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０９．風力・海洋\21 一般海域関連\05 公募・事業選定\13 公募占用指針に関する質問\04 第2ラウンド\産業連関表・財務三表\"/>
    </mc:Choice>
  </mc:AlternateContent>
  <xr:revisionPtr revIDLastSave="0" documentId="13_ncr:1_{39487F00-0178-4D7F-87DB-01B5507F7DCA}" xr6:coauthVersionLast="47" xr6:coauthVersionMax="47" xr10:uidLastSave="{00000000-0000-0000-0000-000000000000}"/>
  <bookViews>
    <workbookView xWindow="28680" yWindow="-120" windowWidth="29040" windowHeight="15840" tabRatio="950" activeTab="1" xr2:uid="{00000000-000D-0000-FFFF-FFFF00000000}"/>
  </bookViews>
  <sheets>
    <sheet name="表紙" sheetId="74" r:id="rId1"/>
    <sheet name="（入力用）総括表" sheetId="75" r:id="rId2"/>
    <sheet name="生産誘発額sim" sheetId="51" r:id="rId3"/>
    <sheet name="取引基本表" sheetId="33" r:id="rId4"/>
    <sheet name="雇用表（基本分類）" sheetId="64" r:id="rId5"/>
    <sheet name="家計構造調査" sheetId="73" state="hidden" r:id="rId6"/>
    <sheet name="全国マージン" sheetId="63" state="hidden" r:id="rId7"/>
    <sheet name="全国基本表（マージン用）" sheetId="60" state="hidden" r:id="rId8"/>
    <sheet name="全国運賃表（マージン用）" sheetId="61" state="hidden" r:id="rId9"/>
    <sheet name="全国商業マージン表（マージン用）" sheetId="62" state="hidden" r:id="rId10"/>
    <sheet name="投入係数表(統合大分類)A" sheetId="65" state="hidden" r:id="rId11"/>
    <sheet name="単位行列表(統合大分類)I" sheetId="66" state="hidden" r:id="rId12"/>
    <sheet name="輸入係数表(統合大分類)M" sheetId="67" state="hidden" r:id="rId13"/>
    <sheet name="I-M表(統合大分類)" sheetId="68" state="hidden" r:id="rId14"/>
    <sheet name="(I-M表)A(統合大分類)" sheetId="69" state="hidden" r:id="rId15"/>
    <sheet name="I-(I-M表)A(統合大分類)" sheetId="70" state="hidden" r:id="rId16"/>
    <sheet name="逆行列（Ｉ－ΓＡ）-1 (計算式)(統合大分類)" sheetId="71" state="hidden" r:id="rId17"/>
    <sheet name="⑥逆行列" sheetId="72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_Fill" hidden="1">[1]局移出入取扱!#REF!</definedName>
    <definedName name="_Order1" hidden="1">255</definedName>
    <definedName name="_TK503" localSheetId="1">#REF!</definedName>
    <definedName name="_TK503" localSheetId="0">#REF!</definedName>
    <definedName name="_TK503">#REF!</definedName>
    <definedName name="A">#REF!</definedName>
    <definedName name="_xlnm.Criteria">#REF!</definedName>
    <definedName name="Data1">#REF!</definedName>
    <definedName name="Data11">#REF!</definedName>
    <definedName name="Data12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_xlnm.Extract">#REF!</definedName>
    <definedName name="LOCAL_MYSQL_DATE_FORMAT" localSheetId="1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0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1">'（入力用）総括表'!$A$1:$V$40</definedName>
    <definedName name="_xlnm.Print_Area" localSheetId="17">⑥逆行列!$A$1:$AO$43</definedName>
    <definedName name="_xlnm.Print_Area" localSheetId="3">取引基本表!$A$2:$BD$49</definedName>
    <definedName name="Q_1919" localSheetId="2">#REF!</definedName>
    <definedName name="Q_1919">#REF!</definedName>
    <definedName name="qqqq" hidden="1">[1]局移出入取扱!#REF!</definedName>
    <definedName name="rinku" localSheetId="1">#REF!</definedName>
    <definedName name="rinku" localSheetId="0">#REF!</definedName>
    <definedName name="rinku">#REF!</definedName>
    <definedName name="SAN" localSheetId="1">#REF!</definedName>
    <definedName name="SAN" localSheetId="0">#REF!</definedName>
    <definedName name="SAN">#REF!</definedName>
    <definedName name="solver_lin" hidden="1">0</definedName>
    <definedName name="solver_num" hidden="1">0</definedName>
    <definedName name="solver_opt" hidden="1">#REF!</definedName>
    <definedName name="solver_typ" hidden="1">1</definedName>
    <definedName name="solver_val" hidden="1">0</definedName>
    <definedName name="YON" localSheetId="0">#REF!</definedName>
    <definedName name="YON">#REF!</definedName>
    <definedName name="医療６０" localSheetId="0">#REF!</definedName>
    <definedName name="医療６０">#REF!</definedName>
    <definedName name="医療６１" localSheetId="0">#REF!</definedName>
    <definedName name="医療６１">#REF!</definedName>
    <definedName name="医療６２" localSheetId="0">#REF!</definedName>
    <definedName name="医療６２">#REF!</definedName>
    <definedName name="教育６０" localSheetId="0">#REF!</definedName>
    <definedName name="教育６０">#REF!</definedName>
    <definedName name="教育６１" localSheetId="0">#REF!</definedName>
    <definedName name="教育６１">#REF!</definedName>
    <definedName name="教育６２" localSheetId="0">#REF!</definedName>
    <definedName name="教育６２">#REF!</definedName>
    <definedName name="事業分類">[2]入力!$C$8</definedName>
    <definedName name="石油製品" localSheetId="1">'[3]第２次産業 '!#REF!</definedName>
    <definedName name="石油製品" localSheetId="0">'[3]第２次産業 '!#REF!</definedName>
    <definedName name="石油製品">'[3]第２次産業 '!#REF!</definedName>
    <definedName name="総括表へ" localSheetId="1">[4]資本04!#REF!</definedName>
    <definedName name="総括表へ" localSheetId="0">[4]資本04!#REF!</definedName>
    <definedName name="総括表へ">[4]資本04!#REF!</definedName>
    <definedName name="他サビ６０" localSheetId="1">#REF!</definedName>
    <definedName name="他サビ６０" localSheetId="0">#REF!</definedName>
    <definedName name="他サビ６０">#REF!</definedName>
    <definedName name="他サビ６１" localSheetId="1">#REF!</definedName>
    <definedName name="他サビ６１" localSheetId="0">#REF!</definedName>
    <definedName name="他サビ６１">#REF!</definedName>
    <definedName name="他サビ６２" localSheetId="1">#REF!</definedName>
    <definedName name="他サビ６２" localSheetId="0">#REF!</definedName>
    <definedName name="他サビ６２">#REF!</definedName>
    <definedName name="他構成比" localSheetId="0">#REF!</definedName>
    <definedName name="他構成比">#REF!</definedName>
    <definedName name="登録リスト">[5]分析履歴!$A$7:$A$9</definedName>
    <definedName name="保留１" localSheetId="0">#REF!</definedName>
    <definedName name="保留１">#REF!</definedName>
    <definedName name="保留13" localSheetId="0">#REF!</definedName>
    <definedName name="保留13">#REF!</definedName>
    <definedName name="保留２" localSheetId="0">#REF!</definedName>
    <definedName name="保留２">#REF!</definedName>
    <definedName name="保留３" localSheetId="0">#REF!</definedName>
    <definedName name="保留３">#REF!</definedName>
    <definedName name="保留４" localSheetId="0">#REF!</definedName>
    <definedName name="保留４">#REF!</definedName>
    <definedName name="保留５" localSheetId="0">#REF!</definedName>
    <definedName name="保留５">#REF!</definedName>
    <definedName name="保留６" localSheetId="0">#REF!</definedName>
    <definedName name="保留６">#REF!</definedName>
    <definedName name="保留９" localSheetId="0">#REF!</definedName>
    <definedName name="保留９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7" i="51" l="1"/>
  <c r="C25" i="51"/>
  <c r="C23" i="51"/>
  <c r="C22" i="51"/>
  <c r="C21" i="51"/>
  <c r="C20" i="51"/>
  <c r="C17" i="51"/>
  <c r="C18" i="51"/>
  <c r="C16" i="51"/>
  <c r="E4" i="75"/>
  <c r="E13" i="75"/>
  <c r="E17" i="75"/>
  <c r="E28" i="75"/>
  <c r="S59" i="51"/>
  <c r="N18" i="73"/>
  <c r="G5" i="51"/>
  <c r="G6" i="5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22" i="51"/>
  <c r="G23" i="51"/>
  <c r="G24" i="51"/>
  <c r="G25" i="51"/>
  <c r="G26" i="51"/>
  <c r="G27" i="51"/>
  <c r="G28" i="51"/>
  <c r="G29" i="51"/>
  <c r="G30" i="51"/>
  <c r="G31" i="51"/>
  <c r="G32" i="51"/>
  <c r="G33" i="51"/>
  <c r="G34" i="51"/>
  <c r="G35" i="51"/>
  <c r="G36" i="51"/>
  <c r="G37" i="51"/>
  <c r="G38" i="51"/>
  <c r="G39" i="51"/>
  <c r="G40" i="51"/>
  <c r="G4" i="51"/>
  <c r="F5" i="51"/>
  <c r="F6" i="51"/>
  <c r="F7" i="51"/>
  <c r="F8" i="51"/>
  <c r="F9" i="51"/>
  <c r="F10" i="51"/>
  <c r="F11" i="51"/>
  <c r="F12" i="51"/>
  <c r="F13" i="51"/>
  <c r="F14" i="51"/>
  <c r="F15" i="51"/>
  <c r="F16" i="51"/>
  <c r="F17" i="51"/>
  <c r="F18" i="51"/>
  <c r="F19" i="51"/>
  <c r="F20" i="51"/>
  <c r="F21" i="51"/>
  <c r="F22" i="51"/>
  <c r="F23" i="51"/>
  <c r="F24" i="51"/>
  <c r="F25" i="51"/>
  <c r="F26" i="51"/>
  <c r="F27" i="51"/>
  <c r="F28" i="51"/>
  <c r="F29" i="51"/>
  <c r="F30" i="51"/>
  <c r="F31" i="51"/>
  <c r="F32" i="51"/>
  <c r="F33" i="51"/>
  <c r="F34" i="51"/>
  <c r="F35" i="51"/>
  <c r="F36" i="51"/>
  <c r="F37" i="51"/>
  <c r="F38" i="51"/>
  <c r="F39" i="51"/>
  <c r="F40" i="51"/>
  <c r="F4" i="51"/>
  <c r="E5" i="51"/>
  <c r="E6" i="51"/>
  <c r="E7" i="51"/>
  <c r="E8" i="51"/>
  <c r="E9" i="51"/>
  <c r="E10" i="51"/>
  <c r="E11" i="51"/>
  <c r="E12" i="51"/>
  <c r="E13" i="51"/>
  <c r="E14" i="51"/>
  <c r="E15" i="51"/>
  <c r="E16" i="51"/>
  <c r="E17" i="51"/>
  <c r="E18" i="51"/>
  <c r="E19" i="51"/>
  <c r="E20" i="51"/>
  <c r="E21" i="51"/>
  <c r="E22" i="51"/>
  <c r="E23" i="51"/>
  <c r="E24" i="51"/>
  <c r="E25" i="51"/>
  <c r="E26" i="51"/>
  <c r="E27" i="51"/>
  <c r="E28" i="51"/>
  <c r="E29" i="51"/>
  <c r="E30" i="51"/>
  <c r="E31" i="51"/>
  <c r="E32" i="51"/>
  <c r="E33" i="51"/>
  <c r="E34" i="51"/>
  <c r="E35" i="51"/>
  <c r="E36" i="51"/>
  <c r="E37" i="51"/>
  <c r="E38" i="51"/>
  <c r="E39" i="51"/>
  <c r="E40" i="51"/>
  <c r="E4" i="51"/>
  <c r="D5" i="51"/>
  <c r="D6" i="51"/>
  <c r="D7" i="51"/>
  <c r="D8" i="51"/>
  <c r="D9" i="51"/>
  <c r="D10" i="51"/>
  <c r="D11" i="51"/>
  <c r="D12" i="51"/>
  <c r="D13" i="51"/>
  <c r="D14" i="51"/>
  <c r="D15" i="51"/>
  <c r="D16" i="51"/>
  <c r="D17" i="51"/>
  <c r="D18" i="51"/>
  <c r="D19" i="51"/>
  <c r="D20" i="51"/>
  <c r="D21" i="51"/>
  <c r="D22" i="51"/>
  <c r="D23" i="51"/>
  <c r="D24" i="51"/>
  <c r="D25" i="51"/>
  <c r="D26" i="51"/>
  <c r="D27" i="51"/>
  <c r="D28" i="51"/>
  <c r="D29" i="51"/>
  <c r="D30" i="51"/>
  <c r="D31" i="51"/>
  <c r="D32" i="51"/>
  <c r="D33" i="51"/>
  <c r="D34" i="51"/>
  <c r="D35" i="51"/>
  <c r="D36" i="51"/>
  <c r="D37" i="51"/>
  <c r="D38" i="51"/>
  <c r="D39" i="51"/>
  <c r="D40" i="51"/>
  <c r="D4" i="51"/>
  <c r="E3" i="75" l="1"/>
  <c r="C24" i="51" s="1"/>
  <c r="AF28" i="68"/>
  <c r="Y22" i="68"/>
  <c r="W20" i="68"/>
  <c r="AE18" i="68"/>
  <c r="AM16" i="68"/>
  <c r="K15" i="68"/>
  <c r="S13" i="68"/>
  <c r="AA11" i="68"/>
  <c r="AI9" i="68"/>
  <c r="G8" i="68"/>
  <c r="S6" i="68"/>
  <c r="K6" i="68"/>
  <c r="AM5" i="68"/>
  <c r="AE5" i="68"/>
  <c r="W5" i="68"/>
  <c r="O5" i="68"/>
  <c r="G5" i="68"/>
  <c r="AI4" i="68"/>
  <c r="AA4" i="68"/>
  <c r="S4" i="68"/>
  <c r="K4" i="68"/>
  <c r="C40" i="68"/>
  <c r="C32" i="68"/>
  <c r="C24" i="68"/>
  <c r="C16" i="68"/>
  <c r="C8" i="68"/>
  <c r="AM40" i="67"/>
  <c r="AM40" i="68" s="1"/>
  <c r="AL40" i="67"/>
  <c r="AL40" i="68" s="1"/>
  <c r="AK40" i="67"/>
  <c r="AK40" i="68" s="1"/>
  <c r="AJ40" i="67"/>
  <c r="AJ40" i="68" s="1"/>
  <c r="AI40" i="67"/>
  <c r="AI40" i="68" s="1"/>
  <c r="AH40" i="67"/>
  <c r="AH40" i="68" s="1"/>
  <c r="AG40" i="67"/>
  <c r="AG40" i="68" s="1"/>
  <c r="AF40" i="67"/>
  <c r="AF40" i="68" s="1"/>
  <c r="AE40" i="67"/>
  <c r="AE40" i="68" s="1"/>
  <c r="AD40" i="67"/>
  <c r="AD40" i="68" s="1"/>
  <c r="AC40" i="67"/>
  <c r="AC40" i="68" s="1"/>
  <c r="AB40" i="67"/>
  <c r="AB40" i="68" s="1"/>
  <c r="AA40" i="67"/>
  <c r="AA40" i="68" s="1"/>
  <c r="Z40" i="67"/>
  <c r="Z40" i="68" s="1"/>
  <c r="Y40" i="67"/>
  <c r="Y40" i="68" s="1"/>
  <c r="X40" i="67"/>
  <c r="X40" i="68" s="1"/>
  <c r="W40" i="67"/>
  <c r="W40" i="68" s="1"/>
  <c r="V40" i="67"/>
  <c r="V40" i="68" s="1"/>
  <c r="U40" i="67"/>
  <c r="U40" i="68" s="1"/>
  <c r="T40" i="67"/>
  <c r="T40" i="68" s="1"/>
  <c r="S40" i="67"/>
  <c r="S40" i="68" s="1"/>
  <c r="R40" i="67"/>
  <c r="R40" i="68" s="1"/>
  <c r="Q40" i="67"/>
  <c r="Q40" i="68" s="1"/>
  <c r="P40" i="67"/>
  <c r="P40" i="68" s="1"/>
  <c r="O40" i="67"/>
  <c r="O40" i="68" s="1"/>
  <c r="N40" i="67"/>
  <c r="N40" i="68" s="1"/>
  <c r="M40" i="67"/>
  <c r="M40" i="68" s="1"/>
  <c r="L40" i="67"/>
  <c r="L40" i="68" s="1"/>
  <c r="K40" i="67"/>
  <c r="K40" i="68" s="1"/>
  <c r="J40" i="67"/>
  <c r="J40" i="68" s="1"/>
  <c r="I40" i="67"/>
  <c r="I40" i="68" s="1"/>
  <c r="H40" i="67"/>
  <c r="H40" i="68" s="1"/>
  <c r="G40" i="67"/>
  <c r="G40" i="68" s="1"/>
  <c r="F40" i="67"/>
  <c r="F40" i="68" s="1"/>
  <c r="E40" i="67"/>
  <c r="E40" i="68" s="1"/>
  <c r="D40" i="67"/>
  <c r="D40" i="68" s="1"/>
  <c r="AM39" i="67"/>
  <c r="AM39" i="68" s="1"/>
  <c r="AL39" i="67"/>
  <c r="AL39" i="68" s="1"/>
  <c r="AK39" i="67"/>
  <c r="AK39" i="68" s="1"/>
  <c r="AJ39" i="67"/>
  <c r="AJ39" i="68" s="1"/>
  <c r="AI39" i="67"/>
  <c r="AI39" i="68" s="1"/>
  <c r="AH39" i="67"/>
  <c r="AH39" i="68" s="1"/>
  <c r="AG39" i="67"/>
  <c r="AG39" i="68" s="1"/>
  <c r="AF39" i="67"/>
  <c r="AF39" i="68" s="1"/>
  <c r="AE39" i="67"/>
  <c r="AE39" i="68" s="1"/>
  <c r="AD39" i="67"/>
  <c r="AD39" i="68" s="1"/>
  <c r="AC39" i="67"/>
  <c r="AC39" i="68" s="1"/>
  <c r="AB39" i="67"/>
  <c r="AB39" i="68" s="1"/>
  <c r="AA39" i="67"/>
  <c r="AA39" i="68" s="1"/>
  <c r="Z39" i="67"/>
  <c r="Z39" i="68" s="1"/>
  <c r="Y39" i="67"/>
  <c r="Y39" i="68" s="1"/>
  <c r="X39" i="67"/>
  <c r="X39" i="68" s="1"/>
  <c r="W39" i="67"/>
  <c r="W39" i="68" s="1"/>
  <c r="V39" i="67"/>
  <c r="V39" i="68" s="1"/>
  <c r="U39" i="67"/>
  <c r="U39" i="68" s="1"/>
  <c r="T39" i="67"/>
  <c r="T39" i="68" s="1"/>
  <c r="S39" i="67"/>
  <c r="S39" i="68" s="1"/>
  <c r="R39" i="67"/>
  <c r="R39" i="68" s="1"/>
  <c r="Q39" i="67"/>
  <c r="Q39" i="68" s="1"/>
  <c r="P39" i="67"/>
  <c r="P39" i="68" s="1"/>
  <c r="O39" i="67"/>
  <c r="O39" i="68" s="1"/>
  <c r="N39" i="67"/>
  <c r="N39" i="68" s="1"/>
  <c r="M39" i="67"/>
  <c r="M39" i="68" s="1"/>
  <c r="L39" i="67"/>
  <c r="L39" i="68" s="1"/>
  <c r="K39" i="67"/>
  <c r="K39" i="68" s="1"/>
  <c r="J39" i="67"/>
  <c r="J39" i="68" s="1"/>
  <c r="I39" i="67"/>
  <c r="I39" i="68" s="1"/>
  <c r="H39" i="67"/>
  <c r="H39" i="68" s="1"/>
  <c r="G39" i="67"/>
  <c r="G39" i="68" s="1"/>
  <c r="F39" i="67"/>
  <c r="F39" i="68" s="1"/>
  <c r="E39" i="67"/>
  <c r="E39" i="68" s="1"/>
  <c r="D39" i="67"/>
  <c r="D39" i="68" s="1"/>
  <c r="AM38" i="67"/>
  <c r="AM38" i="68" s="1"/>
  <c r="AL38" i="67"/>
  <c r="AL38" i="68" s="1"/>
  <c r="AK38" i="67"/>
  <c r="AK38" i="68" s="1"/>
  <c r="AJ38" i="67"/>
  <c r="AJ38" i="68" s="1"/>
  <c r="AI38" i="67"/>
  <c r="AI38" i="68" s="1"/>
  <c r="AH38" i="67"/>
  <c r="AH38" i="68" s="1"/>
  <c r="AG38" i="67"/>
  <c r="AG38" i="68" s="1"/>
  <c r="AF38" i="67"/>
  <c r="AF38" i="68" s="1"/>
  <c r="AE38" i="67"/>
  <c r="AE38" i="68" s="1"/>
  <c r="AD38" i="67"/>
  <c r="AD38" i="68" s="1"/>
  <c r="AC38" i="67"/>
  <c r="AC38" i="68" s="1"/>
  <c r="AB38" i="67"/>
  <c r="AB38" i="68" s="1"/>
  <c r="AA38" i="67"/>
  <c r="AA38" i="68" s="1"/>
  <c r="Z38" i="67"/>
  <c r="Z38" i="68" s="1"/>
  <c r="Y38" i="67"/>
  <c r="Y38" i="68" s="1"/>
  <c r="X38" i="67"/>
  <c r="X38" i="68" s="1"/>
  <c r="W38" i="67"/>
  <c r="W38" i="68" s="1"/>
  <c r="V38" i="67"/>
  <c r="V38" i="68" s="1"/>
  <c r="U38" i="67"/>
  <c r="U38" i="68" s="1"/>
  <c r="T38" i="67"/>
  <c r="T38" i="68" s="1"/>
  <c r="S38" i="67"/>
  <c r="S38" i="68" s="1"/>
  <c r="R38" i="67"/>
  <c r="R38" i="68" s="1"/>
  <c r="Q38" i="67"/>
  <c r="Q38" i="68" s="1"/>
  <c r="P38" i="67"/>
  <c r="P38" i="68" s="1"/>
  <c r="O38" i="67"/>
  <c r="O38" i="68" s="1"/>
  <c r="N38" i="67"/>
  <c r="N38" i="68" s="1"/>
  <c r="M38" i="67"/>
  <c r="M38" i="68" s="1"/>
  <c r="L38" i="67"/>
  <c r="L38" i="68" s="1"/>
  <c r="K38" i="67"/>
  <c r="K38" i="68" s="1"/>
  <c r="J38" i="67"/>
  <c r="J38" i="68" s="1"/>
  <c r="I38" i="67"/>
  <c r="I38" i="68" s="1"/>
  <c r="H38" i="67"/>
  <c r="H38" i="68" s="1"/>
  <c r="G38" i="67"/>
  <c r="G38" i="68" s="1"/>
  <c r="F38" i="67"/>
  <c r="F38" i="68" s="1"/>
  <c r="E38" i="67"/>
  <c r="E38" i="68" s="1"/>
  <c r="D38" i="67"/>
  <c r="D38" i="68" s="1"/>
  <c r="AM37" i="67"/>
  <c r="AM37" i="68" s="1"/>
  <c r="AL37" i="67"/>
  <c r="AL37" i="68" s="1"/>
  <c r="AK37" i="67"/>
  <c r="AK37" i="68" s="1"/>
  <c r="AJ37" i="67"/>
  <c r="AJ37" i="68" s="1"/>
  <c r="AI37" i="67"/>
  <c r="AI37" i="68" s="1"/>
  <c r="AH37" i="67"/>
  <c r="AH37" i="68" s="1"/>
  <c r="AG37" i="67"/>
  <c r="AG37" i="68" s="1"/>
  <c r="AF37" i="67"/>
  <c r="AF37" i="68" s="1"/>
  <c r="AE37" i="67"/>
  <c r="AE37" i="68" s="1"/>
  <c r="AD37" i="67"/>
  <c r="AD37" i="68" s="1"/>
  <c r="AC37" i="67"/>
  <c r="AC37" i="68" s="1"/>
  <c r="AB37" i="67"/>
  <c r="AB37" i="68" s="1"/>
  <c r="AA37" i="67"/>
  <c r="AA37" i="68" s="1"/>
  <c r="Z37" i="67"/>
  <c r="Z37" i="68" s="1"/>
  <c r="Y37" i="67"/>
  <c r="Y37" i="68" s="1"/>
  <c r="X37" i="67"/>
  <c r="X37" i="68" s="1"/>
  <c r="W37" i="67"/>
  <c r="W37" i="68" s="1"/>
  <c r="V37" i="67"/>
  <c r="V37" i="68" s="1"/>
  <c r="U37" i="67"/>
  <c r="U37" i="68" s="1"/>
  <c r="T37" i="67"/>
  <c r="T37" i="68" s="1"/>
  <c r="S37" i="67"/>
  <c r="S37" i="68" s="1"/>
  <c r="R37" i="67"/>
  <c r="R37" i="68" s="1"/>
  <c r="Q37" i="67"/>
  <c r="Q37" i="68" s="1"/>
  <c r="P37" i="67"/>
  <c r="P37" i="68" s="1"/>
  <c r="O37" i="67"/>
  <c r="O37" i="68" s="1"/>
  <c r="N37" i="67"/>
  <c r="N37" i="68" s="1"/>
  <c r="M37" i="67"/>
  <c r="M37" i="68" s="1"/>
  <c r="L37" i="67"/>
  <c r="L37" i="68" s="1"/>
  <c r="K37" i="67"/>
  <c r="K37" i="68" s="1"/>
  <c r="J37" i="67"/>
  <c r="J37" i="68" s="1"/>
  <c r="I37" i="67"/>
  <c r="I37" i="68" s="1"/>
  <c r="H37" i="67"/>
  <c r="H37" i="68" s="1"/>
  <c r="G37" i="67"/>
  <c r="G37" i="68" s="1"/>
  <c r="F37" i="67"/>
  <c r="F37" i="68" s="1"/>
  <c r="E37" i="67"/>
  <c r="E37" i="68" s="1"/>
  <c r="D37" i="67"/>
  <c r="D37" i="68" s="1"/>
  <c r="AM36" i="67"/>
  <c r="AM36" i="68" s="1"/>
  <c r="AL36" i="67"/>
  <c r="AL36" i="68" s="1"/>
  <c r="AK36" i="67"/>
  <c r="AK36" i="68" s="1"/>
  <c r="AJ36" i="67"/>
  <c r="AJ36" i="68" s="1"/>
  <c r="AI36" i="67"/>
  <c r="AI36" i="68" s="1"/>
  <c r="AH36" i="67"/>
  <c r="AH36" i="68" s="1"/>
  <c r="AG36" i="67"/>
  <c r="AG36" i="68" s="1"/>
  <c r="AF36" i="67"/>
  <c r="AF36" i="68" s="1"/>
  <c r="AE36" i="67"/>
  <c r="AE36" i="68" s="1"/>
  <c r="AD36" i="67"/>
  <c r="AD36" i="68" s="1"/>
  <c r="AC36" i="67"/>
  <c r="AC36" i="68" s="1"/>
  <c r="AB36" i="67"/>
  <c r="AB36" i="68" s="1"/>
  <c r="AA36" i="67"/>
  <c r="AA36" i="68" s="1"/>
  <c r="Z36" i="67"/>
  <c r="Z36" i="68" s="1"/>
  <c r="Y36" i="67"/>
  <c r="Y36" i="68" s="1"/>
  <c r="X36" i="67"/>
  <c r="X36" i="68" s="1"/>
  <c r="W36" i="67"/>
  <c r="W36" i="68" s="1"/>
  <c r="V36" i="67"/>
  <c r="V36" i="68" s="1"/>
  <c r="U36" i="67"/>
  <c r="U36" i="68" s="1"/>
  <c r="T36" i="67"/>
  <c r="T36" i="68" s="1"/>
  <c r="S36" i="67"/>
  <c r="S36" i="68" s="1"/>
  <c r="R36" i="67"/>
  <c r="R36" i="68" s="1"/>
  <c r="Q36" i="67"/>
  <c r="Q36" i="68" s="1"/>
  <c r="P36" i="67"/>
  <c r="P36" i="68" s="1"/>
  <c r="O36" i="67"/>
  <c r="O36" i="68" s="1"/>
  <c r="N36" i="67"/>
  <c r="N36" i="68" s="1"/>
  <c r="M36" i="67"/>
  <c r="M36" i="68" s="1"/>
  <c r="L36" i="67"/>
  <c r="L36" i="68" s="1"/>
  <c r="K36" i="67"/>
  <c r="K36" i="68" s="1"/>
  <c r="J36" i="67"/>
  <c r="J36" i="68" s="1"/>
  <c r="I36" i="67"/>
  <c r="I36" i="68" s="1"/>
  <c r="H36" i="67"/>
  <c r="H36" i="68" s="1"/>
  <c r="G36" i="67"/>
  <c r="G36" i="68" s="1"/>
  <c r="F36" i="67"/>
  <c r="F36" i="68" s="1"/>
  <c r="E36" i="67"/>
  <c r="E36" i="68" s="1"/>
  <c r="D36" i="67"/>
  <c r="D36" i="68" s="1"/>
  <c r="AM35" i="67"/>
  <c r="AM35" i="68" s="1"/>
  <c r="AL35" i="67"/>
  <c r="AL35" i="68" s="1"/>
  <c r="AK35" i="67"/>
  <c r="AK35" i="68" s="1"/>
  <c r="AJ35" i="67"/>
  <c r="AJ35" i="68" s="1"/>
  <c r="AI35" i="67"/>
  <c r="AI35" i="68" s="1"/>
  <c r="AH35" i="67"/>
  <c r="AH35" i="68" s="1"/>
  <c r="AG35" i="67"/>
  <c r="AG35" i="68" s="1"/>
  <c r="AF35" i="67"/>
  <c r="AF35" i="68" s="1"/>
  <c r="AE35" i="67"/>
  <c r="AE35" i="68" s="1"/>
  <c r="AD35" i="67"/>
  <c r="AD35" i="68" s="1"/>
  <c r="AC35" i="67"/>
  <c r="AC35" i="68" s="1"/>
  <c r="AB35" i="67"/>
  <c r="AB35" i="68" s="1"/>
  <c r="AA35" i="67"/>
  <c r="AA35" i="68" s="1"/>
  <c r="Z35" i="67"/>
  <c r="Z35" i="68" s="1"/>
  <c r="Y35" i="67"/>
  <c r="Y35" i="68" s="1"/>
  <c r="X35" i="67"/>
  <c r="X35" i="68" s="1"/>
  <c r="W35" i="67"/>
  <c r="W35" i="68" s="1"/>
  <c r="V35" i="67"/>
  <c r="V35" i="68" s="1"/>
  <c r="U35" i="67"/>
  <c r="U35" i="68" s="1"/>
  <c r="T35" i="67"/>
  <c r="T35" i="68" s="1"/>
  <c r="S35" i="67"/>
  <c r="S35" i="68" s="1"/>
  <c r="R35" i="67"/>
  <c r="R35" i="68" s="1"/>
  <c r="Q35" i="67"/>
  <c r="Q35" i="68" s="1"/>
  <c r="P35" i="67"/>
  <c r="P35" i="68" s="1"/>
  <c r="O35" i="67"/>
  <c r="O35" i="68" s="1"/>
  <c r="N35" i="67"/>
  <c r="N35" i="68" s="1"/>
  <c r="M35" i="67"/>
  <c r="M35" i="68" s="1"/>
  <c r="L35" i="67"/>
  <c r="L35" i="68" s="1"/>
  <c r="K35" i="67"/>
  <c r="K35" i="68" s="1"/>
  <c r="J35" i="67"/>
  <c r="J35" i="68" s="1"/>
  <c r="I35" i="67"/>
  <c r="I35" i="68" s="1"/>
  <c r="H35" i="67"/>
  <c r="H35" i="68" s="1"/>
  <c r="G35" i="67"/>
  <c r="G35" i="68" s="1"/>
  <c r="F35" i="67"/>
  <c r="F35" i="68" s="1"/>
  <c r="E35" i="67"/>
  <c r="E35" i="68" s="1"/>
  <c r="D35" i="67"/>
  <c r="D35" i="68" s="1"/>
  <c r="AM34" i="67"/>
  <c r="AM34" i="68" s="1"/>
  <c r="AL34" i="67"/>
  <c r="AL34" i="68" s="1"/>
  <c r="AK34" i="67"/>
  <c r="AK34" i="68" s="1"/>
  <c r="AJ34" i="67"/>
  <c r="AJ34" i="68" s="1"/>
  <c r="AI34" i="67"/>
  <c r="AI34" i="68" s="1"/>
  <c r="AH34" i="67"/>
  <c r="AH34" i="68" s="1"/>
  <c r="AG34" i="67"/>
  <c r="AG34" i="68" s="1"/>
  <c r="AF34" i="67"/>
  <c r="AF34" i="68" s="1"/>
  <c r="AE34" i="67"/>
  <c r="AE34" i="68" s="1"/>
  <c r="AD34" i="67"/>
  <c r="AD34" i="68" s="1"/>
  <c r="AC34" i="67"/>
  <c r="AC34" i="68" s="1"/>
  <c r="AB34" i="67"/>
  <c r="AB34" i="68" s="1"/>
  <c r="AA34" i="67"/>
  <c r="AA34" i="68" s="1"/>
  <c r="Z34" i="67"/>
  <c r="Z34" i="68" s="1"/>
  <c r="Y34" i="67"/>
  <c r="Y34" i="68" s="1"/>
  <c r="X34" i="67"/>
  <c r="X34" i="68" s="1"/>
  <c r="W34" i="67"/>
  <c r="W34" i="68" s="1"/>
  <c r="V34" i="67"/>
  <c r="V34" i="68" s="1"/>
  <c r="U34" i="67"/>
  <c r="U34" i="68" s="1"/>
  <c r="T34" i="67"/>
  <c r="T34" i="68" s="1"/>
  <c r="S34" i="67"/>
  <c r="S34" i="68" s="1"/>
  <c r="R34" i="67"/>
  <c r="R34" i="68" s="1"/>
  <c r="Q34" i="67"/>
  <c r="Q34" i="68" s="1"/>
  <c r="P34" i="67"/>
  <c r="P34" i="68" s="1"/>
  <c r="O34" i="67"/>
  <c r="O34" i="68" s="1"/>
  <c r="N34" i="67"/>
  <c r="N34" i="68" s="1"/>
  <c r="M34" i="67"/>
  <c r="M34" i="68" s="1"/>
  <c r="L34" i="67"/>
  <c r="L34" i="68" s="1"/>
  <c r="K34" i="67"/>
  <c r="K34" i="68" s="1"/>
  <c r="J34" i="67"/>
  <c r="J34" i="68" s="1"/>
  <c r="I34" i="67"/>
  <c r="I34" i="68" s="1"/>
  <c r="H34" i="67"/>
  <c r="H34" i="68" s="1"/>
  <c r="G34" i="67"/>
  <c r="G34" i="68" s="1"/>
  <c r="F34" i="67"/>
  <c r="F34" i="68" s="1"/>
  <c r="E34" i="67"/>
  <c r="E34" i="68" s="1"/>
  <c r="D34" i="67"/>
  <c r="D34" i="68" s="1"/>
  <c r="AM33" i="67"/>
  <c r="AM33" i="68" s="1"/>
  <c r="AL33" i="67"/>
  <c r="AL33" i="68" s="1"/>
  <c r="AK33" i="67"/>
  <c r="AK33" i="68" s="1"/>
  <c r="AJ33" i="67"/>
  <c r="AJ33" i="68" s="1"/>
  <c r="AI33" i="67"/>
  <c r="AI33" i="68" s="1"/>
  <c r="AH33" i="67"/>
  <c r="AH33" i="68" s="1"/>
  <c r="AG33" i="67"/>
  <c r="AG33" i="68" s="1"/>
  <c r="AF33" i="67"/>
  <c r="AF33" i="68" s="1"/>
  <c r="AE33" i="67"/>
  <c r="AE33" i="68" s="1"/>
  <c r="AD33" i="67"/>
  <c r="AD33" i="68" s="1"/>
  <c r="AC33" i="67"/>
  <c r="AC33" i="68" s="1"/>
  <c r="AB33" i="67"/>
  <c r="AB33" i="68" s="1"/>
  <c r="AA33" i="67"/>
  <c r="AA33" i="68" s="1"/>
  <c r="Z33" i="67"/>
  <c r="Z33" i="68" s="1"/>
  <c r="Y33" i="67"/>
  <c r="Y33" i="68" s="1"/>
  <c r="X33" i="67"/>
  <c r="X33" i="68" s="1"/>
  <c r="W33" i="67"/>
  <c r="W33" i="68" s="1"/>
  <c r="V33" i="67"/>
  <c r="V33" i="68" s="1"/>
  <c r="U33" i="67"/>
  <c r="U33" i="68" s="1"/>
  <c r="T33" i="67"/>
  <c r="T33" i="68" s="1"/>
  <c r="S33" i="67"/>
  <c r="S33" i="68" s="1"/>
  <c r="R33" i="67"/>
  <c r="R33" i="68" s="1"/>
  <c r="Q33" i="67"/>
  <c r="Q33" i="68" s="1"/>
  <c r="P33" i="67"/>
  <c r="P33" i="68" s="1"/>
  <c r="O33" i="67"/>
  <c r="O33" i="68" s="1"/>
  <c r="N33" i="67"/>
  <c r="N33" i="68" s="1"/>
  <c r="M33" i="67"/>
  <c r="M33" i="68" s="1"/>
  <c r="L33" i="67"/>
  <c r="L33" i="68" s="1"/>
  <c r="K33" i="67"/>
  <c r="K33" i="68" s="1"/>
  <c r="J33" i="67"/>
  <c r="J33" i="68" s="1"/>
  <c r="I33" i="67"/>
  <c r="I33" i="68" s="1"/>
  <c r="H33" i="67"/>
  <c r="H33" i="68" s="1"/>
  <c r="G33" i="67"/>
  <c r="G33" i="68" s="1"/>
  <c r="F33" i="67"/>
  <c r="F33" i="68" s="1"/>
  <c r="E33" i="67"/>
  <c r="E33" i="68" s="1"/>
  <c r="D33" i="67"/>
  <c r="D33" i="68" s="1"/>
  <c r="AM32" i="67"/>
  <c r="AM32" i="68" s="1"/>
  <c r="AL32" i="67"/>
  <c r="AL32" i="68" s="1"/>
  <c r="AK32" i="67"/>
  <c r="AK32" i="68" s="1"/>
  <c r="AJ32" i="67"/>
  <c r="AJ32" i="68" s="1"/>
  <c r="AI32" i="67"/>
  <c r="AI32" i="68" s="1"/>
  <c r="AH32" i="67"/>
  <c r="AH32" i="68" s="1"/>
  <c r="AG32" i="67"/>
  <c r="AG32" i="68" s="1"/>
  <c r="AF32" i="67"/>
  <c r="AF32" i="68" s="1"/>
  <c r="AE32" i="67"/>
  <c r="AE32" i="68" s="1"/>
  <c r="AD32" i="67"/>
  <c r="AD32" i="68" s="1"/>
  <c r="AC32" i="67"/>
  <c r="AC32" i="68" s="1"/>
  <c r="AB32" i="67"/>
  <c r="AB32" i="68" s="1"/>
  <c r="AA32" i="67"/>
  <c r="AA32" i="68" s="1"/>
  <c r="Z32" i="67"/>
  <c r="Z32" i="68" s="1"/>
  <c r="Y32" i="67"/>
  <c r="Y32" i="68" s="1"/>
  <c r="X32" i="67"/>
  <c r="X32" i="68" s="1"/>
  <c r="W32" i="67"/>
  <c r="W32" i="68" s="1"/>
  <c r="V32" i="67"/>
  <c r="V32" i="68" s="1"/>
  <c r="U32" i="67"/>
  <c r="U32" i="68" s="1"/>
  <c r="T32" i="67"/>
  <c r="T32" i="68" s="1"/>
  <c r="S32" i="67"/>
  <c r="S32" i="68" s="1"/>
  <c r="R32" i="67"/>
  <c r="R32" i="68" s="1"/>
  <c r="Q32" i="67"/>
  <c r="Q32" i="68" s="1"/>
  <c r="P32" i="67"/>
  <c r="P32" i="68" s="1"/>
  <c r="O32" i="67"/>
  <c r="O32" i="68" s="1"/>
  <c r="N32" i="67"/>
  <c r="N32" i="68" s="1"/>
  <c r="M32" i="67"/>
  <c r="M32" i="68" s="1"/>
  <c r="L32" i="67"/>
  <c r="L32" i="68" s="1"/>
  <c r="K32" i="67"/>
  <c r="K32" i="68" s="1"/>
  <c r="J32" i="67"/>
  <c r="J32" i="68" s="1"/>
  <c r="I32" i="67"/>
  <c r="I32" i="68" s="1"/>
  <c r="H32" i="67"/>
  <c r="H32" i="68" s="1"/>
  <c r="G32" i="67"/>
  <c r="G32" i="68" s="1"/>
  <c r="F32" i="67"/>
  <c r="F32" i="68" s="1"/>
  <c r="E32" i="67"/>
  <c r="E32" i="68" s="1"/>
  <c r="D32" i="67"/>
  <c r="D32" i="68" s="1"/>
  <c r="AM31" i="67"/>
  <c r="AM31" i="68" s="1"/>
  <c r="AL31" i="67"/>
  <c r="AL31" i="68" s="1"/>
  <c r="AK31" i="67"/>
  <c r="AK31" i="68" s="1"/>
  <c r="AJ31" i="67"/>
  <c r="AJ31" i="68" s="1"/>
  <c r="AI31" i="67"/>
  <c r="AI31" i="68" s="1"/>
  <c r="AH31" i="67"/>
  <c r="AH31" i="68" s="1"/>
  <c r="AG31" i="67"/>
  <c r="AG31" i="68" s="1"/>
  <c r="AF31" i="67"/>
  <c r="AF31" i="68" s="1"/>
  <c r="AE31" i="67"/>
  <c r="AE31" i="68" s="1"/>
  <c r="AD31" i="67"/>
  <c r="AD31" i="68" s="1"/>
  <c r="AC31" i="67"/>
  <c r="AC31" i="68" s="1"/>
  <c r="AB31" i="67"/>
  <c r="AB31" i="68" s="1"/>
  <c r="AA31" i="67"/>
  <c r="AA31" i="68" s="1"/>
  <c r="Z31" i="67"/>
  <c r="Z31" i="68" s="1"/>
  <c r="Y31" i="67"/>
  <c r="Y31" i="68" s="1"/>
  <c r="X31" i="67"/>
  <c r="X31" i="68" s="1"/>
  <c r="W31" i="67"/>
  <c r="W31" i="68" s="1"/>
  <c r="V31" i="67"/>
  <c r="V31" i="68" s="1"/>
  <c r="U31" i="67"/>
  <c r="U31" i="68" s="1"/>
  <c r="T31" i="67"/>
  <c r="T31" i="68" s="1"/>
  <c r="S31" i="67"/>
  <c r="S31" i="68" s="1"/>
  <c r="R31" i="67"/>
  <c r="R31" i="68" s="1"/>
  <c r="Q31" i="67"/>
  <c r="Q31" i="68" s="1"/>
  <c r="P31" i="67"/>
  <c r="P31" i="68" s="1"/>
  <c r="O31" i="67"/>
  <c r="O31" i="68" s="1"/>
  <c r="N31" i="67"/>
  <c r="N31" i="68" s="1"/>
  <c r="M31" i="67"/>
  <c r="M31" i="68" s="1"/>
  <c r="L31" i="67"/>
  <c r="L31" i="68" s="1"/>
  <c r="K31" i="67"/>
  <c r="K31" i="68" s="1"/>
  <c r="J31" i="67"/>
  <c r="J31" i="68" s="1"/>
  <c r="I31" i="67"/>
  <c r="I31" i="68" s="1"/>
  <c r="H31" i="67"/>
  <c r="H31" i="68" s="1"/>
  <c r="G31" i="67"/>
  <c r="G31" i="68" s="1"/>
  <c r="F31" i="67"/>
  <c r="F31" i="68" s="1"/>
  <c r="E31" i="67"/>
  <c r="E31" i="68" s="1"/>
  <c r="D31" i="67"/>
  <c r="D31" i="68" s="1"/>
  <c r="AM30" i="67"/>
  <c r="AM30" i="68" s="1"/>
  <c r="AL30" i="67"/>
  <c r="AL30" i="68" s="1"/>
  <c r="AK30" i="67"/>
  <c r="AK30" i="68" s="1"/>
  <c r="AJ30" i="67"/>
  <c r="AJ30" i="68" s="1"/>
  <c r="AI30" i="67"/>
  <c r="AI30" i="68" s="1"/>
  <c r="AH30" i="67"/>
  <c r="AH30" i="68" s="1"/>
  <c r="AG30" i="67"/>
  <c r="AG30" i="68" s="1"/>
  <c r="AF30" i="67"/>
  <c r="AF30" i="68" s="1"/>
  <c r="AE30" i="67"/>
  <c r="AE30" i="68" s="1"/>
  <c r="AD30" i="67"/>
  <c r="AD30" i="68" s="1"/>
  <c r="AC30" i="67"/>
  <c r="AC30" i="68" s="1"/>
  <c r="AB30" i="67"/>
  <c r="AB30" i="68" s="1"/>
  <c r="AA30" i="67"/>
  <c r="AA30" i="68" s="1"/>
  <c r="Z30" i="67"/>
  <c r="Z30" i="68" s="1"/>
  <c r="Y30" i="67"/>
  <c r="Y30" i="68" s="1"/>
  <c r="X30" i="67"/>
  <c r="X30" i="68" s="1"/>
  <c r="W30" i="67"/>
  <c r="W30" i="68" s="1"/>
  <c r="V30" i="67"/>
  <c r="V30" i="68" s="1"/>
  <c r="U30" i="67"/>
  <c r="U30" i="68" s="1"/>
  <c r="T30" i="67"/>
  <c r="T30" i="68" s="1"/>
  <c r="S30" i="67"/>
  <c r="S30" i="68" s="1"/>
  <c r="R30" i="67"/>
  <c r="R30" i="68" s="1"/>
  <c r="Q30" i="67"/>
  <c r="Q30" i="68" s="1"/>
  <c r="P30" i="67"/>
  <c r="P30" i="68" s="1"/>
  <c r="O30" i="67"/>
  <c r="O30" i="68" s="1"/>
  <c r="N30" i="67"/>
  <c r="N30" i="68" s="1"/>
  <c r="M30" i="67"/>
  <c r="M30" i="68" s="1"/>
  <c r="L30" i="67"/>
  <c r="L30" i="68" s="1"/>
  <c r="K30" i="67"/>
  <c r="K30" i="68" s="1"/>
  <c r="J30" i="67"/>
  <c r="J30" i="68" s="1"/>
  <c r="I30" i="67"/>
  <c r="I30" i="68" s="1"/>
  <c r="H30" i="67"/>
  <c r="H30" i="68" s="1"/>
  <c r="G30" i="67"/>
  <c r="G30" i="68" s="1"/>
  <c r="F30" i="67"/>
  <c r="F30" i="68" s="1"/>
  <c r="E30" i="67"/>
  <c r="E30" i="68" s="1"/>
  <c r="D30" i="67"/>
  <c r="D30" i="68" s="1"/>
  <c r="AM29" i="67"/>
  <c r="AM29" i="68" s="1"/>
  <c r="AL29" i="67"/>
  <c r="AL29" i="68" s="1"/>
  <c r="AK29" i="67"/>
  <c r="AK29" i="68" s="1"/>
  <c r="AJ29" i="67"/>
  <c r="AJ29" i="68" s="1"/>
  <c r="AI29" i="67"/>
  <c r="AI29" i="68" s="1"/>
  <c r="AH29" i="67"/>
  <c r="AH29" i="68" s="1"/>
  <c r="AG29" i="67"/>
  <c r="AG29" i="68" s="1"/>
  <c r="AF29" i="67"/>
  <c r="AF29" i="68" s="1"/>
  <c r="AE29" i="67"/>
  <c r="AE29" i="68" s="1"/>
  <c r="AD29" i="67"/>
  <c r="AD29" i="68" s="1"/>
  <c r="AC29" i="67"/>
  <c r="AC29" i="68" s="1"/>
  <c r="AB29" i="67"/>
  <c r="AB29" i="68" s="1"/>
  <c r="AA29" i="67"/>
  <c r="AA29" i="68" s="1"/>
  <c r="Z29" i="67"/>
  <c r="Z29" i="68" s="1"/>
  <c r="Y29" i="67"/>
  <c r="Y29" i="68" s="1"/>
  <c r="X29" i="67"/>
  <c r="X29" i="68" s="1"/>
  <c r="W29" i="67"/>
  <c r="W29" i="68" s="1"/>
  <c r="V29" i="67"/>
  <c r="V29" i="68" s="1"/>
  <c r="U29" i="67"/>
  <c r="U29" i="68" s="1"/>
  <c r="T29" i="67"/>
  <c r="T29" i="68" s="1"/>
  <c r="S29" i="67"/>
  <c r="S29" i="68" s="1"/>
  <c r="R29" i="67"/>
  <c r="R29" i="68" s="1"/>
  <c r="Q29" i="67"/>
  <c r="Q29" i="68" s="1"/>
  <c r="P29" i="67"/>
  <c r="P29" i="68" s="1"/>
  <c r="O29" i="67"/>
  <c r="O29" i="68" s="1"/>
  <c r="N29" i="67"/>
  <c r="N29" i="68" s="1"/>
  <c r="M29" i="67"/>
  <c r="M29" i="68" s="1"/>
  <c r="L29" i="67"/>
  <c r="L29" i="68" s="1"/>
  <c r="K29" i="67"/>
  <c r="K29" i="68" s="1"/>
  <c r="J29" i="67"/>
  <c r="J29" i="68" s="1"/>
  <c r="I29" i="67"/>
  <c r="I29" i="68" s="1"/>
  <c r="H29" i="67"/>
  <c r="H29" i="68" s="1"/>
  <c r="G29" i="67"/>
  <c r="G29" i="68" s="1"/>
  <c r="F29" i="67"/>
  <c r="F29" i="68" s="1"/>
  <c r="E29" i="67"/>
  <c r="E29" i="68" s="1"/>
  <c r="D29" i="67"/>
  <c r="D29" i="68" s="1"/>
  <c r="AM28" i="67"/>
  <c r="AM28" i="68" s="1"/>
  <c r="AL28" i="67"/>
  <c r="AL28" i="68" s="1"/>
  <c r="AK28" i="67"/>
  <c r="AK28" i="68" s="1"/>
  <c r="AJ28" i="67"/>
  <c r="AJ28" i="68" s="1"/>
  <c r="AI28" i="67"/>
  <c r="AI28" i="68" s="1"/>
  <c r="AH28" i="67"/>
  <c r="AH28" i="68" s="1"/>
  <c r="AG28" i="67"/>
  <c r="AG28" i="68" s="1"/>
  <c r="AF28" i="67"/>
  <c r="AE28" i="67"/>
  <c r="AE28" i="68" s="1"/>
  <c r="AD28" i="67"/>
  <c r="AD28" i="68" s="1"/>
  <c r="AC28" i="67"/>
  <c r="AC28" i="68" s="1"/>
  <c r="AB28" i="67"/>
  <c r="AB28" i="68" s="1"/>
  <c r="AA28" i="67"/>
  <c r="AA28" i="68" s="1"/>
  <c r="Z28" i="67"/>
  <c r="Z28" i="68" s="1"/>
  <c r="Y28" i="67"/>
  <c r="Y28" i="68" s="1"/>
  <c r="X28" i="67"/>
  <c r="X28" i="68" s="1"/>
  <c r="W28" i="67"/>
  <c r="W28" i="68" s="1"/>
  <c r="V28" i="67"/>
  <c r="V28" i="68" s="1"/>
  <c r="U28" i="67"/>
  <c r="U28" i="68" s="1"/>
  <c r="T28" i="67"/>
  <c r="T28" i="68" s="1"/>
  <c r="S28" i="67"/>
  <c r="S28" i="68" s="1"/>
  <c r="R28" i="67"/>
  <c r="R28" i="68" s="1"/>
  <c r="Q28" i="67"/>
  <c r="Q28" i="68" s="1"/>
  <c r="P28" i="67"/>
  <c r="P28" i="68" s="1"/>
  <c r="O28" i="67"/>
  <c r="O28" i="68" s="1"/>
  <c r="N28" i="67"/>
  <c r="N28" i="68" s="1"/>
  <c r="M28" i="67"/>
  <c r="M28" i="68" s="1"/>
  <c r="L28" i="67"/>
  <c r="L28" i="68" s="1"/>
  <c r="K28" i="67"/>
  <c r="K28" i="68" s="1"/>
  <c r="J28" i="67"/>
  <c r="J28" i="68" s="1"/>
  <c r="I28" i="67"/>
  <c r="I28" i="68" s="1"/>
  <c r="H28" i="67"/>
  <c r="H28" i="68" s="1"/>
  <c r="G28" i="67"/>
  <c r="G28" i="68" s="1"/>
  <c r="F28" i="67"/>
  <c r="F28" i="68" s="1"/>
  <c r="E28" i="67"/>
  <c r="E28" i="68" s="1"/>
  <c r="D28" i="67"/>
  <c r="D28" i="68" s="1"/>
  <c r="AM27" i="67"/>
  <c r="AM27" i="68" s="1"/>
  <c r="AL27" i="67"/>
  <c r="AL27" i="68" s="1"/>
  <c r="AK27" i="67"/>
  <c r="AK27" i="68" s="1"/>
  <c r="AJ27" i="67"/>
  <c r="AJ27" i="68" s="1"/>
  <c r="AI27" i="67"/>
  <c r="AI27" i="68" s="1"/>
  <c r="AH27" i="67"/>
  <c r="AH27" i="68" s="1"/>
  <c r="AG27" i="67"/>
  <c r="AG27" i="68" s="1"/>
  <c r="AF27" i="67"/>
  <c r="AF27" i="68" s="1"/>
  <c r="AE27" i="67"/>
  <c r="AE27" i="68" s="1"/>
  <c r="AD27" i="67"/>
  <c r="AD27" i="68" s="1"/>
  <c r="AC27" i="67"/>
  <c r="AC27" i="68" s="1"/>
  <c r="AB27" i="67"/>
  <c r="AB27" i="68" s="1"/>
  <c r="AA27" i="67"/>
  <c r="AA27" i="68" s="1"/>
  <c r="Z27" i="67"/>
  <c r="Z27" i="68" s="1"/>
  <c r="Y27" i="67"/>
  <c r="Y27" i="68" s="1"/>
  <c r="X27" i="67"/>
  <c r="X27" i="68" s="1"/>
  <c r="W27" i="67"/>
  <c r="W27" i="68" s="1"/>
  <c r="V27" i="67"/>
  <c r="V27" i="68" s="1"/>
  <c r="U27" i="67"/>
  <c r="U27" i="68" s="1"/>
  <c r="T27" i="67"/>
  <c r="T27" i="68" s="1"/>
  <c r="S27" i="67"/>
  <c r="S27" i="68" s="1"/>
  <c r="R27" i="67"/>
  <c r="R27" i="68" s="1"/>
  <c r="Q27" i="67"/>
  <c r="Q27" i="68" s="1"/>
  <c r="P27" i="67"/>
  <c r="P27" i="68" s="1"/>
  <c r="O27" i="67"/>
  <c r="O27" i="68" s="1"/>
  <c r="N27" i="67"/>
  <c r="N27" i="68" s="1"/>
  <c r="M27" i="67"/>
  <c r="M27" i="68" s="1"/>
  <c r="L27" i="67"/>
  <c r="L27" i="68" s="1"/>
  <c r="K27" i="67"/>
  <c r="K27" i="68" s="1"/>
  <c r="J27" i="67"/>
  <c r="J27" i="68" s="1"/>
  <c r="I27" i="67"/>
  <c r="I27" i="68" s="1"/>
  <c r="H27" i="67"/>
  <c r="H27" i="68" s="1"/>
  <c r="G27" i="67"/>
  <c r="G27" i="68" s="1"/>
  <c r="F27" i="67"/>
  <c r="F27" i="68" s="1"/>
  <c r="E27" i="67"/>
  <c r="E27" i="68" s="1"/>
  <c r="D27" i="67"/>
  <c r="D27" i="68" s="1"/>
  <c r="AM26" i="67"/>
  <c r="AM26" i="68" s="1"/>
  <c r="AL26" i="67"/>
  <c r="AL26" i="68" s="1"/>
  <c r="AK26" i="67"/>
  <c r="AK26" i="68" s="1"/>
  <c r="AJ26" i="67"/>
  <c r="AJ26" i="68" s="1"/>
  <c r="AI26" i="67"/>
  <c r="AI26" i="68" s="1"/>
  <c r="AH26" i="67"/>
  <c r="AH26" i="68" s="1"/>
  <c r="AG26" i="67"/>
  <c r="AG26" i="68" s="1"/>
  <c r="AF26" i="67"/>
  <c r="AF26" i="68" s="1"/>
  <c r="AE26" i="67"/>
  <c r="AE26" i="68" s="1"/>
  <c r="AD26" i="67"/>
  <c r="AD26" i="68" s="1"/>
  <c r="AC26" i="67"/>
  <c r="AC26" i="68" s="1"/>
  <c r="AB26" i="67"/>
  <c r="AB26" i="68" s="1"/>
  <c r="AA26" i="67"/>
  <c r="AA26" i="68" s="1"/>
  <c r="Z26" i="67"/>
  <c r="Z26" i="68" s="1"/>
  <c r="Y26" i="67"/>
  <c r="Y26" i="68" s="1"/>
  <c r="X26" i="67"/>
  <c r="X26" i="68" s="1"/>
  <c r="W26" i="67"/>
  <c r="W26" i="68" s="1"/>
  <c r="V26" i="67"/>
  <c r="V26" i="68" s="1"/>
  <c r="U26" i="67"/>
  <c r="U26" i="68" s="1"/>
  <c r="T26" i="67"/>
  <c r="T26" i="68" s="1"/>
  <c r="S26" i="67"/>
  <c r="S26" i="68" s="1"/>
  <c r="R26" i="67"/>
  <c r="R26" i="68" s="1"/>
  <c r="Q26" i="67"/>
  <c r="Q26" i="68" s="1"/>
  <c r="P26" i="67"/>
  <c r="P26" i="68" s="1"/>
  <c r="O26" i="67"/>
  <c r="O26" i="68" s="1"/>
  <c r="N26" i="67"/>
  <c r="N26" i="68" s="1"/>
  <c r="M26" i="67"/>
  <c r="M26" i="68" s="1"/>
  <c r="L26" i="67"/>
  <c r="L26" i="68" s="1"/>
  <c r="K26" i="67"/>
  <c r="K26" i="68" s="1"/>
  <c r="J26" i="67"/>
  <c r="J26" i="68" s="1"/>
  <c r="I26" i="67"/>
  <c r="I26" i="68" s="1"/>
  <c r="H26" i="67"/>
  <c r="H26" i="68" s="1"/>
  <c r="G26" i="67"/>
  <c r="G26" i="68" s="1"/>
  <c r="F26" i="67"/>
  <c r="F26" i="68" s="1"/>
  <c r="E26" i="67"/>
  <c r="E26" i="68" s="1"/>
  <c r="D26" i="67"/>
  <c r="D26" i="68" s="1"/>
  <c r="AM25" i="67"/>
  <c r="AM25" i="68" s="1"/>
  <c r="AL25" i="67"/>
  <c r="AL25" i="68" s="1"/>
  <c r="AK25" i="67"/>
  <c r="AK25" i="68" s="1"/>
  <c r="AJ25" i="67"/>
  <c r="AJ25" i="68" s="1"/>
  <c r="AI25" i="67"/>
  <c r="AI25" i="68" s="1"/>
  <c r="AH25" i="67"/>
  <c r="AH25" i="68" s="1"/>
  <c r="AG25" i="67"/>
  <c r="AG25" i="68" s="1"/>
  <c r="AF25" i="67"/>
  <c r="AF25" i="68" s="1"/>
  <c r="AE25" i="67"/>
  <c r="AE25" i="68" s="1"/>
  <c r="AD25" i="67"/>
  <c r="AD25" i="68" s="1"/>
  <c r="AC25" i="67"/>
  <c r="AC25" i="68" s="1"/>
  <c r="AB25" i="67"/>
  <c r="AB25" i="68" s="1"/>
  <c r="AA25" i="67"/>
  <c r="AA25" i="68" s="1"/>
  <c r="Z25" i="67"/>
  <c r="Z25" i="68" s="1"/>
  <c r="Y25" i="67"/>
  <c r="Y25" i="68" s="1"/>
  <c r="X25" i="67"/>
  <c r="X25" i="68" s="1"/>
  <c r="W25" i="67"/>
  <c r="W25" i="68" s="1"/>
  <c r="V25" i="67"/>
  <c r="V25" i="68" s="1"/>
  <c r="U25" i="67"/>
  <c r="U25" i="68" s="1"/>
  <c r="T25" i="67"/>
  <c r="T25" i="68" s="1"/>
  <c r="S25" i="67"/>
  <c r="S25" i="68" s="1"/>
  <c r="R25" i="67"/>
  <c r="R25" i="68" s="1"/>
  <c r="Q25" i="67"/>
  <c r="Q25" i="68" s="1"/>
  <c r="P25" i="67"/>
  <c r="P25" i="68" s="1"/>
  <c r="O25" i="67"/>
  <c r="O25" i="68" s="1"/>
  <c r="N25" i="67"/>
  <c r="N25" i="68" s="1"/>
  <c r="M25" i="67"/>
  <c r="M25" i="68" s="1"/>
  <c r="L25" i="67"/>
  <c r="L25" i="68" s="1"/>
  <c r="K25" i="67"/>
  <c r="K25" i="68" s="1"/>
  <c r="J25" i="67"/>
  <c r="J25" i="68" s="1"/>
  <c r="I25" i="67"/>
  <c r="I25" i="68" s="1"/>
  <c r="H25" i="67"/>
  <c r="H25" i="68" s="1"/>
  <c r="G25" i="67"/>
  <c r="G25" i="68" s="1"/>
  <c r="F25" i="67"/>
  <c r="F25" i="68" s="1"/>
  <c r="E25" i="67"/>
  <c r="E25" i="68" s="1"/>
  <c r="D25" i="67"/>
  <c r="D25" i="68" s="1"/>
  <c r="AM24" i="67"/>
  <c r="AM24" i="68" s="1"/>
  <c r="AL24" i="67"/>
  <c r="AL24" i="68" s="1"/>
  <c r="AK24" i="67"/>
  <c r="AK24" i="68" s="1"/>
  <c r="AJ24" i="67"/>
  <c r="AJ24" i="68" s="1"/>
  <c r="AI24" i="67"/>
  <c r="AI24" i="68" s="1"/>
  <c r="AH24" i="67"/>
  <c r="AH24" i="68" s="1"/>
  <c r="AG24" i="67"/>
  <c r="AG24" i="68" s="1"/>
  <c r="AF24" i="67"/>
  <c r="AF24" i="68" s="1"/>
  <c r="AE24" i="67"/>
  <c r="AE24" i="68" s="1"/>
  <c r="AD24" i="67"/>
  <c r="AD24" i="68" s="1"/>
  <c r="AC24" i="67"/>
  <c r="AC24" i="68" s="1"/>
  <c r="AB24" i="67"/>
  <c r="AB24" i="68" s="1"/>
  <c r="AA24" i="67"/>
  <c r="AA24" i="68" s="1"/>
  <c r="Z24" i="67"/>
  <c r="Z24" i="68" s="1"/>
  <c r="Y24" i="67"/>
  <c r="Y24" i="68" s="1"/>
  <c r="X24" i="67"/>
  <c r="X24" i="68" s="1"/>
  <c r="W24" i="67"/>
  <c r="W24" i="68" s="1"/>
  <c r="V24" i="67"/>
  <c r="V24" i="68" s="1"/>
  <c r="U24" i="67"/>
  <c r="U24" i="68" s="1"/>
  <c r="T24" i="67"/>
  <c r="T24" i="68" s="1"/>
  <c r="S24" i="67"/>
  <c r="S24" i="68" s="1"/>
  <c r="R24" i="67"/>
  <c r="R24" i="68" s="1"/>
  <c r="Q24" i="67"/>
  <c r="Q24" i="68" s="1"/>
  <c r="P24" i="67"/>
  <c r="P24" i="68" s="1"/>
  <c r="O24" i="67"/>
  <c r="O24" i="68" s="1"/>
  <c r="N24" i="67"/>
  <c r="N24" i="68" s="1"/>
  <c r="M24" i="67"/>
  <c r="M24" i="68" s="1"/>
  <c r="L24" i="67"/>
  <c r="L24" i="68" s="1"/>
  <c r="K24" i="67"/>
  <c r="K24" i="68" s="1"/>
  <c r="J24" i="67"/>
  <c r="J24" i="68" s="1"/>
  <c r="I24" i="67"/>
  <c r="I24" i="68" s="1"/>
  <c r="H24" i="67"/>
  <c r="H24" i="68" s="1"/>
  <c r="G24" i="67"/>
  <c r="G24" i="68" s="1"/>
  <c r="F24" i="67"/>
  <c r="F24" i="68" s="1"/>
  <c r="E24" i="67"/>
  <c r="E24" i="68" s="1"/>
  <c r="D24" i="67"/>
  <c r="D24" i="68" s="1"/>
  <c r="AM23" i="67"/>
  <c r="AM23" i="68" s="1"/>
  <c r="AL23" i="67"/>
  <c r="AL23" i="68" s="1"/>
  <c r="AK23" i="67"/>
  <c r="AK23" i="68" s="1"/>
  <c r="AJ23" i="67"/>
  <c r="AJ23" i="68" s="1"/>
  <c r="AI23" i="67"/>
  <c r="AI23" i="68" s="1"/>
  <c r="AH23" i="67"/>
  <c r="AH23" i="68" s="1"/>
  <c r="AG23" i="67"/>
  <c r="AG23" i="68" s="1"/>
  <c r="AF23" i="67"/>
  <c r="AF23" i="68" s="1"/>
  <c r="AE23" i="67"/>
  <c r="AE23" i="68" s="1"/>
  <c r="AD23" i="67"/>
  <c r="AD23" i="68" s="1"/>
  <c r="AC23" i="67"/>
  <c r="AC23" i="68" s="1"/>
  <c r="AB23" i="67"/>
  <c r="AB23" i="68" s="1"/>
  <c r="AA23" i="67"/>
  <c r="AA23" i="68" s="1"/>
  <c r="Z23" i="67"/>
  <c r="Z23" i="68" s="1"/>
  <c r="Y23" i="67"/>
  <c r="Y23" i="68" s="1"/>
  <c r="X23" i="67"/>
  <c r="X23" i="68" s="1"/>
  <c r="W23" i="67"/>
  <c r="W23" i="68" s="1"/>
  <c r="V23" i="67"/>
  <c r="V23" i="68" s="1"/>
  <c r="U23" i="67"/>
  <c r="U23" i="68" s="1"/>
  <c r="T23" i="67"/>
  <c r="T23" i="68" s="1"/>
  <c r="S23" i="67"/>
  <c r="S23" i="68" s="1"/>
  <c r="R23" i="67"/>
  <c r="R23" i="68" s="1"/>
  <c r="Q23" i="67"/>
  <c r="Q23" i="68" s="1"/>
  <c r="P23" i="67"/>
  <c r="P23" i="68" s="1"/>
  <c r="O23" i="67"/>
  <c r="O23" i="68" s="1"/>
  <c r="N23" i="67"/>
  <c r="N23" i="68" s="1"/>
  <c r="M23" i="67"/>
  <c r="M23" i="68" s="1"/>
  <c r="L23" i="67"/>
  <c r="L23" i="68" s="1"/>
  <c r="K23" i="67"/>
  <c r="K23" i="68" s="1"/>
  <c r="J23" i="67"/>
  <c r="J23" i="68" s="1"/>
  <c r="I23" i="67"/>
  <c r="I23" i="68" s="1"/>
  <c r="H23" i="67"/>
  <c r="H23" i="68" s="1"/>
  <c r="G23" i="67"/>
  <c r="G23" i="68" s="1"/>
  <c r="F23" i="67"/>
  <c r="F23" i="68" s="1"/>
  <c r="E23" i="67"/>
  <c r="E23" i="68" s="1"/>
  <c r="D23" i="67"/>
  <c r="D23" i="68" s="1"/>
  <c r="AM22" i="67"/>
  <c r="AM22" i="68" s="1"/>
  <c r="AL22" i="67"/>
  <c r="AL22" i="68" s="1"/>
  <c r="AK22" i="67"/>
  <c r="AK22" i="68" s="1"/>
  <c r="AJ22" i="67"/>
  <c r="AJ22" i="68" s="1"/>
  <c r="AI22" i="67"/>
  <c r="AI22" i="68" s="1"/>
  <c r="AH22" i="67"/>
  <c r="AH22" i="68" s="1"/>
  <c r="AG22" i="67"/>
  <c r="AG22" i="68" s="1"/>
  <c r="AF22" i="67"/>
  <c r="AF22" i="68" s="1"/>
  <c r="AE22" i="67"/>
  <c r="AE22" i="68" s="1"/>
  <c r="AD22" i="67"/>
  <c r="AD22" i="68" s="1"/>
  <c r="AC22" i="67"/>
  <c r="AC22" i="68" s="1"/>
  <c r="AB22" i="67"/>
  <c r="AB22" i="68" s="1"/>
  <c r="AA22" i="67"/>
  <c r="AA22" i="68" s="1"/>
  <c r="Z22" i="67"/>
  <c r="Z22" i="68" s="1"/>
  <c r="Y22" i="67"/>
  <c r="X22" i="67"/>
  <c r="X22" i="68" s="1"/>
  <c r="W22" i="67"/>
  <c r="W22" i="68" s="1"/>
  <c r="V22" i="67"/>
  <c r="V22" i="68" s="1"/>
  <c r="U22" i="67"/>
  <c r="U22" i="68" s="1"/>
  <c r="T22" i="67"/>
  <c r="T22" i="68" s="1"/>
  <c r="S22" i="67"/>
  <c r="S22" i="68" s="1"/>
  <c r="R22" i="67"/>
  <c r="R22" i="68" s="1"/>
  <c r="Q22" i="67"/>
  <c r="Q22" i="68" s="1"/>
  <c r="P22" i="67"/>
  <c r="P22" i="68" s="1"/>
  <c r="O22" i="67"/>
  <c r="O22" i="68" s="1"/>
  <c r="N22" i="67"/>
  <c r="N22" i="68" s="1"/>
  <c r="M22" i="67"/>
  <c r="M22" i="68" s="1"/>
  <c r="L22" i="67"/>
  <c r="L22" i="68" s="1"/>
  <c r="K22" i="67"/>
  <c r="K22" i="68" s="1"/>
  <c r="J22" i="67"/>
  <c r="J22" i="68" s="1"/>
  <c r="I22" i="67"/>
  <c r="I22" i="68" s="1"/>
  <c r="H22" i="67"/>
  <c r="H22" i="68" s="1"/>
  <c r="G22" i="67"/>
  <c r="G22" i="68" s="1"/>
  <c r="F22" i="67"/>
  <c r="F22" i="68" s="1"/>
  <c r="E22" i="67"/>
  <c r="E22" i="68" s="1"/>
  <c r="D22" i="67"/>
  <c r="D22" i="68" s="1"/>
  <c r="AM21" i="67"/>
  <c r="AM21" i="68" s="1"/>
  <c r="AL21" i="67"/>
  <c r="AL21" i="68" s="1"/>
  <c r="AK21" i="67"/>
  <c r="AK21" i="68" s="1"/>
  <c r="AJ21" i="67"/>
  <c r="AJ21" i="68" s="1"/>
  <c r="AI21" i="67"/>
  <c r="AI21" i="68" s="1"/>
  <c r="AH21" i="67"/>
  <c r="AH21" i="68" s="1"/>
  <c r="AG21" i="67"/>
  <c r="AG21" i="68" s="1"/>
  <c r="AF21" i="67"/>
  <c r="AF21" i="68" s="1"/>
  <c r="AE21" i="67"/>
  <c r="AE21" i="68" s="1"/>
  <c r="AD21" i="67"/>
  <c r="AD21" i="68" s="1"/>
  <c r="AC21" i="67"/>
  <c r="AC21" i="68" s="1"/>
  <c r="AB21" i="67"/>
  <c r="AB21" i="68" s="1"/>
  <c r="AA21" i="67"/>
  <c r="AA21" i="68" s="1"/>
  <c r="Z21" i="67"/>
  <c r="Z21" i="68" s="1"/>
  <c r="Y21" i="67"/>
  <c r="Y21" i="68" s="1"/>
  <c r="X21" i="67"/>
  <c r="X21" i="68" s="1"/>
  <c r="W21" i="67"/>
  <c r="W21" i="68" s="1"/>
  <c r="V21" i="67"/>
  <c r="V21" i="68" s="1"/>
  <c r="U21" i="67"/>
  <c r="U21" i="68" s="1"/>
  <c r="T21" i="67"/>
  <c r="T21" i="68" s="1"/>
  <c r="S21" i="67"/>
  <c r="S21" i="68" s="1"/>
  <c r="R21" i="67"/>
  <c r="R21" i="68" s="1"/>
  <c r="Q21" i="67"/>
  <c r="Q21" i="68" s="1"/>
  <c r="P21" i="67"/>
  <c r="P21" i="68" s="1"/>
  <c r="O21" i="67"/>
  <c r="O21" i="68" s="1"/>
  <c r="N21" i="67"/>
  <c r="N21" i="68" s="1"/>
  <c r="M21" i="67"/>
  <c r="M21" i="68" s="1"/>
  <c r="L21" i="67"/>
  <c r="L21" i="68" s="1"/>
  <c r="K21" i="67"/>
  <c r="K21" i="68" s="1"/>
  <c r="J21" i="67"/>
  <c r="J21" i="68" s="1"/>
  <c r="I21" i="67"/>
  <c r="I21" i="68" s="1"/>
  <c r="H21" i="67"/>
  <c r="H21" i="68" s="1"/>
  <c r="G21" i="67"/>
  <c r="G21" i="68" s="1"/>
  <c r="F21" i="67"/>
  <c r="F21" i="68" s="1"/>
  <c r="E21" i="67"/>
  <c r="E21" i="68" s="1"/>
  <c r="D21" i="67"/>
  <c r="D21" i="68" s="1"/>
  <c r="AM20" i="67"/>
  <c r="AM20" i="68" s="1"/>
  <c r="AL20" i="67"/>
  <c r="AL20" i="68" s="1"/>
  <c r="AK20" i="67"/>
  <c r="AK20" i="68" s="1"/>
  <c r="AJ20" i="67"/>
  <c r="AJ20" i="68" s="1"/>
  <c r="AI20" i="67"/>
  <c r="AI20" i="68" s="1"/>
  <c r="AH20" i="67"/>
  <c r="AH20" i="68" s="1"/>
  <c r="AG20" i="67"/>
  <c r="AG20" i="68" s="1"/>
  <c r="AF20" i="67"/>
  <c r="AF20" i="68" s="1"/>
  <c r="AE20" i="67"/>
  <c r="AE20" i="68" s="1"/>
  <c r="AD20" i="67"/>
  <c r="AD20" i="68" s="1"/>
  <c r="AC20" i="67"/>
  <c r="AC20" i="68" s="1"/>
  <c r="AB20" i="67"/>
  <c r="AB20" i="68" s="1"/>
  <c r="AA20" i="67"/>
  <c r="AA20" i="68" s="1"/>
  <c r="Z20" i="67"/>
  <c r="Z20" i="68" s="1"/>
  <c r="Y20" i="67"/>
  <c r="Y20" i="68" s="1"/>
  <c r="X20" i="67"/>
  <c r="X20" i="68" s="1"/>
  <c r="W20" i="67"/>
  <c r="V20" i="67"/>
  <c r="V20" i="68" s="1"/>
  <c r="U20" i="67"/>
  <c r="U20" i="68" s="1"/>
  <c r="T20" i="67"/>
  <c r="T20" i="68" s="1"/>
  <c r="S20" i="67"/>
  <c r="S20" i="68" s="1"/>
  <c r="R20" i="67"/>
  <c r="R20" i="68" s="1"/>
  <c r="Q20" i="67"/>
  <c r="Q20" i="68" s="1"/>
  <c r="P20" i="67"/>
  <c r="P20" i="68" s="1"/>
  <c r="O20" i="67"/>
  <c r="O20" i="68" s="1"/>
  <c r="N20" i="67"/>
  <c r="N20" i="68" s="1"/>
  <c r="M20" i="67"/>
  <c r="M20" i="68" s="1"/>
  <c r="L20" i="67"/>
  <c r="L20" i="68" s="1"/>
  <c r="K20" i="67"/>
  <c r="K20" i="68" s="1"/>
  <c r="J20" i="67"/>
  <c r="J20" i="68" s="1"/>
  <c r="I20" i="67"/>
  <c r="I20" i="68" s="1"/>
  <c r="H20" i="67"/>
  <c r="H20" i="68" s="1"/>
  <c r="G20" i="67"/>
  <c r="G20" i="68" s="1"/>
  <c r="F20" i="67"/>
  <c r="F20" i="68" s="1"/>
  <c r="E20" i="67"/>
  <c r="E20" i="68" s="1"/>
  <c r="D20" i="67"/>
  <c r="D20" i="68" s="1"/>
  <c r="AM19" i="67"/>
  <c r="AM19" i="68" s="1"/>
  <c r="AL19" i="67"/>
  <c r="AL19" i="68" s="1"/>
  <c r="AK19" i="67"/>
  <c r="AK19" i="68" s="1"/>
  <c r="AJ19" i="67"/>
  <c r="AJ19" i="68" s="1"/>
  <c r="AI19" i="67"/>
  <c r="AI19" i="68" s="1"/>
  <c r="AH19" i="67"/>
  <c r="AH19" i="68" s="1"/>
  <c r="AG19" i="67"/>
  <c r="AG19" i="68" s="1"/>
  <c r="AF19" i="67"/>
  <c r="AF19" i="68" s="1"/>
  <c r="AE19" i="67"/>
  <c r="AE19" i="68" s="1"/>
  <c r="AD19" i="67"/>
  <c r="AD19" i="68" s="1"/>
  <c r="AC19" i="67"/>
  <c r="AC19" i="68" s="1"/>
  <c r="AB19" i="67"/>
  <c r="AB19" i="68" s="1"/>
  <c r="AA19" i="67"/>
  <c r="AA19" i="68" s="1"/>
  <c r="Z19" i="67"/>
  <c r="Z19" i="68" s="1"/>
  <c r="Y19" i="67"/>
  <c r="Y19" i="68" s="1"/>
  <c r="X19" i="67"/>
  <c r="X19" i="68" s="1"/>
  <c r="W19" i="67"/>
  <c r="W19" i="68" s="1"/>
  <c r="V19" i="67"/>
  <c r="V19" i="68" s="1"/>
  <c r="U19" i="67"/>
  <c r="U19" i="68" s="1"/>
  <c r="T19" i="67"/>
  <c r="T19" i="68" s="1"/>
  <c r="S19" i="67"/>
  <c r="S19" i="68" s="1"/>
  <c r="R19" i="67"/>
  <c r="R19" i="68" s="1"/>
  <c r="Q19" i="67"/>
  <c r="Q19" i="68" s="1"/>
  <c r="P19" i="67"/>
  <c r="P19" i="68" s="1"/>
  <c r="O19" i="67"/>
  <c r="O19" i="68" s="1"/>
  <c r="N19" i="67"/>
  <c r="N19" i="68" s="1"/>
  <c r="M19" i="67"/>
  <c r="M19" i="68" s="1"/>
  <c r="L19" i="67"/>
  <c r="L19" i="68" s="1"/>
  <c r="K19" i="67"/>
  <c r="K19" i="68" s="1"/>
  <c r="J19" i="67"/>
  <c r="J19" i="68" s="1"/>
  <c r="I19" i="67"/>
  <c r="I19" i="68" s="1"/>
  <c r="H19" i="67"/>
  <c r="H19" i="68" s="1"/>
  <c r="G19" i="67"/>
  <c r="G19" i="68" s="1"/>
  <c r="F19" i="67"/>
  <c r="F19" i="68" s="1"/>
  <c r="E19" i="67"/>
  <c r="E19" i="68" s="1"/>
  <c r="D19" i="67"/>
  <c r="D19" i="68" s="1"/>
  <c r="AM18" i="67"/>
  <c r="AM18" i="68" s="1"/>
  <c r="AL18" i="67"/>
  <c r="AL18" i="68" s="1"/>
  <c r="AK18" i="67"/>
  <c r="AK18" i="68" s="1"/>
  <c r="AJ18" i="67"/>
  <c r="AJ18" i="68" s="1"/>
  <c r="AI18" i="67"/>
  <c r="AI18" i="68" s="1"/>
  <c r="AH18" i="67"/>
  <c r="AH18" i="68" s="1"/>
  <c r="AG18" i="67"/>
  <c r="AG18" i="68" s="1"/>
  <c r="AF18" i="67"/>
  <c r="AF18" i="68" s="1"/>
  <c r="AE18" i="67"/>
  <c r="AD18" i="67"/>
  <c r="AD18" i="68" s="1"/>
  <c r="AC18" i="67"/>
  <c r="AC18" i="68" s="1"/>
  <c r="AB18" i="67"/>
  <c r="AB18" i="68" s="1"/>
  <c r="AA18" i="67"/>
  <c r="AA18" i="68" s="1"/>
  <c r="Z18" i="67"/>
  <c r="Z18" i="68" s="1"/>
  <c r="Y18" i="67"/>
  <c r="Y18" i="68" s="1"/>
  <c r="X18" i="67"/>
  <c r="X18" i="68" s="1"/>
  <c r="W18" i="67"/>
  <c r="W18" i="68" s="1"/>
  <c r="V18" i="67"/>
  <c r="V18" i="68" s="1"/>
  <c r="U18" i="67"/>
  <c r="U18" i="68" s="1"/>
  <c r="T18" i="67"/>
  <c r="T18" i="68" s="1"/>
  <c r="S18" i="67"/>
  <c r="S18" i="68" s="1"/>
  <c r="R18" i="67"/>
  <c r="R18" i="68" s="1"/>
  <c r="Q18" i="67"/>
  <c r="Q18" i="68" s="1"/>
  <c r="P18" i="67"/>
  <c r="P18" i="68" s="1"/>
  <c r="O18" i="67"/>
  <c r="O18" i="68" s="1"/>
  <c r="N18" i="67"/>
  <c r="N18" i="68" s="1"/>
  <c r="M18" i="67"/>
  <c r="M18" i="68" s="1"/>
  <c r="L18" i="67"/>
  <c r="L18" i="68" s="1"/>
  <c r="K18" i="67"/>
  <c r="K18" i="68" s="1"/>
  <c r="J18" i="67"/>
  <c r="J18" i="68" s="1"/>
  <c r="I18" i="67"/>
  <c r="I18" i="68" s="1"/>
  <c r="H18" i="67"/>
  <c r="H18" i="68" s="1"/>
  <c r="G18" i="67"/>
  <c r="G18" i="68" s="1"/>
  <c r="F18" i="67"/>
  <c r="F18" i="68" s="1"/>
  <c r="E18" i="67"/>
  <c r="E18" i="68" s="1"/>
  <c r="D18" i="67"/>
  <c r="D18" i="68" s="1"/>
  <c r="AM17" i="67"/>
  <c r="AM17" i="68" s="1"/>
  <c r="AL17" i="67"/>
  <c r="AL17" i="68" s="1"/>
  <c r="AK17" i="67"/>
  <c r="AK17" i="68" s="1"/>
  <c r="AJ17" i="67"/>
  <c r="AJ17" i="68" s="1"/>
  <c r="AI17" i="67"/>
  <c r="AI17" i="68" s="1"/>
  <c r="AH17" i="67"/>
  <c r="AH17" i="68" s="1"/>
  <c r="AG17" i="67"/>
  <c r="AG17" i="68" s="1"/>
  <c r="AF17" i="67"/>
  <c r="AF17" i="68" s="1"/>
  <c r="AE17" i="67"/>
  <c r="AE17" i="68" s="1"/>
  <c r="AD17" i="67"/>
  <c r="AD17" i="68" s="1"/>
  <c r="AC17" i="67"/>
  <c r="AC17" i="68" s="1"/>
  <c r="AB17" i="67"/>
  <c r="AB17" i="68" s="1"/>
  <c r="AA17" i="67"/>
  <c r="AA17" i="68" s="1"/>
  <c r="Z17" i="67"/>
  <c r="Z17" i="68" s="1"/>
  <c r="Y17" i="67"/>
  <c r="Y17" i="68" s="1"/>
  <c r="X17" i="67"/>
  <c r="X17" i="68" s="1"/>
  <c r="W17" i="67"/>
  <c r="W17" i="68" s="1"/>
  <c r="V17" i="67"/>
  <c r="V17" i="68" s="1"/>
  <c r="U17" i="67"/>
  <c r="U17" i="68" s="1"/>
  <c r="T17" i="67"/>
  <c r="T17" i="68" s="1"/>
  <c r="S17" i="67"/>
  <c r="S17" i="68" s="1"/>
  <c r="R17" i="67"/>
  <c r="R17" i="68" s="1"/>
  <c r="Q17" i="67"/>
  <c r="Q17" i="68" s="1"/>
  <c r="P17" i="67"/>
  <c r="P17" i="68" s="1"/>
  <c r="O17" i="67"/>
  <c r="O17" i="68" s="1"/>
  <c r="N17" i="67"/>
  <c r="N17" i="68" s="1"/>
  <c r="M17" i="67"/>
  <c r="M17" i="68" s="1"/>
  <c r="L17" i="67"/>
  <c r="L17" i="68" s="1"/>
  <c r="K17" i="67"/>
  <c r="K17" i="68" s="1"/>
  <c r="J17" i="67"/>
  <c r="J17" i="68" s="1"/>
  <c r="I17" i="67"/>
  <c r="I17" i="68" s="1"/>
  <c r="H17" i="67"/>
  <c r="H17" i="68" s="1"/>
  <c r="G17" i="67"/>
  <c r="G17" i="68" s="1"/>
  <c r="F17" i="67"/>
  <c r="F17" i="68" s="1"/>
  <c r="E17" i="67"/>
  <c r="E17" i="68" s="1"/>
  <c r="D17" i="67"/>
  <c r="D17" i="68" s="1"/>
  <c r="AM16" i="67"/>
  <c r="AL16" i="67"/>
  <c r="AL16" i="68" s="1"/>
  <c r="AK16" i="67"/>
  <c r="AK16" i="68" s="1"/>
  <c r="AJ16" i="67"/>
  <c r="AJ16" i="68" s="1"/>
  <c r="AI16" i="67"/>
  <c r="AI16" i="68" s="1"/>
  <c r="AH16" i="67"/>
  <c r="AH16" i="68" s="1"/>
  <c r="AG16" i="67"/>
  <c r="AG16" i="68" s="1"/>
  <c r="AF16" i="67"/>
  <c r="AF16" i="68" s="1"/>
  <c r="AE16" i="67"/>
  <c r="AE16" i="68" s="1"/>
  <c r="AD16" i="67"/>
  <c r="AD16" i="68" s="1"/>
  <c r="AC16" i="67"/>
  <c r="AC16" i="68" s="1"/>
  <c r="AB16" i="67"/>
  <c r="AB16" i="68" s="1"/>
  <c r="AA16" i="67"/>
  <c r="AA16" i="68" s="1"/>
  <c r="Z16" i="67"/>
  <c r="Z16" i="68" s="1"/>
  <c r="Y16" i="67"/>
  <c r="Y16" i="68" s="1"/>
  <c r="X16" i="67"/>
  <c r="X16" i="68" s="1"/>
  <c r="W16" i="67"/>
  <c r="W16" i="68" s="1"/>
  <c r="V16" i="67"/>
  <c r="V16" i="68" s="1"/>
  <c r="U16" i="67"/>
  <c r="U16" i="68" s="1"/>
  <c r="T16" i="67"/>
  <c r="T16" i="68" s="1"/>
  <c r="S16" i="67"/>
  <c r="S16" i="68" s="1"/>
  <c r="R16" i="67"/>
  <c r="R16" i="68" s="1"/>
  <c r="Q16" i="67"/>
  <c r="Q16" i="68" s="1"/>
  <c r="P16" i="67"/>
  <c r="P16" i="68" s="1"/>
  <c r="O16" i="67"/>
  <c r="O16" i="68" s="1"/>
  <c r="N16" i="67"/>
  <c r="N16" i="68" s="1"/>
  <c r="M16" i="67"/>
  <c r="M16" i="68" s="1"/>
  <c r="L16" i="67"/>
  <c r="L16" i="68" s="1"/>
  <c r="K16" i="67"/>
  <c r="K16" i="68" s="1"/>
  <c r="J16" i="67"/>
  <c r="J16" i="68" s="1"/>
  <c r="I16" i="67"/>
  <c r="I16" i="68" s="1"/>
  <c r="H16" i="67"/>
  <c r="H16" i="68" s="1"/>
  <c r="G16" i="67"/>
  <c r="G16" i="68" s="1"/>
  <c r="F16" i="67"/>
  <c r="F16" i="68" s="1"/>
  <c r="E16" i="67"/>
  <c r="E16" i="68" s="1"/>
  <c r="D16" i="67"/>
  <c r="D16" i="68" s="1"/>
  <c r="AM15" i="67"/>
  <c r="AM15" i="68" s="1"/>
  <c r="AL15" i="67"/>
  <c r="AL15" i="68" s="1"/>
  <c r="AK15" i="67"/>
  <c r="AK15" i="68" s="1"/>
  <c r="AJ15" i="67"/>
  <c r="AJ15" i="68" s="1"/>
  <c r="AI15" i="67"/>
  <c r="AI15" i="68" s="1"/>
  <c r="AH15" i="67"/>
  <c r="AH15" i="68" s="1"/>
  <c r="AG15" i="67"/>
  <c r="AG15" i="68" s="1"/>
  <c r="AF15" i="67"/>
  <c r="AF15" i="68" s="1"/>
  <c r="AE15" i="67"/>
  <c r="AE15" i="68" s="1"/>
  <c r="AD15" i="67"/>
  <c r="AD15" i="68" s="1"/>
  <c r="AC15" i="67"/>
  <c r="AC15" i="68" s="1"/>
  <c r="AB15" i="67"/>
  <c r="AB15" i="68" s="1"/>
  <c r="AA15" i="67"/>
  <c r="AA15" i="68" s="1"/>
  <c r="Z15" i="67"/>
  <c r="Z15" i="68" s="1"/>
  <c r="Y15" i="67"/>
  <c r="Y15" i="68" s="1"/>
  <c r="X15" i="67"/>
  <c r="X15" i="68" s="1"/>
  <c r="W15" i="67"/>
  <c r="W15" i="68" s="1"/>
  <c r="V15" i="67"/>
  <c r="V15" i="68" s="1"/>
  <c r="U15" i="67"/>
  <c r="U15" i="68" s="1"/>
  <c r="T15" i="67"/>
  <c r="T15" i="68" s="1"/>
  <c r="S15" i="67"/>
  <c r="S15" i="68" s="1"/>
  <c r="R15" i="67"/>
  <c r="R15" i="68" s="1"/>
  <c r="Q15" i="67"/>
  <c r="Q15" i="68" s="1"/>
  <c r="P15" i="67"/>
  <c r="P15" i="68" s="1"/>
  <c r="O15" i="67"/>
  <c r="O15" i="68" s="1"/>
  <c r="N15" i="67"/>
  <c r="N15" i="68" s="1"/>
  <c r="M15" i="67"/>
  <c r="M15" i="68" s="1"/>
  <c r="L15" i="67"/>
  <c r="L15" i="68" s="1"/>
  <c r="K15" i="67"/>
  <c r="J15" i="67"/>
  <c r="J15" i="68" s="1"/>
  <c r="I15" i="67"/>
  <c r="I15" i="68" s="1"/>
  <c r="H15" i="67"/>
  <c r="H15" i="68" s="1"/>
  <c r="G15" i="67"/>
  <c r="G15" i="68" s="1"/>
  <c r="F15" i="67"/>
  <c r="F15" i="68" s="1"/>
  <c r="E15" i="67"/>
  <c r="E15" i="68" s="1"/>
  <c r="D15" i="67"/>
  <c r="D15" i="68" s="1"/>
  <c r="AM14" i="67"/>
  <c r="AM14" i="68" s="1"/>
  <c r="AL14" i="67"/>
  <c r="AL14" i="68" s="1"/>
  <c r="AK14" i="67"/>
  <c r="AK14" i="68" s="1"/>
  <c r="AJ14" i="67"/>
  <c r="AJ14" i="68" s="1"/>
  <c r="AI14" i="67"/>
  <c r="AI14" i="68" s="1"/>
  <c r="AH14" i="67"/>
  <c r="AH14" i="68" s="1"/>
  <c r="AG14" i="67"/>
  <c r="AG14" i="68" s="1"/>
  <c r="AF14" i="67"/>
  <c r="AF14" i="68" s="1"/>
  <c r="AE14" i="67"/>
  <c r="AE14" i="68" s="1"/>
  <c r="AD14" i="67"/>
  <c r="AD14" i="68" s="1"/>
  <c r="AC14" i="67"/>
  <c r="AC14" i="68" s="1"/>
  <c r="AB14" i="67"/>
  <c r="AB14" i="68" s="1"/>
  <c r="AA14" i="67"/>
  <c r="AA14" i="68" s="1"/>
  <c r="Z14" i="67"/>
  <c r="Z14" i="68" s="1"/>
  <c r="Y14" i="67"/>
  <c r="Y14" i="68" s="1"/>
  <c r="X14" i="67"/>
  <c r="X14" i="68" s="1"/>
  <c r="W14" i="67"/>
  <c r="W14" i="68" s="1"/>
  <c r="V14" i="67"/>
  <c r="V14" i="68" s="1"/>
  <c r="U14" i="67"/>
  <c r="U14" i="68" s="1"/>
  <c r="T14" i="67"/>
  <c r="T14" i="68" s="1"/>
  <c r="S14" i="67"/>
  <c r="S14" i="68" s="1"/>
  <c r="R14" i="67"/>
  <c r="R14" i="68" s="1"/>
  <c r="Q14" i="67"/>
  <c r="Q14" i="68" s="1"/>
  <c r="P14" i="67"/>
  <c r="P14" i="68" s="1"/>
  <c r="O14" i="67"/>
  <c r="O14" i="68" s="1"/>
  <c r="N14" i="67"/>
  <c r="N14" i="68" s="1"/>
  <c r="M14" i="67"/>
  <c r="M14" i="68" s="1"/>
  <c r="L14" i="67"/>
  <c r="L14" i="68" s="1"/>
  <c r="K14" i="67"/>
  <c r="K14" i="68" s="1"/>
  <c r="J14" i="67"/>
  <c r="J14" i="68" s="1"/>
  <c r="I14" i="67"/>
  <c r="I14" i="68" s="1"/>
  <c r="H14" i="67"/>
  <c r="H14" i="68" s="1"/>
  <c r="G14" i="67"/>
  <c r="G14" i="68" s="1"/>
  <c r="F14" i="67"/>
  <c r="F14" i="68" s="1"/>
  <c r="E14" i="67"/>
  <c r="E14" i="68" s="1"/>
  <c r="D14" i="67"/>
  <c r="D14" i="68" s="1"/>
  <c r="AM13" i="67"/>
  <c r="AM13" i="68" s="1"/>
  <c r="AL13" i="67"/>
  <c r="AL13" i="68" s="1"/>
  <c r="AK13" i="67"/>
  <c r="AK13" i="68" s="1"/>
  <c r="AJ13" i="67"/>
  <c r="AJ13" i="68" s="1"/>
  <c r="AI13" i="67"/>
  <c r="AI13" i="68" s="1"/>
  <c r="AH13" i="67"/>
  <c r="AH13" i="68" s="1"/>
  <c r="AG13" i="67"/>
  <c r="AG13" i="68" s="1"/>
  <c r="AF13" i="67"/>
  <c r="AF13" i="68" s="1"/>
  <c r="AE13" i="67"/>
  <c r="AE13" i="68" s="1"/>
  <c r="AD13" i="67"/>
  <c r="AD13" i="68" s="1"/>
  <c r="AC13" i="67"/>
  <c r="AC13" i="68" s="1"/>
  <c r="AB13" i="67"/>
  <c r="AB13" i="68" s="1"/>
  <c r="AA13" i="67"/>
  <c r="AA13" i="68" s="1"/>
  <c r="Z13" i="67"/>
  <c r="Z13" i="68" s="1"/>
  <c r="Y13" i="67"/>
  <c r="Y13" i="68" s="1"/>
  <c r="X13" i="67"/>
  <c r="X13" i="68" s="1"/>
  <c r="W13" i="67"/>
  <c r="W13" i="68" s="1"/>
  <c r="V13" i="67"/>
  <c r="V13" i="68" s="1"/>
  <c r="U13" i="67"/>
  <c r="U13" i="68" s="1"/>
  <c r="T13" i="67"/>
  <c r="T13" i="68" s="1"/>
  <c r="S13" i="67"/>
  <c r="R13" i="67"/>
  <c r="R13" i="68" s="1"/>
  <c r="Q13" i="67"/>
  <c r="Q13" i="68" s="1"/>
  <c r="P13" i="67"/>
  <c r="P13" i="68" s="1"/>
  <c r="O13" i="67"/>
  <c r="O13" i="68" s="1"/>
  <c r="N13" i="67"/>
  <c r="N13" i="68" s="1"/>
  <c r="M13" i="67"/>
  <c r="M13" i="68" s="1"/>
  <c r="L13" i="67"/>
  <c r="L13" i="68" s="1"/>
  <c r="K13" i="67"/>
  <c r="K13" i="68" s="1"/>
  <c r="J13" i="67"/>
  <c r="J13" i="68" s="1"/>
  <c r="I13" i="67"/>
  <c r="I13" i="68" s="1"/>
  <c r="H13" i="67"/>
  <c r="H13" i="68" s="1"/>
  <c r="G13" i="67"/>
  <c r="G13" i="68" s="1"/>
  <c r="F13" i="67"/>
  <c r="F13" i="68" s="1"/>
  <c r="E13" i="67"/>
  <c r="E13" i="68" s="1"/>
  <c r="D13" i="67"/>
  <c r="D13" i="68" s="1"/>
  <c r="AM12" i="67"/>
  <c r="AM12" i="68" s="1"/>
  <c r="AL12" i="67"/>
  <c r="AL12" i="68" s="1"/>
  <c r="AK12" i="67"/>
  <c r="AK12" i="68" s="1"/>
  <c r="AJ12" i="67"/>
  <c r="AJ12" i="68" s="1"/>
  <c r="AI12" i="67"/>
  <c r="AI12" i="68" s="1"/>
  <c r="AH12" i="67"/>
  <c r="AH12" i="68" s="1"/>
  <c r="AG12" i="67"/>
  <c r="AG12" i="68" s="1"/>
  <c r="AF12" i="67"/>
  <c r="AF12" i="68" s="1"/>
  <c r="AE12" i="67"/>
  <c r="AE12" i="68" s="1"/>
  <c r="AD12" i="67"/>
  <c r="AD12" i="68" s="1"/>
  <c r="AC12" i="67"/>
  <c r="AC12" i="68" s="1"/>
  <c r="AB12" i="67"/>
  <c r="AB12" i="68" s="1"/>
  <c r="AA12" i="67"/>
  <c r="AA12" i="68" s="1"/>
  <c r="Z12" i="67"/>
  <c r="Z12" i="68" s="1"/>
  <c r="Y12" i="67"/>
  <c r="Y12" i="68" s="1"/>
  <c r="X12" i="67"/>
  <c r="X12" i="68" s="1"/>
  <c r="W12" i="67"/>
  <c r="W12" i="68" s="1"/>
  <c r="V12" i="67"/>
  <c r="V12" i="68" s="1"/>
  <c r="U12" i="67"/>
  <c r="U12" i="68" s="1"/>
  <c r="T12" i="67"/>
  <c r="T12" i="68" s="1"/>
  <c r="S12" i="67"/>
  <c r="S12" i="68" s="1"/>
  <c r="R12" i="67"/>
  <c r="R12" i="68" s="1"/>
  <c r="Q12" i="67"/>
  <c r="Q12" i="68" s="1"/>
  <c r="P12" i="67"/>
  <c r="P12" i="68" s="1"/>
  <c r="O12" i="67"/>
  <c r="O12" i="68" s="1"/>
  <c r="N12" i="67"/>
  <c r="N12" i="68" s="1"/>
  <c r="M12" i="67"/>
  <c r="M12" i="68" s="1"/>
  <c r="L12" i="67"/>
  <c r="L12" i="68" s="1"/>
  <c r="K12" i="67"/>
  <c r="K12" i="68" s="1"/>
  <c r="J12" i="67"/>
  <c r="J12" i="68" s="1"/>
  <c r="I12" i="67"/>
  <c r="I12" i="68" s="1"/>
  <c r="H12" i="67"/>
  <c r="H12" i="68" s="1"/>
  <c r="G12" i="67"/>
  <c r="G12" i="68" s="1"/>
  <c r="F12" i="67"/>
  <c r="F12" i="68" s="1"/>
  <c r="E12" i="67"/>
  <c r="E12" i="68" s="1"/>
  <c r="D12" i="67"/>
  <c r="D12" i="68" s="1"/>
  <c r="AM11" i="67"/>
  <c r="AM11" i="68" s="1"/>
  <c r="AL11" i="67"/>
  <c r="AL11" i="68" s="1"/>
  <c r="AK11" i="67"/>
  <c r="AK11" i="68" s="1"/>
  <c r="AJ11" i="67"/>
  <c r="AJ11" i="68" s="1"/>
  <c r="AI11" i="67"/>
  <c r="AI11" i="68" s="1"/>
  <c r="AH11" i="67"/>
  <c r="AH11" i="68" s="1"/>
  <c r="AG11" i="67"/>
  <c r="AG11" i="68" s="1"/>
  <c r="AF11" i="67"/>
  <c r="AF11" i="68" s="1"/>
  <c r="AE11" i="67"/>
  <c r="AE11" i="68" s="1"/>
  <c r="AD11" i="67"/>
  <c r="AD11" i="68" s="1"/>
  <c r="AC11" i="67"/>
  <c r="AC11" i="68" s="1"/>
  <c r="AB11" i="67"/>
  <c r="AB11" i="68" s="1"/>
  <c r="AA11" i="67"/>
  <c r="Z11" i="67"/>
  <c r="Z11" i="68" s="1"/>
  <c r="Y11" i="67"/>
  <c r="Y11" i="68" s="1"/>
  <c r="X11" i="67"/>
  <c r="X11" i="68" s="1"/>
  <c r="W11" i="67"/>
  <c r="W11" i="68" s="1"/>
  <c r="V11" i="67"/>
  <c r="V11" i="68" s="1"/>
  <c r="U11" i="67"/>
  <c r="U11" i="68" s="1"/>
  <c r="T11" i="67"/>
  <c r="T11" i="68" s="1"/>
  <c r="S11" i="67"/>
  <c r="S11" i="68" s="1"/>
  <c r="R11" i="67"/>
  <c r="R11" i="68" s="1"/>
  <c r="Q11" i="67"/>
  <c r="Q11" i="68" s="1"/>
  <c r="P11" i="67"/>
  <c r="P11" i="68" s="1"/>
  <c r="O11" i="67"/>
  <c r="O11" i="68" s="1"/>
  <c r="N11" i="67"/>
  <c r="N11" i="68" s="1"/>
  <c r="M11" i="67"/>
  <c r="M11" i="68" s="1"/>
  <c r="L11" i="67"/>
  <c r="L11" i="68" s="1"/>
  <c r="K11" i="67"/>
  <c r="K11" i="68" s="1"/>
  <c r="J11" i="67"/>
  <c r="J11" i="68" s="1"/>
  <c r="I11" i="67"/>
  <c r="I11" i="68" s="1"/>
  <c r="H11" i="67"/>
  <c r="H11" i="68" s="1"/>
  <c r="G11" i="67"/>
  <c r="G11" i="68" s="1"/>
  <c r="F11" i="67"/>
  <c r="F11" i="68" s="1"/>
  <c r="E11" i="67"/>
  <c r="E11" i="68" s="1"/>
  <c r="D11" i="67"/>
  <c r="D11" i="68" s="1"/>
  <c r="AM10" i="67"/>
  <c r="AM10" i="68" s="1"/>
  <c r="AL10" i="67"/>
  <c r="AL10" i="68" s="1"/>
  <c r="AK10" i="67"/>
  <c r="AK10" i="68" s="1"/>
  <c r="AJ10" i="67"/>
  <c r="AJ10" i="68" s="1"/>
  <c r="AI10" i="67"/>
  <c r="AI10" i="68" s="1"/>
  <c r="AH10" i="67"/>
  <c r="AH10" i="68" s="1"/>
  <c r="AG10" i="67"/>
  <c r="AG10" i="68" s="1"/>
  <c r="AF10" i="67"/>
  <c r="AF10" i="68" s="1"/>
  <c r="AE10" i="67"/>
  <c r="AE10" i="68" s="1"/>
  <c r="AD10" i="67"/>
  <c r="AD10" i="68" s="1"/>
  <c r="AC10" i="67"/>
  <c r="AC10" i="68" s="1"/>
  <c r="AB10" i="67"/>
  <c r="AB10" i="68" s="1"/>
  <c r="AA10" i="67"/>
  <c r="AA10" i="68" s="1"/>
  <c r="Z10" i="67"/>
  <c r="Z10" i="68" s="1"/>
  <c r="Y10" i="67"/>
  <c r="Y10" i="68" s="1"/>
  <c r="X10" i="67"/>
  <c r="X10" i="68" s="1"/>
  <c r="W10" i="67"/>
  <c r="W10" i="68" s="1"/>
  <c r="V10" i="67"/>
  <c r="V10" i="68" s="1"/>
  <c r="U10" i="67"/>
  <c r="U10" i="68" s="1"/>
  <c r="T10" i="67"/>
  <c r="T10" i="68" s="1"/>
  <c r="S10" i="67"/>
  <c r="S10" i="68" s="1"/>
  <c r="R10" i="67"/>
  <c r="R10" i="68" s="1"/>
  <c r="Q10" i="67"/>
  <c r="Q10" i="68" s="1"/>
  <c r="P10" i="67"/>
  <c r="P10" i="68" s="1"/>
  <c r="O10" i="67"/>
  <c r="O10" i="68" s="1"/>
  <c r="N10" i="67"/>
  <c r="N10" i="68" s="1"/>
  <c r="M10" i="67"/>
  <c r="M10" i="68" s="1"/>
  <c r="L10" i="67"/>
  <c r="L10" i="68" s="1"/>
  <c r="K10" i="67"/>
  <c r="K10" i="68" s="1"/>
  <c r="J10" i="67"/>
  <c r="J10" i="68" s="1"/>
  <c r="I10" i="67"/>
  <c r="I10" i="68" s="1"/>
  <c r="H10" i="67"/>
  <c r="H10" i="68" s="1"/>
  <c r="G10" i="67"/>
  <c r="G10" i="68" s="1"/>
  <c r="F10" i="67"/>
  <c r="F10" i="68" s="1"/>
  <c r="E10" i="67"/>
  <c r="E10" i="68" s="1"/>
  <c r="D10" i="67"/>
  <c r="D10" i="68" s="1"/>
  <c r="AM9" i="67"/>
  <c r="AM9" i="68" s="1"/>
  <c r="AL9" i="67"/>
  <c r="AL9" i="68" s="1"/>
  <c r="AK9" i="67"/>
  <c r="AK9" i="68" s="1"/>
  <c r="AJ9" i="67"/>
  <c r="AJ9" i="68" s="1"/>
  <c r="AI9" i="67"/>
  <c r="AH9" i="67"/>
  <c r="AH9" i="68" s="1"/>
  <c r="AG9" i="67"/>
  <c r="AG9" i="68" s="1"/>
  <c r="AF9" i="67"/>
  <c r="AF9" i="68" s="1"/>
  <c r="AE9" i="67"/>
  <c r="AE9" i="68" s="1"/>
  <c r="AD9" i="67"/>
  <c r="AD9" i="68" s="1"/>
  <c r="AC9" i="67"/>
  <c r="AC9" i="68" s="1"/>
  <c r="AB9" i="67"/>
  <c r="AB9" i="68" s="1"/>
  <c r="AA9" i="67"/>
  <c r="AA9" i="68" s="1"/>
  <c r="Z9" i="67"/>
  <c r="Z9" i="68" s="1"/>
  <c r="Y9" i="67"/>
  <c r="Y9" i="68" s="1"/>
  <c r="X9" i="67"/>
  <c r="X9" i="68" s="1"/>
  <c r="W9" i="67"/>
  <c r="W9" i="68" s="1"/>
  <c r="V9" i="67"/>
  <c r="V9" i="68" s="1"/>
  <c r="U9" i="67"/>
  <c r="U9" i="68" s="1"/>
  <c r="T9" i="67"/>
  <c r="T9" i="68" s="1"/>
  <c r="S9" i="67"/>
  <c r="S9" i="68" s="1"/>
  <c r="R9" i="67"/>
  <c r="R9" i="68" s="1"/>
  <c r="Q9" i="67"/>
  <c r="Q9" i="68" s="1"/>
  <c r="P9" i="67"/>
  <c r="P9" i="68" s="1"/>
  <c r="O9" i="67"/>
  <c r="O9" i="68" s="1"/>
  <c r="N9" i="67"/>
  <c r="N9" i="68" s="1"/>
  <c r="M9" i="67"/>
  <c r="M9" i="68" s="1"/>
  <c r="L9" i="67"/>
  <c r="L9" i="68" s="1"/>
  <c r="K9" i="67"/>
  <c r="K9" i="68" s="1"/>
  <c r="J9" i="67"/>
  <c r="J9" i="68" s="1"/>
  <c r="I9" i="67"/>
  <c r="I9" i="68" s="1"/>
  <c r="H9" i="67"/>
  <c r="H9" i="68" s="1"/>
  <c r="G9" i="67"/>
  <c r="G9" i="68" s="1"/>
  <c r="F9" i="67"/>
  <c r="F9" i="68" s="1"/>
  <c r="E9" i="67"/>
  <c r="E9" i="68" s="1"/>
  <c r="D9" i="67"/>
  <c r="D9" i="68" s="1"/>
  <c r="AM8" i="67"/>
  <c r="AM8" i="68" s="1"/>
  <c r="AL8" i="67"/>
  <c r="AL8" i="68" s="1"/>
  <c r="AK8" i="67"/>
  <c r="AK8" i="68" s="1"/>
  <c r="AJ8" i="67"/>
  <c r="AJ8" i="68" s="1"/>
  <c r="AI8" i="67"/>
  <c r="AI8" i="68" s="1"/>
  <c r="AH8" i="67"/>
  <c r="AH8" i="68" s="1"/>
  <c r="AG8" i="67"/>
  <c r="AG8" i="68" s="1"/>
  <c r="AF8" i="67"/>
  <c r="AF8" i="68" s="1"/>
  <c r="AE8" i="67"/>
  <c r="AE8" i="68" s="1"/>
  <c r="AD8" i="67"/>
  <c r="AD8" i="68" s="1"/>
  <c r="AC8" i="67"/>
  <c r="AC8" i="68" s="1"/>
  <c r="AB8" i="67"/>
  <c r="AB8" i="68" s="1"/>
  <c r="AA8" i="67"/>
  <c r="AA8" i="68" s="1"/>
  <c r="Z8" i="67"/>
  <c r="Z8" i="68" s="1"/>
  <c r="Y8" i="67"/>
  <c r="Y8" i="68" s="1"/>
  <c r="X8" i="67"/>
  <c r="X8" i="68" s="1"/>
  <c r="W8" i="67"/>
  <c r="W8" i="68" s="1"/>
  <c r="V8" i="67"/>
  <c r="V8" i="68" s="1"/>
  <c r="U8" i="67"/>
  <c r="U8" i="68" s="1"/>
  <c r="T8" i="67"/>
  <c r="T8" i="68" s="1"/>
  <c r="S8" i="67"/>
  <c r="S8" i="68" s="1"/>
  <c r="R8" i="67"/>
  <c r="R8" i="68" s="1"/>
  <c r="Q8" i="67"/>
  <c r="Q8" i="68" s="1"/>
  <c r="P8" i="67"/>
  <c r="P8" i="68" s="1"/>
  <c r="O8" i="67"/>
  <c r="O8" i="68" s="1"/>
  <c r="N8" i="67"/>
  <c r="N8" i="68" s="1"/>
  <c r="M8" i="67"/>
  <c r="M8" i="68" s="1"/>
  <c r="L8" i="67"/>
  <c r="L8" i="68" s="1"/>
  <c r="K8" i="67"/>
  <c r="K8" i="68" s="1"/>
  <c r="J8" i="67"/>
  <c r="J8" i="68" s="1"/>
  <c r="I8" i="67"/>
  <c r="I8" i="68" s="1"/>
  <c r="H8" i="67"/>
  <c r="H8" i="68" s="1"/>
  <c r="G8" i="67"/>
  <c r="F8" i="67"/>
  <c r="F8" i="68" s="1"/>
  <c r="E8" i="67"/>
  <c r="E8" i="68" s="1"/>
  <c r="D8" i="67"/>
  <c r="D8" i="68" s="1"/>
  <c r="AM7" i="67"/>
  <c r="AM7" i="68" s="1"/>
  <c r="AL7" i="67"/>
  <c r="AL7" i="68" s="1"/>
  <c r="AK7" i="67"/>
  <c r="AK7" i="68" s="1"/>
  <c r="AJ7" i="67"/>
  <c r="AJ7" i="68" s="1"/>
  <c r="AI7" i="67"/>
  <c r="AI7" i="68" s="1"/>
  <c r="AH7" i="67"/>
  <c r="AH7" i="68" s="1"/>
  <c r="AG7" i="67"/>
  <c r="AG7" i="68" s="1"/>
  <c r="AF7" i="67"/>
  <c r="AF7" i="68" s="1"/>
  <c r="AE7" i="67"/>
  <c r="AE7" i="68" s="1"/>
  <c r="AD7" i="67"/>
  <c r="AD7" i="68" s="1"/>
  <c r="AC7" i="67"/>
  <c r="AC7" i="68" s="1"/>
  <c r="AB7" i="67"/>
  <c r="AB7" i="68" s="1"/>
  <c r="AA7" i="67"/>
  <c r="AA7" i="68" s="1"/>
  <c r="Z7" i="67"/>
  <c r="Z7" i="68" s="1"/>
  <c r="Y7" i="67"/>
  <c r="Y7" i="68" s="1"/>
  <c r="X7" i="67"/>
  <c r="X7" i="68" s="1"/>
  <c r="W7" i="67"/>
  <c r="W7" i="68" s="1"/>
  <c r="V7" i="67"/>
  <c r="V7" i="68" s="1"/>
  <c r="U7" i="67"/>
  <c r="U7" i="68" s="1"/>
  <c r="T7" i="67"/>
  <c r="T7" i="68" s="1"/>
  <c r="S7" i="67"/>
  <c r="S7" i="68" s="1"/>
  <c r="R7" i="67"/>
  <c r="R7" i="68" s="1"/>
  <c r="Q7" i="67"/>
  <c r="Q7" i="68" s="1"/>
  <c r="P7" i="67"/>
  <c r="P7" i="68" s="1"/>
  <c r="O7" i="67"/>
  <c r="O7" i="68" s="1"/>
  <c r="N7" i="67"/>
  <c r="N7" i="68" s="1"/>
  <c r="M7" i="67"/>
  <c r="M7" i="68" s="1"/>
  <c r="L7" i="67"/>
  <c r="L7" i="68" s="1"/>
  <c r="K7" i="67"/>
  <c r="K7" i="68" s="1"/>
  <c r="J7" i="67"/>
  <c r="J7" i="68" s="1"/>
  <c r="I7" i="67"/>
  <c r="I7" i="68" s="1"/>
  <c r="H7" i="67"/>
  <c r="H7" i="68" s="1"/>
  <c r="G7" i="67"/>
  <c r="G7" i="68" s="1"/>
  <c r="F7" i="67"/>
  <c r="F7" i="68" s="1"/>
  <c r="E7" i="67"/>
  <c r="E7" i="68" s="1"/>
  <c r="D7" i="67"/>
  <c r="D7" i="68" s="1"/>
  <c r="AM6" i="67"/>
  <c r="AM6" i="68" s="1"/>
  <c r="AL6" i="67"/>
  <c r="AL6" i="68" s="1"/>
  <c r="AK6" i="67"/>
  <c r="AK6" i="68" s="1"/>
  <c r="AJ6" i="67"/>
  <c r="AJ6" i="68" s="1"/>
  <c r="AI6" i="67"/>
  <c r="AI6" i="68" s="1"/>
  <c r="AH6" i="67"/>
  <c r="AH6" i="68" s="1"/>
  <c r="AG6" i="67"/>
  <c r="AG6" i="68" s="1"/>
  <c r="AF6" i="67"/>
  <c r="AF6" i="68" s="1"/>
  <c r="AE6" i="67"/>
  <c r="AE6" i="68" s="1"/>
  <c r="AD6" i="67"/>
  <c r="AD6" i="68" s="1"/>
  <c r="AC6" i="67"/>
  <c r="AC6" i="68" s="1"/>
  <c r="AB6" i="67"/>
  <c r="AB6" i="68" s="1"/>
  <c r="AA6" i="67"/>
  <c r="AA6" i="68" s="1"/>
  <c r="Z6" i="67"/>
  <c r="Z6" i="68" s="1"/>
  <c r="Y6" i="67"/>
  <c r="Y6" i="68" s="1"/>
  <c r="X6" i="67"/>
  <c r="X6" i="68" s="1"/>
  <c r="W6" i="67"/>
  <c r="W6" i="68" s="1"/>
  <c r="V6" i="67"/>
  <c r="V6" i="68" s="1"/>
  <c r="U6" i="67"/>
  <c r="U6" i="68" s="1"/>
  <c r="T6" i="67"/>
  <c r="T6" i="68" s="1"/>
  <c r="S6" i="67"/>
  <c r="R6" i="67"/>
  <c r="R6" i="68" s="1"/>
  <c r="Q6" i="67"/>
  <c r="Q6" i="68" s="1"/>
  <c r="P6" i="67"/>
  <c r="P6" i="68" s="1"/>
  <c r="O6" i="67"/>
  <c r="O6" i="68" s="1"/>
  <c r="N6" i="67"/>
  <c r="N6" i="68" s="1"/>
  <c r="M6" i="67"/>
  <c r="M6" i="68" s="1"/>
  <c r="L6" i="67"/>
  <c r="L6" i="68" s="1"/>
  <c r="K6" i="67"/>
  <c r="J6" i="67"/>
  <c r="J6" i="68" s="1"/>
  <c r="I6" i="67"/>
  <c r="I6" i="68" s="1"/>
  <c r="H6" i="67"/>
  <c r="H6" i="68" s="1"/>
  <c r="G6" i="67"/>
  <c r="G6" i="68" s="1"/>
  <c r="F6" i="67"/>
  <c r="F6" i="68" s="1"/>
  <c r="E6" i="67"/>
  <c r="E6" i="68" s="1"/>
  <c r="D6" i="67"/>
  <c r="D6" i="68" s="1"/>
  <c r="AM5" i="67"/>
  <c r="AL5" i="67"/>
  <c r="AL5" i="68" s="1"/>
  <c r="AK5" i="67"/>
  <c r="AK5" i="68" s="1"/>
  <c r="AJ5" i="67"/>
  <c r="AJ5" i="68" s="1"/>
  <c r="AI5" i="67"/>
  <c r="AI5" i="68" s="1"/>
  <c r="AH5" i="67"/>
  <c r="AH5" i="68" s="1"/>
  <c r="AG5" i="67"/>
  <c r="AG5" i="68" s="1"/>
  <c r="AF5" i="67"/>
  <c r="AF5" i="68" s="1"/>
  <c r="AE5" i="67"/>
  <c r="AD5" i="67"/>
  <c r="AD5" i="68" s="1"/>
  <c r="AC5" i="67"/>
  <c r="AC5" i="68" s="1"/>
  <c r="AB5" i="67"/>
  <c r="AB5" i="68" s="1"/>
  <c r="AA5" i="67"/>
  <c r="AA5" i="68" s="1"/>
  <c r="Z5" i="67"/>
  <c r="Z5" i="68" s="1"/>
  <c r="Y5" i="67"/>
  <c r="Y5" i="68" s="1"/>
  <c r="X5" i="67"/>
  <c r="X5" i="68" s="1"/>
  <c r="W5" i="67"/>
  <c r="V5" i="67"/>
  <c r="V5" i="68" s="1"/>
  <c r="U5" i="67"/>
  <c r="U5" i="68" s="1"/>
  <c r="T5" i="67"/>
  <c r="T5" i="68" s="1"/>
  <c r="S5" i="67"/>
  <c r="S5" i="68" s="1"/>
  <c r="R5" i="67"/>
  <c r="R5" i="68" s="1"/>
  <c r="Q5" i="67"/>
  <c r="Q5" i="68" s="1"/>
  <c r="P5" i="67"/>
  <c r="P5" i="68" s="1"/>
  <c r="O5" i="67"/>
  <c r="N5" i="67"/>
  <c r="N5" i="68" s="1"/>
  <c r="M5" i="67"/>
  <c r="M5" i="68" s="1"/>
  <c r="L5" i="67"/>
  <c r="L5" i="68" s="1"/>
  <c r="K5" i="67"/>
  <c r="K5" i="68" s="1"/>
  <c r="J5" i="67"/>
  <c r="J5" i="68" s="1"/>
  <c r="I5" i="67"/>
  <c r="I5" i="68" s="1"/>
  <c r="H5" i="67"/>
  <c r="H5" i="68" s="1"/>
  <c r="G5" i="67"/>
  <c r="F5" i="67"/>
  <c r="F5" i="68" s="1"/>
  <c r="E5" i="67"/>
  <c r="E5" i="68" s="1"/>
  <c r="D5" i="67"/>
  <c r="D5" i="68" s="1"/>
  <c r="AM4" i="67"/>
  <c r="AM4" i="68" s="1"/>
  <c r="AL4" i="67"/>
  <c r="AL4" i="68" s="1"/>
  <c r="AK4" i="67"/>
  <c r="AK4" i="68" s="1"/>
  <c r="AJ4" i="67"/>
  <c r="AJ4" i="68" s="1"/>
  <c r="AI4" i="67"/>
  <c r="AH4" i="67"/>
  <c r="AH4" i="68" s="1"/>
  <c r="AG4" i="67"/>
  <c r="AG4" i="68" s="1"/>
  <c r="AF4" i="67"/>
  <c r="AF4" i="68" s="1"/>
  <c r="AE4" i="67"/>
  <c r="AE4" i="68" s="1"/>
  <c r="AD4" i="67"/>
  <c r="AD4" i="68" s="1"/>
  <c r="AC4" i="67"/>
  <c r="AC4" i="68" s="1"/>
  <c r="AB4" i="67"/>
  <c r="AB4" i="68" s="1"/>
  <c r="AA4" i="67"/>
  <c r="Z4" i="67"/>
  <c r="Z4" i="68" s="1"/>
  <c r="Y4" i="67"/>
  <c r="Y4" i="68" s="1"/>
  <c r="X4" i="67"/>
  <c r="X4" i="68" s="1"/>
  <c r="W4" i="67"/>
  <c r="W4" i="68" s="1"/>
  <c r="V4" i="67"/>
  <c r="V4" i="68" s="1"/>
  <c r="U4" i="67"/>
  <c r="U4" i="68" s="1"/>
  <c r="T4" i="67"/>
  <c r="T4" i="68" s="1"/>
  <c r="S4" i="67"/>
  <c r="R4" i="67"/>
  <c r="R4" i="68" s="1"/>
  <c r="Q4" i="67"/>
  <c r="Q4" i="68" s="1"/>
  <c r="P4" i="67"/>
  <c r="P4" i="68" s="1"/>
  <c r="O4" i="67"/>
  <c r="O4" i="68" s="1"/>
  <c r="N4" i="67"/>
  <c r="N4" i="68" s="1"/>
  <c r="M4" i="67"/>
  <c r="M4" i="68" s="1"/>
  <c r="L4" i="67"/>
  <c r="L4" i="68" s="1"/>
  <c r="K4" i="67"/>
  <c r="J4" i="67"/>
  <c r="J4" i="68" s="1"/>
  <c r="I4" i="67"/>
  <c r="I4" i="68" s="1"/>
  <c r="H4" i="67"/>
  <c r="H4" i="68" s="1"/>
  <c r="G4" i="67"/>
  <c r="G4" i="68" s="1"/>
  <c r="F4" i="67"/>
  <c r="F4" i="68" s="1"/>
  <c r="E4" i="67"/>
  <c r="E4" i="68" s="1"/>
  <c r="D4" i="67"/>
  <c r="D4" i="68" s="1"/>
  <c r="C40" i="67"/>
  <c r="C39" i="67"/>
  <c r="C39" i="68" s="1"/>
  <c r="C38" i="67"/>
  <c r="C38" i="68" s="1"/>
  <c r="C37" i="67"/>
  <c r="C37" i="68" s="1"/>
  <c r="C36" i="67"/>
  <c r="C36" i="68" s="1"/>
  <c r="C35" i="67"/>
  <c r="C35" i="68" s="1"/>
  <c r="C34" i="67"/>
  <c r="C34" i="68" s="1"/>
  <c r="C33" i="67"/>
  <c r="C33" i="68" s="1"/>
  <c r="C32" i="67"/>
  <c r="C31" i="67"/>
  <c r="C31" i="68" s="1"/>
  <c r="C30" i="67"/>
  <c r="C30" i="68" s="1"/>
  <c r="C29" i="67"/>
  <c r="C29" i="68" s="1"/>
  <c r="C28" i="67"/>
  <c r="C28" i="68" s="1"/>
  <c r="C27" i="67"/>
  <c r="C27" i="68" s="1"/>
  <c r="C26" i="67"/>
  <c r="C26" i="68" s="1"/>
  <c r="C25" i="67"/>
  <c r="C25" i="68" s="1"/>
  <c r="C24" i="67"/>
  <c r="C23" i="67"/>
  <c r="C23" i="68" s="1"/>
  <c r="C22" i="67"/>
  <c r="C22" i="68" s="1"/>
  <c r="C21" i="67"/>
  <c r="C21" i="68" s="1"/>
  <c r="C20" i="67"/>
  <c r="C20" i="68" s="1"/>
  <c r="C19" i="67"/>
  <c r="C19" i="68" s="1"/>
  <c r="C18" i="67"/>
  <c r="C18" i="68" s="1"/>
  <c r="C17" i="67"/>
  <c r="C17" i="68" s="1"/>
  <c r="C16" i="67"/>
  <c r="C15" i="67"/>
  <c r="C15" i="68" s="1"/>
  <c r="C14" i="67"/>
  <c r="C14" i="68" s="1"/>
  <c r="C13" i="67"/>
  <c r="C13" i="68" s="1"/>
  <c r="C12" i="67"/>
  <c r="C12" i="68" s="1"/>
  <c r="C11" i="67"/>
  <c r="C11" i="68" s="1"/>
  <c r="C10" i="67"/>
  <c r="C10" i="68" s="1"/>
  <c r="C9" i="67"/>
  <c r="C9" i="68" s="1"/>
  <c r="C8" i="67"/>
  <c r="C7" i="67"/>
  <c r="C7" i="68" s="1"/>
  <c r="C6" i="67"/>
  <c r="C6" i="68" s="1"/>
  <c r="C5" i="67"/>
  <c r="C5" i="68" s="1"/>
  <c r="C4" i="67"/>
  <c r="C4" i="68" s="1"/>
  <c r="C4" i="69" s="1" a="1"/>
  <c r="P4" i="69" s="1"/>
  <c r="P4" i="70" s="1"/>
  <c r="AM40" i="66"/>
  <c r="AL40" i="66"/>
  <c r="AK40" i="66"/>
  <c r="AJ40" i="66"/>
  <c r="AI40" i="66"/>
  <c r="AH40" i="66"/>
  <c r="AG40" i="66"/>
  <c r="AF40" i="66"/>
  <c r="AE40" i="66"/>
  <c r="AD40" i="66"/>
  <c r="AC40" i="66"/>
  <c r="AB40" i="66"/>
  <c r="AA40" i="66"/>
  <c r="Z40" i="66"/>
  <c r="Y40" i="66"/>
  <c r="X40" i="66"/>
  <c r="W40" i="66"/>
  <c r="V40" i="66"/>
  <c r="U40" i="66"/>
  <c r="T40" i="66"/>
  <c r="S40" i="66"/>
  <c r="R40" i="66"/>
  <c r="Q40" i="66"/>
  <c r="P40" i="66"/>
  <c r="O40" i="66"/>
  <c r="N40" i="66"/>
  <c r="M40" i="66"/>
  <c r="L40" i="66"/>
  <c r="K40" i="66"/>
  <c r="J40" i="66"/>
  <c r="I40" i="66"/>
  <c r="H40" i="66"/>
  <c r="G40" i="66"/>
  <c r="F40" i="66"/>
  <c r="E40" i="66"/>
  <c r="D40" i="66"/>
  <c r="AM39" i="66"/>
  <c r="AL39" i="66"/>
  <c r="AK39" i="66"/>
  <c r="AJ39" i="66"/>
  <c r="AI39" i="66"/>
  <c r="AH39" i="66"/>
  <c r="AG39" i="66"/>
  <c r="AF39" i="66"/>
  <c r="AE39" i="66"/>
  <c r="AD39" i="66"/>
  <c r="AC39" i="66"/>
  <c r="AB39" i="66"/>
  <c r="AA39" i="66"/>
  <c r="Z39" i="66"/>
  <c r="Y39" i="66"/>
  <c r="X39" i="66"/>
  <c r="W39" i="66"/>
  <c r="V39" i="66"/>
  <c r="U39" i="66"/>
  <c r="T39" i="66"/>
  <c r="S39" i="66"/>
  <c r="R39" i="66"/>
  <c r="Q39" i="66"/>
  <c r="P39" i="66"/>
  <c r="O39" i="66"/>
  <c r="N39" i="66"/>
  <c r="M39" i="66"/>
  <c r="L39" i="66"/>
  <c r="K39" i="66"/>
  <c r="J39" i="66"/>
  <c r="I39" i="66"/>
  <c r="H39" i="66"/>
  <c r="G39" i="66"/>
  <c r="F39" i="66"/>
  <c r="E39" i="66"/>
  <c r="D39" i="66"/>
  <c r="AM38" i="66"/>
  <c r="AL38" i="66"/>
  <c r="AK38" i="66"/>
  <c r="AJ38" i="66"/>
  <c r="AI38" i="66"/>
  <c r="AH38" i="66"/>
  <c r="AG38" i="66"/>
  <c r="AF38" i="66"/>
  <c r="AE38" i="66"/>
  <c r="AD38" i="66"/>
  <c r="AC38" i="66"/>
  <c r="AB38" i="66"/>
  <c r="AA38" i="66"/>
  <c r="Z38" i="66"/>
  <c r="Y38" i="66"/>
  <c r="X38" i="66"/>
  <c r="W38" i="66"/>
  <c r="V38" i="66"/>
  <c r="U38" i="66"/>
  <c r="T38" i="66"/>
  <c r="S38" i="66"/>
  <c r="R38" i="66"/>
  <c r="Q38" i="66"/>
  <c r="P38" i="66"/>
  <c r="O38" i="66"/>
  <c r="N38" i="66"/>
  <c r="M38" i="66"/>
  <c r="L38" i="66"/>
  <c r="K38" i="66"/>
  <c r="J38" i="66"/>
  <c r="I38" i="66"/>
  <c r="H38" i="66"/>
  <c r="G38" i="66"/>
  <c r="F38" i="66"/>
  <c r="E38" i="66"/>
  <c r="D38" i="66"/>
  <c r="AM37" i="66"/>
  <c r="AL37" i="66"/>
  <c r="AK37" i="66"/>
  <c r="AJ37" i="66"/>
  <c r="AI37" i="66"/>
  <c r="AH37" i="66"/>
  <c r="AG37" i="66"/>
  <c r="AF37" i="66"/>
  <c r="AE37" i="66"/>
  <c r="AD37" i="66"/>
  <c r="AC37" i="66"/>
  <c r="AB37" i="66"/>
  <c r="AA37" i="66"/>
  <c r="Z37" i="66"/>
  <c r="Y37" i="66"/>
  <c r="X37" i="66"/>
  <c r="W37" i="66"/>
  <c r="V37" i="66"/>
  <c r="U37" i="66"/>
  <c r="T37" i="66"/>
  <c r="S37" i="66"/>
  <c r="R37" i="66"/>
  <c r="Q37" i="66"/>
  <c r="P37" i="66"/>
  <c r="O37" i="66"/>
  <c r="N37" i="66"/>
  <c r="M37" i="66"/>
  <c r="L37" i="66"/>
  <c r="K37" i="66"/>
  <c r="J37" i="66"/>
  <c r="I37" i="66"/>
  <c r="H37" i="66"/>
  <c r="G37" i="66"/>
  <c r="F37" i="66"/>
  <c r="E37" i="66"/>
  <c r="D37" i="66"/>
  <c r="AM36" i="66"/>
  <c r="AL36" i="66"/>
  <c r="AK36" i="66"/>
  <c r="AJ36" i="66"/>
  <c r="AI36" i="66"/>
  <c r="AH36" i="66"/>
  <c r="AG36" i="66"/>
  <c r="AF36" i="66"/>
  <c r="AE36" i="66"/>
  <c r="AD36" i="66"/>
  <c r="AC36" i="66"/>
  <c r="AB36" i="66"/>
  <c r="AA36" i="66"/>
  <c r="Z36" i="66"/>
  <c r="Y36" i="66"/>
  <c r="X36" i="66"/>
  <c r="W36" i="66"/>
  <c r="V36" i="66"/>
  <c r="U36" i="66"/>
  <c r="T36" i="66"/>
  <c r="S36" i="66"/>
  <c r="R36" i="66"/>
  <c r="Q36" i="66"/>
  <c r="P36" i="66"/>
  <c r="O36" i="66"/>
  <c r="N36" i="66"/>
  <c r="M36" i="66"/>
  <c r="L36" i="66"/>
  <c r="K36" i="66"/>
  <c r="J36" i="66"/>
  <c r="I36" i="66"/>
  <c r="H36" i="66"/>
  <c r="G36" i="66"/>
  <c r="F36" i="66"/>
  <c r="E36" i="66"/>
  <c r="D36" i="66"/>
  <c r="AM35" i="66"/>
  <c r="AL35" i="66"/>
  <c r="AK35" i="66"/>
  <c r="AJ35" i="66"/>
  <c r="AI35" i="66"/>
  <c r="AH35" i="66"/>
  <c r="AG35" i="66"/>
  <c r="AF35" i="66"/>
  <c r="AE35" i="66"/>
  <c r="AD35" i="66"/>
  <c r="AC35" i="66"/>
  <c r="AB35" i="66"/>
  <c r="AA35" i="66"/>
  <c r="Z35" i="66"/>
  <c r="Y35" i="66"/>
  <c r="X35" i="66"/>
  <c r="W35" i="66"/>
  <c r="V35" i="66"/>
  <c r="U35" i="66"/>
  <c r="T35" i="66"/>
  <c r="S35" i="66"/>
  <c r="R35" i="66"/>
  <c r="Q35" i="66"/>
  <c r="P35" i="66"/>
  <c r="O35" i="66"/>
  <c r="N35" i="66"/>
  <c r="M35" i="66"/>
  <c r="L35" i="66"/>
  <c r="K35" i="66"/>
  <c r="J35" i="66"/>
  <c r="I35" i="66"/>
  <c r="H35" i="66"/>
  <c r="G35" i="66"/>
  <c r="F35" i="66"/>
  <c r="E35" i="66"/>
  <c r="D35" i="66"/>
  <c r="AM34" i="66"/>
  <c r="AL34" i="66"/>
  <c r="AK34" i="66"/>
  <c r="AJ34" i="66"/>
  <c r="AI34" i="66"/>
  <c r="AH34" i="66"/>
  <c r="AG34" i="66"/>
  <c r="AF34" i="66"/>
  <c r="AE34" i="66"/>
  <c r="AD34" i="66"/>
  <c r="AC34" i="66"/>
  <c r="AB34" i="66"/>
  <c r="AA34" i="66"/>
  <c r="Z34" i="66"/>
  <c r="Y34" i="66"/>
  <c r="X34" i="66"/>
  <c r="W34" i="66"/>
  <c r="V34" i="66"/>
  <c r="U34" i="66"/>
  <c r="T34" i="66"/>
  <c r="S34" i="66"/>
  <c r="R34" i="66"/>
  <c r="Q34" i="66"/>
  <c r="P34" i="66"/>
  <c r="O34" i="66"/>
  <c r="N34" i="66"/>
  <c r="M34" i="66"/>
  <c r="L34" i="66"/>
  <c r="K34" i="66"/>
  <c r="J34" i="66"/>
  <c r="I34" i="66"/>
  <c r="H34" i="66"/>
  <c r="G34" i="66"/>
  <c r="F34" i="66"/>
  <c r="E34" i="66"/>
  <c r="D34" i="66"/>
  <c r="AM33" i="66"/>
  <c r="AL33" i="66"/>
  <c r="AK33" i="66"/>
  <c r="AJ33" i="66"/>
  <c r="AI33" i="66"/>
  <c r="AH33" i="66"/>
  <c r="AG33" i="66"/>
  <c r="AF33" i="66"/>
  <c r="AE33" i="66"/>
  <c r="AD33" i="66"/>
  <c r="AC33" i="66"/>
  <c r="AB33" i="66"/>
  <c r="AA33" i="66"/>
  <c r="Z33" i="66"/>
  <c r="Y33" i="66"/>
  <c r="X33" i="66"/>
  <c r="W33" i="66"/>
  <c r="V33" i="66"/>
  <c r="U33" i="66"/>
  <c r="T33" i="66"/>
  <c r="S33" i="66"/>
  <c r="R33" i="66"/>
  <c r="Q33" i="66"/>
  <c r="P33" i="66"/>
  <c r="O33" i="66"/>
  <c r="N33" i="66"/>
  <c r="M33" i="66"/>
  <c r="L33" i="66"/>
  <c r="K33" i="66"/>
  <c r="J33" i="66"/>
  <c r="I33" i="66"/>
  <c r="H33" i="66"/>
  <c r="G33" i="66"/>
  <c r="F33" i="66"/>
  <c r="E33" i="66"/>
  <c r="D33" i="66"/>
  <c r="AM32" i="66"/>
  <c r="AL32" i="66"/>
  <c r="AK32" i="66"/>
  <c r="AJ32" i="66"/>
  <c r="AI32" i="66"/>
  <c r="AH32" i="66"/>
  <c r="AG32" i="66"/>
  <c r="AF32" i="66"/>
  <c r="AE32" i="66"/>
  <c r="AD32" i="66"/>
  <c r="AC32" i="66"/>
  <c r="AB32" i="66"/>
  <c r="AA32" i="66"/>
  <c r="Z32" i="66"/>
  <c r="Y32" i="66"/>
  <c r="X32" i="66"/>
  <c r="W32" i="66"/>
  <c r="V32" i="66"/>
  <c r="U32" i="66"/>
  <c r="T32" i="66"/>
  <c r="S32" i="66"/>
  <c r="R32" i="66"/>
  <c r="Q32" i="66"/>
  <c r="P32" i="66"/>
  <c r="O32" i="66"/>
  <c r="N32" i="66"/>
  <c r="M32" i="66"/>
  <c r="L32" i="66"/>
  <c r="K32" i="66"/>
  <c r="J32" i="66"/>
  <c r="I32" i="66"/>
  <c r="H32" i="66"/>
  <c r="G32" i="66"/>
  <c r="F32" i="66"/>
  <c r="E32" i="66"/>
  <c r="D32" i="66"/>
  <c r="AM31" i="66"/>
  <c r="AL31" i="66"/>
  <c r="AK31" i="66"/>
  <c r="AJ31" i="66"/>
  <c r="AI31" i="66"/>
  <c r="AH31" i="66"/>
  <c r="AG31" i="66"/>
  <c r="AF31" i="66"/>
  <c r="AE31" i="66"/>
  <c r="AD31" i="66"/>
  <c r="AC31" i="66"/>
  <c r="AB31" i="66"/>
  <c r="AA31" i="66"/>
  <c r="Z31" i="66"/>
  <c r="Y31" i="66"/>
  <c r="X31" i="66"/>
  <c r="W31" i="66"/>
  <c r="V31" i="66"/>
  <c r="U31" i="66"/>
  <c r="T31" i="66"/>
  <c r="S31" i="66"/>
  <c r="R31" i="66"/>
  <c r="Q31" i="66"/>
  <c r="P31" i="66"/>
  <c r="O31" i="66"/>
  <c r="N31" i="66"/>
  <c r="M31" i="66"/>
  <c r="L31" i="66"/>
  <c r="K31" i="66"/>
  <c r="J31" i="66"/>
  <c r="I31" i="66"/>
  <c r="H31" i="66"/>
  <c r="G31" i="66"/>
  <c r="F31" i="66"/>
  <c r="E31" i="66"/>
  <c r="D31" i="66"/>
  <c r="AM30" i="66"/>
  <c r="AL30" i="66"/>
  <c r="AK30" i="66"/>
  <c r="AJ30" i="66"/>
  <c r="AI30" i="66"/>
  <c r="AH30" i="66"/>
  <c r="AG30" i="66"/>
  <c r="AF30" i="66"/>
  <c r="AE30" i="66"/>
  <c r="AD30" i="66"/>
  <c r="AC30" i="66"/>
  <c r="AB30" i="66"/>
  <c r="AA30" i="66"/>
  <c r="Z30" i="66"/>
  <c r="Y30" i="66"/>
  <c r="X30" i="66"/>
  <c r="W30" i="66"/>
  <c r="V30" i="66"/>
  <c r="U30" i="66"/>
  <c r="T30" i="66"/>
  <c r="S30" i="66"/>
  <c r="R30" i="66"/>
  <c r="Q30" i="66"/>
  <c r="P30" i="66"/>
  <c r="O30" i="66"/>
  <c r="N30" i="66"/>
  <c r="M30" i="66"/>
  <c r="L30" i="66"/>
  <c r="K30" i="66"/>
  <c r="J30" i="66"/>
  <c r="I30" i="66"/>
  <c r="H30" i="66"/>
  <c r="G30" i="66"/>
  <c r="F30" i="66"/>
  <c r="E30" i="66"/>
  <c r="D30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9" i="66"/>
  <c r="AM28" i="66"/>
  <c r="AL28" i="66"/>
  <c r="AK28" i="66"/>
  <c r="AJ28" i="66"/>
  <c r="AI28" i="66"/>
  <c r="AH28" i="66"/>
  <c r="AG28" i="66"/>
  <c r="AF28" i="66"/>
  <c r="AE28" i="66"/>
  <c r="AD28" i="66"/>
  <c r="AC28" i="66"/>
  <c r="AB28" i="66"/>
  <c r="AA28" i="66"/>
  <c r="Z28" i="66"/>
  <c r="Y28" i="66"/>
  <c r="X28" i="66"/>
  <c r="W28" i="66"/>
  <c r="V28" i="66"/>
  <c r="U28" i="66"/>
  <c r="T28" i="66"/>
  <c r="S28" i="66"/>
  <c r="R28" i="66"/>
  <c r="Q28" i="66"/>
  <c r="P28" i="66"/>
  <c r="O28" i="66"/>
  <c r="N28" i="66"/>
  <c r="M28" i="66"/>
  <c r="L28" i="66"/>
  <c r="K28" i="66"/>
  <c r="J28" i="66"/>
  <c r="I28" i="66"/>
  <c r="H28" i="66"/>
  <c r="G28" i="66"/>
  <c r="F28" i="66"/>
  <c r="E28" i="66"/>
  <c r="D28" i="66"/>
  <c r="AM27" i="66"/>
  <c r="AL27" i="66"/>
  <c r="AK27" i="66"/>
  <c r="AJ27" i="66"/>
  <c r="AI27" i="66"/>
  <c r="AH27" i="66"/>
  <c r="AG27" i="66"/>
  <c r="AF27" i="66"/>
  <c r="AE27" i="66"/>
  <c r="AD27" i="66"/>
  <c r="AC27" i="66"/>
  <c r="AB27" i="66"/>
  <c r="AA27" i="66"/>
  <c r="Z27" i="66"/>
  <c r="Y27" i="66"/>
  <c r="X27" i="66"/>
  <c r="W27" i="66"/>
  <c r="V27" i="66"/>
  <c r="U27" i="66"/>
  <c r="T27" i="66"/>
  <c r="S27" i="66"/>
  <c r="R27" i="66"/>
  <c r="Q27" i="66"/>
  <c r="P27" i="66"/>
  <c r="O27" i="66"/>
  <c r="N27" i="66"/>
  <c r="M27" i="66"/>
  <c r="L27" i="66"/>
  <c r="K27" i="66"/>
  <c r="J27" i="66"/>
  <c r="I27" i="66"/>
  <c r="H27" i="66"/>
  <c r="G27" i="66"/>
  <c r="F27" i="66"/>
  <c r="E27" i="66"/>
  <c r="D27" i="66"/>
  <c r="AM26" i="66"/>
  <c r="AL26" i="66"/>
  <c r="AK26" i="66"/>
  <c r="AJ26" i="66"/>
  <c r="AI26" i="66"/>
  <c r="AH26" i="66"/>
  <c r="AG26" i="66"/>
  <c r="AF26" i="66"/>
  <c r="AE26" i="66"/>
  <c r="AD26" i="66"/>
  <c r="AC26" i="66"/>
  <c r="AB26" i="66"/>
  <c r="AA26" i="66"/>
  <c r="Z26" i="66"/>
  <c r="Y26" i="66"/>
  <c r="X26" i="66"/>
  <c r="W26" i="66"/>
  <c r="V26" i="66"/>
  <c r="U26" i="66"/>
  <c r="T26" i="66"/>
  <c r="S26" i="66"/>
  <c r="R26" i="66"/>
  <c r="Q26" i="66"/>
  <c r="P26" i="66"/>
  <c r="O26" i="66"/>
  <c r="N26" i="66"/>
  <c r="M26" i="66"/>
  <c r="L26" i="66"/>
  <c r="K26" i="66"/>
  <c r="J26" i="66"/>
  <c r="I26" i="66"/>
  <c r="H26" i="66"/>
  <c r="G26" i="66"/>
  <c r="F26" i="66"/>
  <c r="E26" i="66"/>
  <c r="D26" i="66"/>
  <c r="AM25" i="66"/>
  <c r="AL25" i="66"/>
  <c r="AK25" i="66"/>
  <c r="AJ25" i="66"/>
  <c r="AI25" i="66"/>
  <c r="AH25" i="66"/>
  <c r="AG25" i="66"/>
  <c r="AF25" i="66"/>
  <c r="AE25" i="66"/>
  <c r="AD25" i="66"/>
  <c r="AC25" i="66"/>
  <c r="AB25" i="66"/>
  <c r="AA25" i="66"/>
  <c r="Z25" i="66"/>
  <c r="Y25" i="66"/>
  <c r="X25" i="66"/>
  <c r="W25" i="66"/>
  <c r="V25" i="66"/>
  <c r="U25" i="66"/>
  <c r="T25" i="66"/>
  <c r="S25" i="66"/>
  <c r="R25" i="66"/>
  <c r="Q25" i="66"/>
  <c r="P25" i="66"/>
  <c r="O25" i="66"/>
  <c r="N25" i="66"/>
  <c r="M25" i="66"/>
  <c r="L25" i="66"/>
  <c r="K25" i="66"/>
  <c r="J25" i="66"/>
  <c r="I25" i="66"/>
  <c r="H25" i="66"/>
  <c r="G25" i="66"/>
  <c r="F25" i="66"/>
  <c r="E25" i="66"/>
  <c r="D25" i="66"/>
  <c r="AM24" i="66"/>
  <c r="AL24" i="66"/>
  <c r="AK24" i="66"/>
  <c r="AJ24" i="66"/>
  <c r="AI24" i="66"/>
  <c r="AH24" i="66"/>
  <c r="AG24" i="66"/>
  <c r="AF24" i="66"/>
  <c r="AE24" i="66"/>
  <c r="AD24" i="66"/>
  <c r="AC24" i="66"/>
  <c r="AB24" i="66"/>
  <c r="AA24" i="66"/>
  <c r="Z24" i="66"/>
  <c r="Y24" i="66"/>
  <c r="X24" i="66"/>
  <c r="W24" i="66"/>
  <c r="V24" i="66"/>
  <c r="U24" i="66"/>
  <c r="T24" i="66"/>
  <c r="S24" i="66"/>
  <c r="R24" i="66"/>
  <c r="Q24" i="66"/>
  <c r="P24" i="66"/>
  <c r="O24" i="66"/>
  <c r="N24" i="66"/>
  <c r="M24" i="66"/>
  <c r="L24" i="66"/>
  <c r="K24" i="66"/>
  <c r="J24" i="66"/>
  <c r="I24" i="66"/>
  <c r="H24" i="66"/>
  <c r="G24" i="66"/>
  <c r="F24" i="66"/>
  <c r="E24" i="66"/>
  <c r="D24" i="66"/>
  <c r="AM23" i="66"/>
  <c r="AL23" i="66"/>
  <c r="AK23" i="66"/>
  <c r="AJ23" i="66"/>
  <c r="AI23" i="66"/>
  <c r="AH23" i="66"/>
  <c r="AG23" i="66"/>
  <c r="AF23" i="66"/>
  <c r="AE23" i="66"/>
  <c r="AD23" i="66"/>
  <c r="AC23" i="66"/>
  <c r="AB23" i="66"/>
  <c r="AA23" i="66"/>
  <c r="Z23" i="66"/>
  <c r="Y23" i="66"/>
  <c r="X23" i="66"/>
  <c r="W23" i="66"/>
  <c r="V23" i="66"/>
  <c r="U23" i="66"/>
  <c r="T23" i="66"/>
  <c r="S23" i="66"/>
  <c r="R23" i="66"/>
  <c r="Q23" i="66"/>
  <c r="P23" i="66"/>
  <c r="O23" i="66"/>
  <c r="N23" i="66"/>
  <c r="M23" i="66"/>
  <c r="L23" i="66"/>
  <c r="K23" i="66"/>
  <c r="J23" i="66"/>
  <c r="I23" i="66"/>
  <c r="H23" i="66"/>
  <c r="G23" i="66"/>
  <c r="F23" i="66"/>
  <c r="E23" i="66"/>
  <c r="D23" i="66"/>
  <c r="AM22" i="66"/>
  <c r="AL22" i="66"/>
  <c r="AK22" i="66"/>
  <c r="AJ22" i="66"/>
  <c r="AI22" i="66"/>
  <c r="AH22" i="66"/>
  <c r="AG22" i="66"/>
  <c r="AF22" i="66"/>
  <c r="AE22" i="66"/>
  <c r="AD22" i="66"/>
  <c r="AC22" i="66"/>
  <c r="AB22" i="66"/>
  <c r="AA22" i="66"/>
  <c r="Z22" i="66"/>
  <c r="Y22" i="66"/>
  <c r="X22" i="66"/>
  <c r="W22" i="66"/>
  <c r="V22" i="66"/>
  <c r="U22" i="66"/>
  <c r="T22" i="66"/>
  <c r="S22" i="66"/>
  <c r="R22" i="66"/>
  <c r="Q22" i="66"/>
  <c r="P22" i="66"/>
  <c r="O22" i="66"/>
  <c r="N22" i="66"/>
  <c r="M22" i="66"/>
  <c r="L22" i="66"/>
  <c r="K22" i="66"/>
  <c r="J22" i="66"/>
  <c r="I22" i="66"/>
  <c r="H22" i="66"/>
  <c r="G22" i="66"/>
  <c r="F22" i="66"/>
  <c r="E22" i="66"/>
  <c r="D22" i="66"/>
  <c r="AM21" i="66"/>
  <c r="AL21" i="66"/>
  <c r="AK21" i="66"/>
  <c r="AJ21" i="66"/>
  <c r="AI21" i="66"/>
  <c r="AH21" i="66"/>
  <c r="AG21" i="66"/>
  <c r="AF21" i="66"/>
  <c r="AE21" i="66"/>
  <c r="AD21" i="66"/>
  <c r="AC21" i="66"/>
  <c r="AB21" i="66"/>
  <c r="AA21" i="66"/>
  <c r="Z21" i="66"/>
  <c r="Y21" i="66"/>
  <c r="X21" i="66"/>
  <c r="W21" i="66"/>
  <c r="V21" i="66"/>
  <c r="U21" i="66"/>
  <c r="T21" i="66"/>
  <c r="S21" i="66"/>
  <c r="R21" i="66"/>
  <c r="Q21" i="66"/>
  <c r="P21" i="66"/>
  <c r="O21" i="66"/>
  <c r="N21" i="66"/>
  <c r="M21" i="66"/>
  <c r="L21" i="66"/>
  <c r="K21" i="66"/>
  <c r="J21" i="66"/>
  <c r="I21" i="66"/>
  <c r="H21" i="66"/>
  <c r="G21" i="66"/>
  <c r="F21" i="66"/>
  <c r="E21" i="66"/>
  <c r="D21" i="66"/>
  <c r="AM20" i="66"/>
  <c r="AL20" i="66"/>
  <c r="AK20" i="66"/>
  <c r="AJ20" i="66"/>
  <c r="AI20" i="66"/>
  <c r="AH20" i="66"/>
  <c r="AG20" i="66"/>
  <c r="AF20" i="66"/>
  <c r="AE20" i="66"/>
  <c r="AD20" i="66"/>
  <c r="AC20" i="66"/>
  <c r="AB20" i="66"/>
  <c r="AA20" i="66"/>
  <c r="Z20" i="66"/>
  <c r="Y20" i="66"/>
  <c r="X20" i="66"/>
  <c r="W20" i="66"/>
  <c r="V20" i="66"/>
  <c r="U20" i="66"/>
  <c r="T20" i="66"/>
  <c r="S20" i="66"/>
  <c r="R20" i="66"/>
  <c r="Q20" i="66"/>
  <c r="P20" i="66"/>
  <c r="O20" i="66"/>
  <c r="N20" i="66"/>
  <c r="M20" i="66"/>
  <c r="L20" i="66"/>
  <c r="K20" i="66"/>
  <c r="J20" i="66"/>
  <c r="I20" i="66"/>
  <c r="H20" i="66"/>
  <c r="G20" i="66"/>
  <c r="F20" i="66"/>
  <c r="E20" i="66"/>
  <c r="D20" i="66"/>
  <c r="AM19" i="66"/>
  <c r="AL19" i="66"/>
  <c r="AK19" i="66"/>
  <c r="AJ19" i="66"/>
  <c r="AI19" i="66"/>
  <c r="AH19" i="66"/>
  <c r="AG19" i="66"/>
  <c r="AF19" i="66"/>
  <c r="AE19" i="66"/>
  <c r="AD19" i="66"/>
  <c r="AC19" i="66"/>
  <c r="AB19" i="66"/>
  <c r="AA19" i="66"/>
  <c r="Z19" i="66"/>
  <c r="Y19" i="66"/>
  <c r="X19" i="66"/>
  <c r="W19" i="66"/>
  <c r="V19" i="66"/>
  <c r="U19" i="66"/>
  <c r="T19" i="66"/>
  <c r="S19" i="66"/>
  <c r="R19" i="66"/>
  <c r="Q19" i="66"/>
  <c r="P19" i="66"/>
  <c r="O19" i="66"/>
  <c r="N19" i="66"/>
  <c r="M19" i="66"/>
  <c r="L19" i="66"/>
  <c r="K19" i="66"/>
  <c r="J19" i="66"/>
  <c r="I19" i="66"/>
  <c r="H19" i="66"/>
  <c r="G19" i="66"/>
  <c r="F19" i="66"/>
  <c r="E19" i="66"/>
  <c r="D19" i="66"/>
  <c r="AM18" i="66"/>
  <c r="AL18" i="66"/>
  <c r="AK18" i="66"/>
  <c r="AJ18" i="66"/>
  <c r="AI18" i="66"/>
  <c r="AH18" i="66"/>
  <c r="AG18" i="66"/>
  <c r="AF18" i="66"/>
  <c r="AE18" i="66"/>
  <c r="AD18" i="66"/>
  <c r="AC18" i="66"/>
  <c r="AB18" i="66"/>
  <c r="AA18" i="66"/>
  <c r="Z18" i="66"/>
  <c r="Y18" i="66"/>
  <c r="X18" i="66"/>
  <c r="W18" i="66"/>
  <c r="V18" i="66"/>
  <c r="U18" i="66"/>
  <c r="T18" i="66"/>
  <c r="S18" i="66"/>
  <c r="R18" i="66"/>
  <c r="Q18" i="66"/>
  <c r="P18" i="66"/>
  <c r="O18" i="66"/>
  <c r="N18" i="66"/>
  <c r="M18" i="66"/>
  <c r="L18" i="66"/>
  <c r="K18" i="66"/>
  <c r="J18" i="66"/>
  <c r="I18" i="66"/>
  <c r="H18" i="66"/>
  <c r="G18" i="66"/>
  <c r="F18" i="66"/>
  <c r="E18" i="66"/>
  <c r="D18" i="66"/>
  <c r="AM17" i="66"/>
  <c r="AL17" i="66"/>
  <c r="AK17" i="66"/>
  <c r="AJ17" i="66"/>
  <c r="AI17" i="66"/>
  <c r="AH17" i="66"/>
  <c r="AG17" i="66"/>
  <c r="AF17" i="66"/>
  <c r="AE17" i="66"/>
  <c r="AD17" i="66"/>
  <c r="AC17" i="66"/>
  <c r="AB17" i="66"/>
  <c r="AA17" i="66"/>
  <c r="Z17" i="66"/>
  <c r="Y17" i="66"/>
  <c r="X17" i="66"/>
  <c r="W17" i="66"/>
  <c r="V17" i="66"/>
  <c r="U17" i="66"/>
  <c r="T17" i="66"/>
  <c r="S17" i="66"/>
  <c r="R17" i="66"/>
  <c r="Q17" i="66"/>
  <c r="P17" i="66"/>
  <c r="O17" i="66"/>
  <c r="N17" i="66"/>
  <c r="M17" i="66"/>
  <c r="L17" i="66"/>
  <c r="K17" i="66"/>
  <c r="J17" i="66"/>
  <c r="I17" i="66"/>
  <c r="H17" i="66"/>
  <c r="G17" i="66"/>
  <c r="F17" i="66"/>
  <c r="E17" i="66"/>
  <c r="D17" i="66"/>
  <c r="AM16" i="66"/>
  <c r="AL16" i="66"/>
  <c r="AK16" i="66"/>
  <c r="AJ16" i="66"/>
  <c r="AI16" i="66"/>
  <c r="AH16" i="66"/>
  <c r="AG16" i="66"/>
  <c r="AF16" i="66"/>
  <c r="AE16" i="66"/>
  <c r="AD16" i="66"/>
  <c r="AC16" i="66"/>
  <c r="AB16" i="66"/>
  <c r="AA16" i="66"/>
  <c r="Z16" i="66"/>
  <c r="Y16" i="66"/>
  <c r="X16" i="66"/>
  <c r="W16" i="66"/>
  <c r="V16" i="66"/>
  <c r="U16" i="66"/>
  <c r="T16" i="66"/>
  <c r="S16" i="66"/>
  <c r="R16" i="66"/>
  <c r="Q16" i="66"/>
  <c r="P16" i="66"/>
  <c r="O16" i="66"/>
  <c r="N16" i="66"/>
  <c r="M16" i="66"/>
  <c r="L16" i="66"/>
  <c r="K16" i="66"/>
  <c r="J16" i="66"/>
  <c r="I16" i="66"/>
  <c r="H16" i="66"/>
  <c r="G16" i="66"/>
  <c r="F16" i="66"/>
  <c r="E16" i="66"/>
  <c r="D16" i="66"/>
  <c r="AM15" i="66"/>
  <c r="AL15" i="66"/>
  <c r="AK15" i="66"/>
  <c r="AJ15" i="66"/>
  <c r="AI15" i="66"/>
  <c r="AH15" i="66"/>
  <c r="AG15" i="66"/>
  <c r="AF15" i="66"/>
  <c r="AE15" i="66"/>
  <c r="AD15" i="66"/>
  <c r="AC15" i="66"/>
  <c r="AB15" i="66"/>
  <c r="AA15" i="66"/>
  <c r="Z15" i="66"/>
  <c r="Y15" i="66"/>
  <c r="X15" i="66"/>
  <c r="W15" i="66"/>
  <c r="V15" i="66"/>
  <c r="U15" i="66"/>
  <c r="T15" i="66"/>
  <c r="S15" i="66"/>
  <c r="R15" i="66"/>
  <c r="Q15" i="66"/>
  <c r="P15" i="66"/>
  <c r="O15" i="66"/>
  <c r="N15" i="66"/>
  <c r="M15" i="66"/>
  <c r="L15" i="66"/>
  <c r="K15" i="66"/>
  <c r="J15" i="66"/>
  <c r="I15" i="66"/>
  <c r="H15" i="66"/>
  <c r="G15" i="66"/>
  <c r="F15" i="66"/>
  <c r="E15" i="66"/>
  <c r="D15" i="66"/>
  <c r="AM14" i="66"/>
  <c r="AL14" i="66"/>
  <c r="AK14" i="66"/>
  <c r="AJ14" i="66"/>
  <c r="AI14" i="66"/>
  <c r="AH14" i="66"/>
  <c r="AG14" i="66"/>
  <c r="AF14" i="66"/>
  <c r="AE14" i="66"/>
  <c r="AD14" i="66"/>
  <c r="AC14" i="66"/>
  <c r="AB14" i="66"/>
  <c r="AA14" i="66"/>
  <c r="Z14" i="66"/>
  <c r="Y14" i="66"/>
  <c r="X14" i="66"/>
  <c r="W14" i="66"/>
  <c r="V14" i="66"/>
  <c r="U14" i="66"/>
  <c r="T14" i="66"/>
  <c r="S14" i="66"/>
  <c r="R14" i="66"/>
  <c r="Q14" i="66"/>
  <c r="P14" i="66"/>
  <c r="O14" i="66"/>
  <c r="N14" i="66"/>
  <c r="M14" i="66"/>
  <c r="L14" i="66"/>
  <c r="K14" i="66"/>
  <c r="J14" i="66"/>
  <c r="I14" i="66"/>
  <c r="H14" i="66"/>
  <c r="G14" i="66"/>
  <c r="F14" i="66"/>
  <c r="E14" i="66"/>
  <c r="D14" i="66"/>
  <c r="AM13" i="66"/>
  <c r="AL13" i="66"/>
  <c r="AK13" i="66"/>
  <c r="AJ13" i="66"/>
  <c r="AI13" i="66"/>
  <c r="AH13" i="66"/>
  <c r="AG13" i="66"/>
  <c r="AF13" i="66"/>
  <c r="AE13" i="66"/>
  <c r="AD13" i="66"/>
  <c r="AC13" i="66"/>
  <c r="AB13" i="66"/>
  <c r="AA13" i="66"/>
  <c r="Z13" i="66"/>
  <c r="Y13" i="66"/>
  <c r="X13" i="66"/>
  <c r="W13" i="66"/>
  <c r="V13" i="66"/>
  <c r="U13" i="66"/>
  <c r="T13" i="66"/>
  <c r="S13" i="66"/>
  <c r="R13" i="66"/>
  <c r="Q13" i="66"/>
  <c r="P13" i="66"/>
  <c r="O13" i="66"/>
  <c r="N13" i="66"/>
  <c r="M13" i="66"/>
  <c r="L13" i="66"/>
  <c r="K13" i="66"/>
  <c r="J13" i="66"/>
  <c r="I13" i="66"/>
  <c r="H13" i="66"/>
  <c r="G13" i="66"/>
  <c r="F13" i="66"/>
  <c r="E13" i="66"/>
  <c r="D13" i="66"/>
  <c r="AM12" i="66"/>
  <c r="AL12" i="66"/>
  <c r="AK12" i="66"/>
  <c r="AJ12" i="66"/>
  <c r="AI12" i="66"/>
  <c r="AH12" i="66"/>
  <c r="AG12" i="66"/>
  <c r="AF12" i="66"/>
  <c r="AE12" i="66"/>
  <c r="AD12" i="66"/>
  <c r="AC12" i="66"/>
  <c r="AB12" i="66"/>
  <c r="AA12" i="66"/>
  <c r="Z12" i="66"/>
  <c r="Y12" i="66"/>
  <c r="X12" i="66"/>
  <c r="W12" i="66"/>
  <c r="V12" i="66"/>
  <c r="U12" i="66"/>
  <c r="T12" i="66"/>
  <c r="S12" i="66"/>
  <c r="R12" i="66"/>
  <c r="Q12" i="66"/>
  <c r="P12" i="66"/>
  <c r="O12" i="66"/>
  <c r="N12" i="66"/>
  <c r="M12" i="66"/>
  <c r="L12" i="66"/>
  <c r="K12" i="66"/>
  <c r="J12" i="66"/>
  <c r="I12" i="66"/>
  <c r="H12" i="66"/>
  <c r="G12" i="66"/>
  <c r="F12" i="66"/>
  <c r="E12" i="66"/>
  <c r="D12" i="66"/>
  <c r="AM11" i="66"/>
  <c r="AL11" i="66"/>
  <c r="AK11" i="66"/>
  <c r="AJ11" i="66"/>
  <c r="AI11" i="66"/>
  <c r="AH11" i="66"/>
  <c r="AG11" i="66"/>
  <c r="AF11" i="66"/>
  <c r="AE11" i="66"/>
  <c r="AD11" i="66"/>
  <c r="AC11" i="66"/>
  <c r="AB11" i="66"/>
  <c r="AA11" i="66"/>
  <c r="Z11" i="66"/>
  <c r="Y11" i="66"/>
  <c r="X11" i="66"/>
  <c r="W11" i="66"/>
  <c r="V11" i="66"/>
  <c r="U11" i="66"/>
  <c r="T11" i="66"/>
  <c r="S11" i="66"/>
  <c r="R11" i="66"/>
  <c r="Q11" i="66"/>
  <c r="P11" i="66"/>
  <c r="O11" i="66"/>
  <c r="N11" i="66"/>
  <c r="M11" i="66"/>
  <c r="L11" i="66"/>
  <c r="K11" i="66"/>
  <c r="J11" i="66"/>
  <c r="I11" i="66"/>
  <c r="H11" i="66"/>
  <c r="G11" i="66"/>
  <c r="F11" i="66"/>
  <c r="E11" i="66"/>
  <c r="D11" i="66"/>
  <c r="AM10" i="66"/>
  <c r="AL10" i="66"/>
  <c r="AK10" i="66"/>
  <c r="AJ10" i="66"/>
  <c r="AI10" i="66"/>
  <c r="AH10" i="66"/>
  <c r="AG10" i="66"/>
  <c r="AF10" i="66"/>
  <c r="AE10" i="66"/>
  <c r="AD10" i="66"/>
  <c r="AC10" i="66"/>
  <c r="AB10" i="66"/>
  <c r="AA10" i="66"/>
  <c r="Z10" i="66"/>
  <c r="Y10" i="66"/>
  <c r="X10" i="66"/>
  <c r="W10" i="66"/>
  <c r="V10" i="66"/>
  <c r="U10" i="66"/>
  <c r="T10" i="66"/>
  <c r="S10" i="66"/>
  <c r="R10" i="66"/>
  <c r="Q10" i="66"/>
  <c r="P10" i="66"/>
  <c r="O10" i="66"/>
  <c r="N10" i="66"/>
  <c r="M10" i="66"/>
  <c r="L10" i="66"/>
  <c r="K10" i="66"/>
  <c r="J10" i="66"/>
  <c r="I10" i="66"/>
  <c r="H10" i="66"/>
  <c r="G10" i="66"/>
  <c r="F10" i="66"/>
  <c r="E10" i="66"/>
  <c r="D10" i="66"/>
  <c r="AM9" i="66"/>
  <c r="AL9" i="66"/>
  <c r="AK9" i="66"/>
  <c r="AJ9" i="66"/>
  <c r="AI9" i="66"/>
  <c r="AH9" i="66"/>
  <c r="AG9" i="66"/>
  <c r="AF9" i="66"/>
  <c r="AE9" i="66"/>
  <c r="AD9" i="66"/>
  <c r="AC9" i="66"/>
  <c r="AB9" i="66"/>
  <c r="AA9" i="66"/>
  <c r="Z9" i="66"/>
  <c r="Y9" i="66"/>
  <c r="X9" i="66"/>
  <c r="W9" i="66"/>
  <c r="V9" i="66"/>
  <c r="U9" i="66"/>
  <c r="T9" i="66"/>
  <c r="S9" i="66"/>
  <c r="R9" i="66"/>
  <c r="Q9" i="66"/>
  <c r="P9" i="66"/>
  <c r="O9" i="66"/>
  <c r="N9" i="66"/>
  <c r="M9" i="66"/>
  <c r="L9" i="66"/>
  <c r="K9" i="66"/>
  <c r="J9" i="66"/>
  <c r="I9" i="66"/>
  <c r="H9" i="66"/>
  <c r="G9" i="66"/>
  <c r="F9" i="66"/>
  <c r="E9" i="66"/>
  <c r="D9" i="66"/>
  <c r="AM8" i="66"/>
  <c r="AL8" i="66"/>
  <c r="AK8" i="66"/>
  <c r="AJ8" i="66"/>
  <c r="AI8" i="66"/>
  <c r="AH8" i="66"/>
  <c r="AG8" i="66"/>
  <c r="AF8" i="66"/>
  <c r="AE8" i="66"/>
  <c r="AD8" i="66"/>
  <c r="AC8" i="66"/>
  <c r="AB8" i="66"/>
  <c r="AA8" i="66"/>
  <c r="Z8" i="66"/>
  <c r="Y8" i="66"/>
  <c r="X8" i="66"/>
  <c r="W8" i="66"/>
  <c r="V8" i="66"/>
  <c r="U8" i="66"/>
  <c r="T8" i="66"/>
  <c r="S8" i="66"/>
  <c r="R8" i="66"/>
  <c r="Q8" i="66"/>
  <c r="P8" i="66"/>
  <c r="O8" i="66"/>
  <c r="N8" i="66"/>
  <c r="M8" i="66"/>
  <c r="L8" i="66"/>
  <c r="K8" i="66"/>
  <c r="J8" i="66"/>
  <c r="I8" i="66"/>
  <c r="H8" i="66"/>
  <c r="G8" i="66"/>
  <c r="F8" i="66"/>
  <c r="E8" i="66"/>
  <c r="D8" i="66"/>
  <c r="AM7" i="66"/>
  <c r="AL7" i="66"/>
  <c r="AK7" i="66"/>
  <c r="AJ7" i="66"/>
  <c r="AI7" i="66"/>
  <c r="AH7" i="66"/>
  <c r="AG7" i="66"/>
  <c r="AF7" i="66"/>
  <c r="AE7" i="66"/>
  <c r="AD7" i="66"/>
  <c r="AC7" i="66"/>
  <c r="AB7" i="66"/>
  <c r="AA7" i="66"/>
  <c r="Z7" i="66"/>
  <c r="Y7" i="66"/>
  <c r="X7" i="66"/>
  <c r="W7" i="66"/>
  <c r="V7" i="66"/>
  <c r="U7" i="66"/>
  <c r="T7" i="66"/>
  <c r="S7" i="66"/>
  <c r="R7" i="66"/>
  <c r="Q7" i="66"/>
  <c r="P7" i="66"/>
  <c r="O7" i="66"/>
  <c r="N7" i="66"/>
  <c r="M7" i="66"/>
  <c r="L7" i="66"/>
  <c r="K7" i="66"/>
  <c r="J7" i="66"/>
  <c r="I7" i="66"/>
  <c r="H7" i="66"/>
  <c r="G7" i="66"/>
  <c r="F7" i="66"/>
  <c r="E7" i="66"/>
  <c r="D7" i="66"/>
  <c r="AM6" i="66"/>
  <c r="AL6" i="66"/>
  <c r="AK6" i="66"/>
  <c r="AJ6" i="66"/>
  <c r="AI6" i="66"/>
  <c r="AH6" i="66"/>
  <c r="AG6" i="66"/>
  <c r="AF6" i="66"/>
  <c r="AE6" i="66"/>
  <c r="AD6" i="66"/>
  <c r="AC6" i="66"/>
  <c r="AB6" i="66"/>
  <c r="AA6" i="66"/>
  <c r="Z6" i="66"/>
  <c r="Y6" i="66"/>
  <c r="X6" i="66"/>
  <c r="W6" i="66"/>
  <c r="V6" i="66"/>
  <c r="U6" i="66"/>
  <c r="T6" i="66"/>
  <c r="S6" i="66"/>
  <c r="R6" i="66"/>
  <c r="Q6" i="66"/>
  <c r="P6" i="66"/>
  <c r="O6" i="66"/>
  <c r="N6" i="66"/>
  <c r="M6" i="66"/>
  <c r="L6" i="66"/>
  <c r="K6" i="66"/>
  <c r="J6" i="66"/>
  <c r="I6" i="66"/>
  <c r="H6" i="66"/>
  <c r="G6" i="66"/>
  <c r="F6" i="66"/>
  <c r="E6" i="66"/>
  <c r="D6" i="66"/>
  <c r="AM5" i="66"/>
  <c r="AL5" i="66"/>
  <c r="AK5" i="66"/>
  <c r="AJ5" i="66"/>
  <c r="AI5" i="66"/>
  <c r="AH5" i="66"/>
  <c r="AG5" i="66"/>
  <c r="AF5" i="66"/>
  <c r="AE5" i="66"/>
  <c r="AD5" i="66"/>
  <c r="AC5" i="66"/>
  <c r="AB5" i="66"/>
  <c r="AA5" i="66"/>
  <c r="Z5" i="66"/>
  <c r="Y5" i="66"/>
  <c r="X5" i="66"/>
  <c r="W5" i="66"/>
  <c r="V5" i="66"/>
  <c r="U5" i="66"/>
  <c r="T5" i="66"/>
  <c r="S5" i="66"/>
  <c r="R5" i="66"/>
  <c r="Q5" i="66"/>
  <c r="P5" i="66"/>
  <c r="O5" i="66"/>
  <c r="N5" i="66"/>
  <c r="M5" i="66"/>
  <c r="L5" i="66"/>
  <c r="K5" i="66"/>
  <c r="J5" i="66"/>
  <c r="I5" i="66"/>
  <c r="H5" i="66"/>
  <c r="G5" i="66"/>
  <c r="F5" i="66"/>
  <c r="E5" i="66"/>
  <c r="D5" i="66"/>
  <c r="AM4" i="66"/>
  <c r="AL4" i="66"/>
  <c r="AK4" i="66"/>
  <c r="AJ4" i="66"/>
  <c r="AI4" i="66"/>
  <c r="AH4" i="66"/>
  <c r="AG4" i="66"/>
  <c r="AF4" i="66"/>
  <c r="AE4" i="66"/>
  <c r="AD4" i="66"/>
  <c r="AC4" i="66"/>
  <c r="AB4" i="66"/>
  <c r="AA4" i="66"/>
  <c r="Z4" i="66"/>
  <c r="Y4" i="66"/>
  <c r="X4" i="66"/>
  <c r="W4" i="66"/>
  <c r="V4" i="66"/>
  <c r="U4" i="66"/>
  <c r="T4" i="66"/>
  <c r="S4" i="66"/>
  <c r="R4" i="66"/>
  <c r="Q4" i="66"/>
  <c r="P4" i="66"/>
  <c r="O4" i="66"/>
  <c r="N4" i="66"/>
  <c r="M4" i="66"/>
  <c r="L4" i="66"/>
  <c r="K4" i="66"/>
  <c r="J4" i="66"/>
  <c r="I4" i="66"/>
  <c r="H4" i="66"/>
  <c r="G4" i="66"/>
  <c r="F4" i="66"/>
  <c r="E4" i="66"/>
  <c r="D4" i="66"/>
  <c r="C40" i="66"/>
  <c r="C39" i="66"/>
  <c r="C38" i="66"/>
  <c r="C37" i="66"/>
  <c r="C36" i="66"/>
  <c r="C35" i="66"/>
  <c r="C34" i="66"/>
  <c r="C33" i="66"/>
  <c r="C32" i="66"/>
  <c r="C31" i="66"/>
  <c r="C30" i="66"/>
  <c r="C29" i="66"/>
  <c r="C28" i="66"/>
  <c r="C27" i="66"/>
  <c r="C26" i="66"/>
  <c r="C25" i="66"/>
  <c r="C24" i="66"/>
  <c r="C23" i="66"/>
  <c r="C22" i="66"/>
  <c r="C21" i="66"/>
  <c r="C20" i="66"/>
  <c r="C19" i="66"/>
  <c r="C18" i="66"/>
  <c r="C17" i="66"/>
  <c r="C16" i="66"/>
  <c r="C15" i="66"/>
  <c r="C14" i="66"/>
  <c r="C13" i="66"/>
  <c r="C12" i="66"/>
  <c r="C11" i="66"/>
  <c r="C10" i="66"/>
  <c r="C9" i="66"/>
  <c r="C8" i="66"/>
  <c r="C7" i="66"/>
  <c r="C6" i="66"/>
  <c r="C5" i="66"/>
  <c r="C4" i="66"/>
  <c r="A7" i="64"/>
  <c r="A8" i="64"/>
  <c r="A9" i="64"/>
  <c r="A10" i="64"/>
  <c r="A11" i="64"/>
  <c r="A12" i="64"/>
  <c r="A13" i="64"/>
  <c r="A14" i="64"/>
  <c r="A15" i="64"/>
  <c r="A16" i="64"/>
  <c r="A17" i="64"/>
  <c r="A18" i="64"/>
  <c r="A19" i="64"/>
  <c r="A20" i="64"/>
  <c r="A21" i="64"/>
  <c r="A22" i="64"/>
  <c r="A23" i="64"/>
  <c r="A24" i="64"/>
  <c r="A25" i="64"/>
  <c r="A26" i="64"/>
  <c r="A27" i="64"/>
  <c r="A28" i="64"/>
  <c r="A29" i="64"/>
  <c r="A30" i="64"/>
  <c r="A31" i="64"/>
  <c r="A32" i="64"/>
  <c r="A33" i="64"/>
  <c r="A34" i="64"/>
  <c r="A35" i="64"/>
  <c r="A36" i="64"/>
  <c r="A37" i="64"/>
  <c r="A38" i="64"/>
  <c r="A39" i="64"/>
  <c r="A40" i="64"/>
  <c r="A41" i="64"/>
  <c r="A42" i="64"/>
  <c r="A43" i="64"/>
  <c r="A44" i="64"/>
  <c r="A45" i="64"/>
  <c r="A46" i="64"/>
  <c r="A47" i="64"/>
  <c r="A48" i="64"/>
  <c r="A49" i="64"/>
  <c r="A50" i="64"/>
  <c r="A51" i="64"/>
  <c r="A52" i="64"/>
  <c r="A53" i="64"/>
  <c r="A54" i="64"/>
  <c r="A55" i="64"/>
  <c r="A56" i="64"/>
  <c r="A57" i="64"/>
  <c r="A58" i="64"/>
  <c r="A59" i="64"/>
  <c r="A60" i="64"/>
  <c r="A61" i="64"/>
  <c r="A62" i="64"/>
  <c r="A63" i="64"/>
  <c r="A64" i="64"/>
  <c r="A65" i="64"/>
  <c r="A66" i="64"/>
  <c r="A67" i="64"/>
  <c r="A68" i="64"/>
  <c r="A69" i="64"/>
  <c r="A70" i="64"/>
  <c r="A71" i="64"/>
  <c r="A72" i="64"/>
  <c r="A73" i="64"/>
  <c r="A74" i="64"/>
  <c r="A75" i="64"/>
  <c r="A76" i="64"/>
  <c r="A77" i="64"/>
  <c r="A78" i="64"/>
  <c r="A79" i="64"/>
  <c r="A80" i="64"/>
  <c r="A81" i="64"/>
  <c r="A82" i="64"/>
  <c r="A83" i="64"/>
  <c r="A84" i="64"/>
  <c r="A85" i="64"/>
  <c r="A86" i="64"/>
  <c r="A87" i="64"/>
  <c r="A88" i="64"/>
  <c r="A89" i="64"/>
  <c r="A90" i="64"/>
  <c r="A91" i="64"/>
  <c r="A92" i="64"/>
  <c r="A93" i="64"/>
  <c r="A94" i="64"/>
  <c r="A95" i="64"/>
  <c r="A96" i="64"/>
  <c r="A97" i="64"/>
  <c r="A98" i="64"/>
  <c r="A99" i="64"/>
  <c r="A100" i="64"/>
  <c r="A101" i="64"/>
  <c r="A102" i="64"/>
  <c r="A103" i="64"/>
  <c r="A104" i="64"/>
  <c r="A105" i="64"/>
  <c r="A106" i="64"/>
  <c r="A107" i="64"/>
  <c r="A108" i="64"/>
  <c r="A109" i="64"/>
  <c r="A110" i="64"/>
  <c r="A111" i="64"/>
  <c r="A112" i="64"/>
  <c r="A113" i="64"/>
  <c r="A114" i="64"/>
  <c r="A115" i="64"/>
  <c r="A116" i="64"/>
  <c r="A117" i="64"/>
  <c r="A118" i="64"/>
  <c r="A119" i="64"/>
  <c r="A120" i="64"/>
  <c r="A121" i="64"/>
  <c r="A122" i="64"/>
  <c r="A123" i="64"/>
  <c r="A124" i="64"/>
  <c r="A125" i="64"/>
  <c r="A126" i="64"/>
  <c r="A127" i="64"/>
  <c r="A128" i="64"/>
  <c r="A129" i="64"/>
  <c r="A130" i="64"/>
  <c r="A131" i="64"/>
  <c r="A132" i="64"/>
  <c r="A133" i="64"/>
  <c r="A134" i="64"/>
  <c r="A135" i="64"/>
  <c r="A136" i="64"/>
  <c r="A137" i="64"/>
  <c r="A138" i="64"/>
  <c r="A139" i="64"/>
  <c r="A140" i="64"/>
  <c r="A141" i="64"/>
  <c r="A142" i="64"/>
  <c r="A143" i="64"/>
  <c r="A144" i="64"/>
  <c r="A145" i="64"/>
  <c r="A146" i="64"/>
  <c r="A147" i="64"/>
  <c r="A148" i="64"/>
  <c r="A149" i="64"/>
  <c r="A150" i="64"/>
  <c r="A151" i="64"/>
  <c r="A152" i="64"/>
  <c r="A153" i="64"/>
  <c r="A154" i="64"/>
  <c r="A155" i="64"/>
  <c r="A156" i="64"/>
  <c r="A157" i="64"/>
  <c r="A158" i="64"/>
  <c r="A159" i="64"/>
  <c r="A160" i="64"/>
  <c r="A161" i="64"/>
  <c r="A162" i="64"/>
  <c r="A163" i="64"/>
  <c r="A164" i="64"/>
  <c r="A165" i="64"/>
  <c r="A166" i="64"/>
  <c r="A167" i="64"/>
  <c r="A168" i="64"/>
  <c r="A169" i="64"/>
  <c r="A170" i="64"/>
  <c r="A171" i="64"/>
  <c r="A172" i="64"/>
  <c r="A173" i="64"/>
  <c r="A174" i="64"/>
  <c r="A175" i="64"/>
  <c r="A176" i="64"/>
  <c r="A177" i="64"/>
  <c r="A178" i="64"/>
  <c r="A179" i="64"/>
  <c r="A180" i="64"/>
  <c r="A181" i="64"/>
  <c r="A182" i="64"/>
  <c r="A183" i="64"/>
  <c r="A184" i="64"/>
  <c r="A185" i="64"/>
  <c r="A186" i="64"/>
  <c r="A187" i="64"/>
  <c r="A188" i="64"/>
  <c r="A189" i="64"/>
  <c r="A190" i="64"/>
  <c r="A191" i="64"/>
  <c r="A192" i="64"/>
  <c r="A193" i="64"/>
  <c r="A194" i="64"/>
  <c r="A195" i="64"/>
  <c r="A196" i="64"/>
  <c r="A197" i="64"/>
  <c r="A198" i="64"/>
  <c r="A199" i="64"/>
  <c r="A200" i="64"/>
  <c r="A201" i="64"/>
  <c r="A202" i="64"/>
  <c r="A203" i="64"/>
  <c r="A204" i="64"/>
  <c r="A205" i="64"/>
  <c r="A206" i="64"/>
  <c r="A207" i="64"/>
  <c r="A208" i="64"/>
  <c r="A209" i="64"/>
  <c r="A210" i="64"/>
  <c r="A211" i="64"/>
  <c r="A212" i="64"/>
  <c r="A213" i="64"/>
  <c r="A214" i="64"/>
  <c r="A215" i="64"/>
  <c r="A216" i="64"/>
  <c r="A217" i="64"/>
  <c r="A218" i="64"/>
  <c r="A219" i="64"/>
  <c r="A220" i="64"/>
  <c r="A221" i="64"/>
  <c r="A222" i="64"/>
  <c r="A223" i="64"/>
  <c r="A224" i="64"/>
  <c r="A225" i="64"/>
  <c r="A226" i="64"/>
  <c r="A227" i="64"/>
  <c r="A228" i="64"/>
  <c r="A229" i="64"/>
  <c r="A230" i="64"/>
  <c r="A231" i="64"/>
  <c r="A232" i="64"/>
  <c r="A233" i="64"/>
  <c r="A234" i="64"/>
  <c r="A235" i="64"/>
  <c r="A236" i="64"/>
  <c r="A237" i="64"/>
  <c r="A238" i="64"/>
  <c r="A239" i="64"/>
  <c r="A240" i="64"/>
  <c r="A241" i="64"/>
  <c r="A242" i="64"/>
  <c r="A243" i="64"/>
  <c r="A244" i="64"/>
  <c r="A245" i="64"/>
  <c r="A246" i="64"/>
  <c r="A247" i="64"/>
  <c r="A248" i="64"/>
  <c r="A249" i="64"/>
  <c r="A250" i="64"/>
  <c r="A251" i="64"/>
  <c r="A252" i="64"/>
  <c r="A253" i="64"/>
  <c r="A254" i="64"/>
  <c r="A255" i="64"/>
  <c r="A256" i="64"/>
  <c r="A257" i="64"/>
  <c r="A258" i="64"/>
  <c r="A259" i="64"/>
  <c r="A260" i="64"/>
  <c r="A261" i="64"/>
  <c r="A262" i="64"/>
  <c r="A263" i="64"/>
  <c r="A264" i="64"/>
  <c r="A265" i="64"/>
  <c r="A266" i="64"/>
  <c r="A267" i="64"/>
  <c r="A268" i="64"/>
  <c r="A269" i="64"/>
  <c r="A270" i="64"/>
  <c r="A271" i="64"/>
  <c r="A272" i="64"/>
  <c r="A273" i="64"/>
  <c r="A274" i="64"/>
  <c r="A275" i="64"/>
  <c r="A276" i="64"/>
  <c r="A277" i="64"/>
  <c r="A278" i="64"/>
  <c r="A279" i="64"/>
  <c r="A280" i="64"/>
  <c r="A281" i="64"/>
  <c r="A282" i="64"/>
  <c r="A283" i="64"/>
  <c r="A284" i="64"/>
  <c r="A285" i="64"/>
  <c r="A286" i="64"/>
  <c r="A287" i="64"/>
  <c r="A288" i="64"/>
  <c r="A289" i="64"/>
  <c r="A290" i="64"/>
  <c r="A291" i="64"/>
  <c r="A292" i="64"/>
  <c r="A293" i="64"/>
  <c r="A294" i="64"/>
  <c r="A295" i="64"/>
  <c r="A296" i="64"/>
  <c r="A297" i="64"/>
  <c r="A298" i="64"/>
  <c r="A299" i="64"/>
  <c r="A300" i="64"/>
  <c r="A301" i="64"/>
  <c r="A302" i="64"/>
  <c r="A303" i="64"/>
  <c r="A304" i="64"/>
  <c r="A305" i="64"/>
  <c r="A306" i="64"/>
  <c r="A307" i="64"/>
  <c r="A308" i="64"/>
  <c r="A309" i="64"/>
  <c r="A310" i="64"/>
  <c r="A311" i="64"/>
  <c r="A312" i="64"/>
  <c r="A313" i="64"/>
  <c r="A314" i="64"/>
  <c r="A315" i="64"/>
  <c r="A316" i="64"/>
  <c r="A317" i="64"/>
  <c r="A318" i="64"/>
  <c r="A319" i="64"/>
  <c r="A320" i="64"/>
  <c r="A321" i="64"/>
  <c r="A322" i="64"/>
  <c r="A323" i="64"/>
  <c r="A324" i="64"/>
  <c r="A325" i="64"/>
  <c r="A326" i="64"/>
  <c r="A327" i="64"/>
  <c r="A328" i="64"/>
  <c r="A329" i="64"/>
  <c r="A330" i="64"/>
  <c r="A331" i="64"/>
  <c r="A332" i="64"/>
  <c r="A333" i="64"/>
  <c r="A334" i="64"/>
  <c r="A335" i="64"/>
  <c r="A336" i="64"/>
  <c r="A337" i="64"/>
  <c r="A338" i="64"/>
  <c r="A339" i="64"/>
  <c r="A340" i="64"/>
  <c r="A341" i="64"/>
  <c r="A342" i="64"/>
  <c r="A343" i="64"/>
  <c r="A344" i="64"/>
  <c r="A345" i="64"/>
  <c r="A346" i="64"/>
  <c r="A347" i="64"/>
  <c r="A348" i="64"/>
  <c r="A349" i="64"/>
  <c r="A350" i="64"/>
  <c r="A351" i="64"/>
  <c r="A352" i="64"/>
  <c r="A353" i="64"/>
  <c r="A354" i="64"/>
  <c r="A355" i="64"/>
  <c r="A356" i="64"/>
  <c r="A357" i="64"/>
  <c r="A358" i="64"/>
  <c r="A359" i="64"/>
  <c r="A360" i="64"/>
  <c r="A361" i="64"/>
  <c r="A362" i="64"/>
  <c r="A363" i="64"/>
  <c r="A364" i="64"/>
  <c r="A365" i="64"/>
  <c r="A366" i="64"/>
  <c r="A367" i="64"/>
  <c r="A368" i="64"/>
  <c r="A369" i="64"/>
  <c r="A370" i="64"/>
  <c r="A371" i="64"/>
  <c r="A372" i="64"/>
  <c r="A373" i="64"/>
  <c r="A374" i="64"/>
  <c r="A375" i="64"/>
  <c r="A376" i="64"/>
  <c r="A377" i="64"/>
  <c r="A378" i="64"/>
  <c r="A379" i="64"/>
  <c r="A380" i="64"/>
  <c r="A381" i="64"/>
  <c r="A382" i="64"/>
  <c r="A383" i="64"/>
  <c r="A384" i="64"/>
  <c r="A385" i="64"/>
  <c r="A386" i="64"/>
  <c r="A387" i="64"/>
  <c r="A388" i="64"/>
  <c r="A389" i="64"/>
  <c r="A390" i="64"/>
  <c r="A391" i="64"/>
  <c r="A392" i="64"/>
  <c r="A393" i="64"/>
  <c r="A6" i="64"/>
  <c r="BH42" i="33"/>
  <c r="BI42" i="33" s="1"/>
  <c r="BJ42" i="33" s="1"/>
  <c r="BI41" i="33"/>
  <c r="BJ41" i="33" s="1"/>
  <c r="BH41" i="33"/>
  <c r="BI40" i="33"/>
  <c r="BJ40" i="33" s="1"/>
  <c r="BH40" i="33"/>
  <c r="BI39" i="33"/>
  <c r="BJ39" i="33" s="1"/>
  <c r="BH39" i="33"/>
  <c r="BH38" i="33"/>
  <c r="BI38" i="33" s="1"/>
  <c r="BJ38" i="33" s="1"/>
  <c r="BH37" i="33"/>
  <c r="BI37" i="33" s="1"/>
  <c r="BJ37" i="33" s="1"/>
  <c r="BH36" i="33"/>
  <c r="BI36" i="33" s="1"/>
  <c r="BJ36" i="33" s="1"/>
  <c r="BH35" i="33"/>
  <c r="BI35" i="33" s="1"/>
  <c r="BJ35" i="33" s="1"/>
  <c r="BH34" i="33"/>
  <c r="BI34" i="33" s="1"/>
  <c r="BJ34" i="33" s="1"/>
  <c r="BI33" i="33"/>
  <c r="BJ33" i="33" s="1"/>
  <c r="BH33" i="33"/>
  <c r="BI32" i="33"/>
  <c r="BJ32" i="33" s="1"/>
  <c r="BH32" i="33"/>
  <c r="BI31" i="33"/>
  <c r="BJ31" i="33" s="1"/>
  <c r="BH31" i="33"/>
  <c r="BH30" i="33"/>
  <c r="BI30" i="33" s="1"/>
  <c r="BJ30" i="33" s="1"/>
  <c r="BH29" i="33"/>
  <c r="BI29" i="33" s="1"/>
  <c r="BJ29" i="33" s="1"/>
  <c r="BH28" i="33"/>
  <c r="BI28" i="33" s="1"/>
  <c r="BJ28" i="33" s="1"/>
  <c r="BH27" i="33"/>
  <c r="BI27" i="33" s="1"/>
  <c r="BJ27" i="33" s="1"/>
  <c r="BH26" i="33"/>
  <c r="BI26" i="33" s="1"/>
  <c r="BJ26" i="33" s="1"/>
  <c r="BI25" i="33"/>
  <c r="BJ25" i="33" s="1"/>
  <c r="BH25" i="33"/>
  <c r="BI24" i="33"/>
  <c r="BJ24" i="33" s="1"/>
  <c r="BH24" i="33"/>
  <c r="BI23" i="33"/>
  <c r="BJ23" i="33" s="1"/>
  <c r="BH23" i="33"/>
  <c r="BJ22" i="33"/>
  <c r="BI22" i="33"/>
  <c r="BH22" i="33"/>
  <c r="BH21" i="33"/>
  <c r="BI21" i="33" s="1"/>
  <c r="BJ21" i="33" s="1"/>
  <c r="BH20" i="33"/>
  <c r="BI20" i="33" s="1"/>
  <c r="BJ20" i="33" s="1"/>
  <c r="BH19" i="33"/>
  <c r="BI19" i="33" s="1"/>
  <c r="BJ19" i="33" s="1"/>
  <c r="BH18" i="33"/>
  <c r="BI18" i="33" s="1"/>
  <c r="BJ18" i="33" s="1"/>
  <c r="BI17" i="33"/>
  <c r="BJ17" i="33" s="1"/>
  <c r="BH17" i="33"/>
  <c r="BI16" i="33"/>
  <c r="BJ16" i="33" s="1"/>
  <c r="BH16" i="33"/>
  <c r="BH15" i="33"/>
  <c r="BI15" i="33" s="1"/>
  <c r="BJ15" i="33" s="1"/>
  <c r="BJ14" i="33"/>
  <c r="BI14" i="33"/>
  <c r="BH14" i="33"/>
  <c r="BH13" i="33"/>
  <c r="BI13" i="33" s="1"/>
  <c r="BJ13" i="33" s="1"/>
  <c r="BH12" i="33"/>
  <c r="BI12" i="33" s="1"/>
  <c r="BJ12" i="33" s="1"/>
  <c r="BH11" i="33"/>
  <c r="BI11" i="33" s="1"/>
  <c r="BJ11" i="33" s="1"/>
  <c r="BH10" i="33"/>
  <c r="BI10" i="33" s="1"/>
  <c r="BJ10" i="33" s="1"/>
  <c r="BI9" i="33"/>
  <c r="BJ9" i="33" s="1"/>
  <c r="BH9" i="33"/>
  <c r="BI8" i="33"/>
  <c r="BJ8" i="33" s="1"/>
  <c r="BH8" i="33"/>
  <c r="BI7" i="33"/>
  <c r="BJ7" i="33" s="1"/>
  <c r="BH7" i="33"/>
  <c r="BJ6" i="33"/>
  <c r="BI6" i="33"/>
  <c r="BH6" i="33"/>
  <c r="BH5" i="33"/>
  <c r="BI5" i="33" s="1"/>
  <c r="BJ5" i="33" s="1"/>
  <c r="E25" i="75" l="1"/>
  <c r="S32" i="69"/>
  <c r="S32" i="70" s="1"/>
  <c r="C30" i="69"/>
  <c r="C30" i="70" s="1"/>
  <c r="I32" i="69"/>
  <c r="I32" i="70" s="1"/>
  <c r="O29" i="69"/>
  <c r="O29" i="70" s="1"/>
  <c r="T28" i="69"/>
  <c r="T28" i="70" s="1"/>
  <c r="Y27" i="69"/>
  <c r="Y27" i="70" s="1"/>
  <c r="AD26" i="69"/>
  <c r="AD26" i="70" s="1"/>
  <c r="AB25" i="69"/>
  <c r="AB25" i="70" s="1"/>
  <c r="W24" i="69"/>
  <c r="W24" i="70" s="1"/>
  <c r="S23" i="69"/>
  <c r="S23" i="70" s="1"/>
  <c r="H22" i="69"/>
  <c r="H22" i="70" s="1"/>
  <c r="Q21" i="69"/>
  <c r="Q21" i="70" s="1"/>
  <c r="E19" i="69"/>
  <c r="E19" i="70" s="1"/>
  <c r="AC17" i="69"/>
  <c r="AC17" i="70" s="1"/>
  <c r="N6" i="69"/>
  <c r="N6" i="70" s="1"/>
  <c r="AH40" i="69"/>
  <c r="AH40" i="70" s="1"/>
  <c r="Z40" i="69"/>
  <c r="Z40" i="70" s="1"/>
  <c r="R40" i="69"/>
  <c r="R40" i="70" s="1"/>
  <c r="J40" i="69"/>
  <c r="J40" i="70" s="1"/>
  <c r="AM39" i="69"/>
  <c r="AM39" i="70" s="1"/>
  <c r="AE39" i="69"/>
  <c r="AE39" i="70" s="1"/>
  <c r="W39" i="69"/>
  <c r="W39" i="70" s="1"/>
  <c r="O39" i="69"/>
  <c r="O39" i="70" s="1"/>
  <c r="G39" i="69"/>
  <c r="G39" i="70" s="1"/>
  <c r="AJ38" i="69"/>
  <c r="AJ38" i="70" s="1"/>
  <c r="AB38" i="69"/>
  <c r="AB38" i="70" s="1"/>
  <c r="T38" i="69"/>
  <c r="T38" i="70" s="1"/>
  <c r="L38" i="69"/>
  <c r="L38" i="70" s="1"/>
  <c r="D38" i="69"/>
  <c r="D38" i="70" s="1"/>
  <c r="AG37" i="69"/>
  <c r="AG37" i="70" s="1"/>
  <c r="Y37" i="69"/>
  <c r="Y37" i="70" s="1"/>
  <c r="Q37" i="69"/>
  <c r="Q37" i="70" s="1"/>
  <c r="I37" i="69"/>
  <c r="I37" i="70" s="1"/>
  <c r="AL36" i="69"/>
  <c r="AL36" i="70" s="1"/>
  <c r="AD36" i="69"/>
  <c r="AD36" i="70" s="1"/>
  <c r="V36" i="69"/>
  <c r="V36" i="70" s="1"/>
  <c r="N36" i="69"/>
  <c r="N36" i="70" s="1"/>
  <c r="F36" i="69"/>
  <c r="F36" i="70" s="1"/>
  <c r="AH35" i="69"/>
  <c r="AH35" i="70" s="1"/>
  <c r="Y35" i="69"/>
  <c r="Y35" i="70" s="1"/>
  <c r="P35" i="69"/>
  <c r="P35" i="70" s="1"/>
  <c r="G35" i="69"/>
  <c r="G35" i="70" s="1"/>
  <c r="AI34" i="69"/>
  <c r="AI34" i="70" s="1"/>
  <c r="Z34" i="69"/>
  <c r="Z34" i="70" s="1"/>
  <c r="Q34" i="69"/>
  <c r="Q34" i="70" s="1"/>
  <c r="G34" i="69"/>
  <c r="G34" i="70" s="1"/>
  <c r="AI33" i="69"/>
  <c r="AI33" i="70" s="1"/>
  <c r="Z33" i="69"/>
  <c r="Z33" i="70" s="1"/>
  <c r="Q33" i="69"/>
  <c r="Q33" i="70" s="1"/>
  <c r="H33" i="69"/>
  <c r="H33" i="70" s="1"/>
  <c r="AJ32" i="69"/>
  <c r="AJ32" i="70" s="1"/>
  <c r="AA32" i="69"/>
  <c r="AA32" i="70" s="1"/>
  <c r="Q32" i="69"/>
  <c r="Q32" i="70" s="1"/>
  <c r="H32" i="69"/>
  <c r="H32" i="70" s="1"/>
  <c r="AI31" i="69"/>
  <c r="AI31" i="70" s="1"/>
  <c r="Y31" i="69"/>
  <c r="Y31" i="70" s="1"/>
  <c r="M31" i="69"/>
  <c r="M31" i="70" s="1"/>
  <c r="C31" i="69"/>
  <c r="C31" i="70" s="1"/>
  <c r="AA30" i="69"/>
  <c r="AA30" i="70" s="1"/>
  <c r="P30" i="69"/>
  <c r="P30" i="70" s="1"/>
  <c r="AM29" i="69"/>
  <c r="AM29" i="70" s="1"/>
  <c r="AB29" i="69"/>
  <c r="AB29" i="70" s="1"/>
  <c r="N29" i="69"/>
  <c r="N29" i="70" s="1"/>
  <c r="AI28" i="69"/>
  <c r="AI28" i="70" s="1"/>
  <c r="S28" i="69"/>
  <c r="S28" i="70" s="1"/>
  <c r="C28" i="69"/>
  <c r="C28" i="70" s="1"/>
  <c r="X27" i="69"/>
  <c r="X27" i="70" s="1"/>
  <c r="H27" i="69"/>
  <c r="H27" i="70" s="1"/>
  <c r="AC26" i="69"/>
  <c r="AC26" i="70" s="1"/>
  <c r="L26" i="69"/>
  <c r="L26" i="70" s="1"/>
  <c r="Z25" i="69"/>
  <c r="Z25" i="70" s="1"/>
  <c r="D25" i="69"/>
  <c r="D25" i="70" s="1"/>
  <c r="V24" i="69"/>
  <c r="V24" i="70" s="1"/>
  <c r="AJ23" i="69"/>
  <c r="AJ23" i="70" s="1"/>
  <c r="N23" i="69"/>
  <c r="N23" i="70" s="1"/>
  <c r="AF22" i="69"/>
  <c r="AF22" i="70" s="1"/>
  <c r="F22" i="69"/>
  <c r="F22" i="70" s="1"/>
  <c r="I21" i="69"/>
  <c r="I21" i="70" s="1"/>
  <c r="O20" i="69"/>
  <c r="O20" i="70" s="1"/>
  <c r="AJ18" i="69"/>
  <c r="AJ18" i="70" s="1"/>
  <c r="W17" i="69"/>
  <c r="W17" i="70" s="1"/>
  <c r="J16" i="69"/>
  <c r="J16" i="70" s="1"/>
  <c r="AE14" i="69"/>
  <c r="AE14" i="70" s="1"/>
  <c r="R13" i="69"/>
  <c r="R13" i="70" s="1"/>
  <c r="AM11" i="69"/>
  <c r="AM11" i="70" s="1"/>
  <c r="L10" i="69"/>
  <c r="L10" i="70" s="1"/>
  <c r="S8" i="69"/>
  <c r="S8" i="70" s="1"/>
  <c r="F6" i="69"/>
  <c r="F6" i="70" s="1"/>
  <c r="AB32" i="69"/>
  <c r="AB32" i="70" s="1"/>
  <c r="Q30" i="69"/>
  <c r="Q30" i="70" s="1"/>
  <c r="AC29" i="69"/>
  <c r="AC29" i="70" s="1"/>
  <c r="AJ28" i="69"/>
  <c r="AJ28" i="70" s="1"/>
  <c r="D28" i="69"/>
  <c r="D28" i="70" s="1"/>
  <c r="I27" i="69"/>
  <c r="I27" i="70" s="1"/>
  <c r="M26" i="69"/>
  <c r="M26" i="70" s="1"/>
  <c r="I25" i="69"/>
  <c r="I25" i="70" s="1"/>
  <c r="AL23" i="69"/>
  <c r="AL23" i="70" s="1"/>
  <c r="AG22" i="69"/>
  <c r="AG22" i="70" s="1"/>
  <c r="P20" i="69"/>
  <c r="P20" i="70" s="1"/>
  <c r="AA8" i="69"/>
  <c r="AA8" i="70" s="1"/>
  <c r="AG40" i="69"/>
  <c r="AG40" i="70" s="1"/>
  <c r="Y40" i="69"/>
  <c r="Y40" i="70" s="1"/>
  <c r="Q40" i="69"/>
  <c r="Q40" i="70" s="1"/>
  <c r="I40" i="69"/>
  <c r="I40" i="70" s="1"/>
  <c r="AL39" i="69"/>
  <c r="AL39" i="70" s="1"/>
  <c r="AD39" i="69"/>
  <c r="AD39" i="70" s="1"/>
  <c r="V39" i="69"/>
  <c r="V39" i="70" s="1"/>
  <c r="N39" i="69"/>
  <c r="N39" i="70" s="1"/>
  <c r="F39" i="69"/>
  <c r="F39" i="70" s="1"/>
  <c r="AI38" i="69"/>
  <c r="AI38" i="70" s="1"/>
  <c r="AA38" i="69"/>
  <c r="AA38" i="70" s="1"/>
  <c r="S38" i="69"/>
  <c r="S38" i="70" s="1"/>
  <c r="K38" i="69"/>
  <c r="K38" i="70" s="1"/>
  <c r="C38" i="69"/>
  <c r="C38" i="70" s="1"/>
  <c r="AF37" i="69"/>
  <c r="AF37" i="70" s="1"/>
  <c r="X37" i="69"/>
  <c r="X37" i="70" s="1"/>
  <c r="P37" i="69"/>
  <c r="P37" i="70" s="1"/>
  <c r="H37" i="69"/>
  <c r="H37" i="70" s="1"/>
  <c r="AK36" i="69"/>
  <c r="AK36" i="70" s="1"/>
  <c r="AC36" i="69"/>
  <c r="AC36" i="70" s="1"/>
  <c r="U36" i="69"/>
  <c r="U36" i="70" s="1"/>
  <c r="M36" i="69"/>
  <c r="M36" i="70" s="1"/>
  <c r="E36" i="69"/>
  <c r="E36" i="70" s="1"/>
  <c r="AG35" i="69"/>
  <c r="AG35" i="70" s="1"/>
  <c r="X35" i="69"/>
  <c r="X35" i="70" s="1"/>
  <c r="O35" i="69"/>
  <c r="O35" i="70" s="1"/>
  <c r="F35" i="69"/>
  <c r="F35" i="70" s="1"/>
  <c r="AH34" i="69"/>
  <c r="AH34" i="70" s="1"/>
  <c r="Y34" i="69"/>
  <c r="Y34" i="70" s="1"/>
  <c r="O34" i="69"/>
  <c r="O34" i="70" s="1"/>
  <c r="F34" i="69"/>
  <c r="F34" i="70" s="1"/>
  <c r="AH33" i="69"/>
  <c r="AH33" i="70" s="1"/>
  <c r="Y33" i="69"/>
  <c r="Y33" i="70" s="1"/>
  <c r="P33" i="69"/>
  <c r="P33" i="70" s="1"/>
  <c r="G33" i="69"/>
  <c r="G33" i="70" s="1"/>
  <c r="AI32" i="69"/>
  <c r="AI32" i="70" s="1"/>
  <c r="Y32" i="69"/>
  <c r="Y32" i="70" s="1"/>
  <c r="P32" i="69"/>
  <c r="P32" i="70" s="1"/>
  <c r="G32" i="69"/>
  <c r="G32" i="70" s="1"/>
  <c r="AH31" i="69"/>
  <c r="AH31" i="70" s="1"/>
  <c r="V31" i="69"/>
  <c r="V31" i="70" s="1"/>
  <c r="L31" i="69"/>
  <c r="L31" i="70" s="1"/>
  <c r="AM30" i="69"/>
  <c r="AM30" i="70" s="1"/>
  <c r="Z30" i="69"/>
  <c r="Z30" i="70" s="1"/>
  <c r="O30" i="69"/>
  <c r="O30" i="70" s="1"/>
  <c r="AL29" i="69"/>
  <c r="AL29" i="70" s="1"/>
  <c r="X29" i="69"/>
  <c r="X29" i="70" s="1"/>
  <c r="M29" i="69"/>
  <c r="M29" i="70" s="1"/>
  <c r="AH28" i="69"/>
  <c r="AH28" i="70" s="1"/>
  <c r="R28" i="69"/>
  <c r="R28" i="70" s="1"/>
  <c r="AM27" i="69"/>
  <c r="AM27" i="70" s="1"/>
  <c r="W27" i="69"/>
  <c r="W27" i="70" s="1"/>
  <c r="G27" i="69"/>
  <c r="G27" i="70" s="1"/>
  <c r="AB26" i="69"/>
  <c r="AB26" i="70" s="1"/>
  <c r="G26" i="69"/>
  <c r="G26" i="70" s="1"/>
  <c r="Y25" i="69"/>
  <c r="Y25" i="70" s="1"/>
  <c r="AM24" i="69"/>
  <c r="AM24" i="70" s="1"/>
  <c r="Q24" i="69"/>
  <c r="Q24" i="70" s="1"/>
  <c r="AI23" i="69"/>
  <c r="AI23" i="70" s="1"/>
  <c r="L23" i="69"/>
  <c r="L23" i="70" s="1"/>
  <c r="AA22" i="69"/>
  <c r="AA22" i="70" s="1"/>
  <c r="E22" i="69"/>
  <c r="E22" i="70" s="1"/>
  <c r="D21" i="69"/>
  <c r="D21" i="70" s="1"/>
  <c r="G20" i="69"/>
  <c r="G20" i="70" s="1"/>
  <c r="AB18" i="69"/>
  <c r="AB18" i="70" s="1"/>
  <c r="O17" i="69"/>
  <c r="O17" i="70" s="1"/>
  <c r="AM15" i="69"/>
  <c r="AM15" i="70" s="1"/>
  <c r="W14" i="69"/>
  <c r="W14" i="70" s="1"/>
  <c r="J13" i="69"/>
  <c r="J13" i="70" s="1"/>
  <c r="AC11" i="69"/>
  <c r="AC11" i="70" s="1"/>
  <c r="AM9" i="69"/>
  <c r="AM9" i="70" s="1"/>
  <c r="D8" i="69"/>
  <c r="D8" i="70" s="1"/>
  <c r="AC5" i="69"/>
  <c r="AC5" i="70" s="1"/>
  <c r="AK14" i="69"/>
  <c r="AK14" i="70" s="1"/>
  <c r="AF40" i="69"/>
  <c r="AF40" i="70" s="1"/>
  <c r="X40" i="69"/>
  <c r="X40" i="70" s="1"/>
  <c r="P40" i="69"/>
  <c r="P40" i="70" s="1"/>
  <c r="H40" i="69"/>
  <c r="H40" i="70" s="1"/>
  <c r="AK39" i="69"/>
  <c r="AK39" i="70" s="1"/>
  <c r="AC39" i="69"/>
  <c r="AC39" i="70" s="1"/>
  <c r="U39" i="69"/>
  <c r="U39" i="70" s="1"/>
  <c r="M39" i="69"/>
  <c r="M39" i="70" s="1"/>
  <c r="E39" i="69"/>
  <c r="E39" i="70" s="1"/>
  <c r="AH38" i="69"/>
  <c r="AH38" i="70" s="1"/>
  <c r="Z38" i="69"/>
  <c r="Z38" i="70" s="1"/>
  <c r="R38" i="69"/>
  <c r="R38" i="70" s="1"/>
  <c r="J38" i="69"/>
  <c r="J38" i="70" s="1"/>
  <c r="AM37" i="69"/>
  <c r="AM37" i="70" s="1"/>
  <c r="AE37" i="69"/>
  <c r="AE37" i="70" s="1"/>
  <c r="W37" i="69"/>
  <c r="W37" i="70" s="1"/>
  <c r="O37" i="69"/>
  <c r="O37" i="70" s="1"/>
  <c r="G37" i="69"/>
  <c r="G37" i="70" s="1"/>
  <c r="AJ36" i="69"/>
  <c r="AJ36" i="70" s="1"/>
  <c r="AB36" i="69"/>
  <c r="AB36" i="70" s="1"/>
  <c r="T36" i="69"/>
  <c r="T36" i="70" s="1"/>
  <c r="L36" i="69"/>
  <c r="L36" i="70" s="1"/>
  <c r="D36" i="69"/>
  <c r="D36" i="70" s="1"/>
  <c r="AF35" i="69"/>
  <c r="AF35" i="70" s="1"/>
  <c r="W35" i="69"/>
  <c r="W35" i="70" s="1"/>
  <c r="N35" i="69"/>
  <c r="N35" i="70" s="1"/>
  <c r="E35" i="69"/>
  <c r="E35" i="70" s="1"/>
  <c r="AG34" i="69"/>
  <c r="AG34" i="70" s="1"/>
  <c r="W34" i="69"/>
  <c r="W34" i="70" s="1"/>
  <c r="N34" i="69"/>
  <c r="N34" i="70" s="1"/>
  <c r="E34" i="69"/>
  <c r="E34" i="70" s="1"/>
  <c r="AG33" i="69"/>
  <c r="AG33" i="70" s="1"/>
  <c r="X33" i="69"/>
  <c r="X33" i="70" s="1"/>
  <c r="O33" i="69"/>
  <c r="O33" i="70" s="1"/>
  <c r="F33" i="69"/>
  <c r="F33" i="70" s="1"/>
  <c r="AG32" i="69"/>
  <c r="AG32" i="70" s="1"/>
  <c r="X32" i="69"/>
  <c r="X32" i="70" s="1"/>
  <c r="O32" i="69"/>
  <c r="O32" i="70" s="1"/>
  <c r="F32" i="69"/>
  <c r="F32" i="70" s="1"/>
  <c r="AG31" i="69"/>
  <c r="AG31" i="70" s="1"/>
  <c r="U31" i="69"/>
  <c r="U31" i="70" s="1"/>
  <c r="K31" i="69"/>
  <c r="K31" i="70" s="1"/>
  <c r="AL30" i="69"/>
  <c r="AL30" i="70" s="1"/>
  <c r="Y30" i="69"/>
  <c r="Y30" i="70" s="1"/>
  <c r="K30" i="69"/>
  <c r="K30" i="70" s="1"/>
  <c r="AK29" i="69"/>
  <c r="AK29" i="70" s="1"/>
  <c r="W29" i="69"/>
  <c r="W29" i="70" s="1"/>
  <c r="H29" i="69"/>
  <c r="H29" i="70" s="1"/>
  <c r="AC28" i="69"/>
  <c r="AC28" i="70" s="1"/>
  <c r="M28" i="69"/>
  <c r="M28" i="70" s="1"/>
  <c r="AH27" i="69"/>
  <c r="AH27" i="70" s="1"/>
  <c r="R27" i="69"/>
  <c r="R27" i="70" s="1"/>
  <c r="AM26" i="69"/>
  <c r="AM26" i="70" s="1"/>
  <c r="W26" i="69"/>
  <c r="W26" i="70" s="1"/>
  <c r="E26" i="69"/>
  <c r="E26" i="70" s="1"/>
  <c r="T25" i="69"/>
  <c r="T25" i="70" s="1"/>
  <c r="AL24" i="69"/>
  <c r="AL24" i="70" s="1"/>
  <c r="O24" i="69"/>
  <c r="O24" i="70" s="1"/>
  <c r="AD23" i="69"/>
  <c r="AD23" i="70" s="1"/>
  <c r="K23" i="69"/>
  <c r="K23" i="70" s="1"/>
  <c r="Y22" i="69"/>
  <c r="Y22" i="70" s="1"/>
  <c r="AH21" i="69"/>
  <c r="AH21" i="70" s="1"/>
  <c r="C21" i="69"/>
  <c r="C21" i="70" s="1"/>
  <c r="AL19" i="69"/>
  <c r="AL19" i="70" s="1"/>
  <c r="Y18" i="69"/>
  <c r="Y18" i="70" s="1"/>
  <c r="I17" i="69"/>
  <c r="I17" i="70" s="1"/>
  <c r="AG15" i="69"/>
  <c r="AG15" i="70" s="1"/>
  <c r="T14" i="69"/>
  <c r="T14" i="70" s="1"/>
  <c r="D13" i="69"/>
  <c r="D13" i="70" s="1"/>
  <c r="W11" i="69"/>
  <c r="W11" i="70" s="1"/>
  <c r="AG9" i="69"/>
  <c r="AG9" i="70" s="1"/>
  <c r="AG7" i="69"/>
  <c r="AG7" i="70" s="1"/>
  <c r="U5" i="69"/>
  <c r="U5" i="70" s="1"/>
  <c r="P39" i="69"/>
  <c r="P39" i="70" s="1"/>
  <c r="N31" i="69"/>
  <c r="N31" i="70" s="1"/>
  <c r="H12" i="69"/>
  <c r="H12" i="70" s="1"/>
  <c r="AM40" i="69"/>
  <c r="AM40" i="70" s="1"/>
  <c r="AE40" i="69"/>
  <c r="AE40" i="70" s="1"/>
  <c r="W40" i="69"/>
  <c r="W40" i="70" s="1"/>
  <c r="O40" i="69"/>
  <c r="O40" i="70" s="1"/>
  <c r="G40" i="69"/>
  <c r="G40" i="70" s="1"/>
  <c r="AJ39" i="69"/>
  <c r="AJ39" i="70" s="1"/>
  <c r="AB39" i="69"/>
  <c r="AB39" i="70" s="1"/>
  <c r="T39" i="69"/>
  <c r="T39" i="70" s="1"/>
  <c r="L39" i="69"/>
  <c r="L39" i="70" s="1"/>
  <c r="D39" i="69"/>
  <c r="D39" i="70" s="1"/>
  <c r="AG38" i="69"/>
  <c r="AG38" i="70" s="1"/>
  <c r="Y38" i="69"/>
  <c r="Y38" i="70" s="1"/>
  <c r="Q38" i="69"/>
  <c r="Q38" i="70" s="1"/>
  <c r="I38" i="69"/>
  <c r="I38" i="70" s="1"/>
  <c r="AL37" i="69"/>
  <c r="AL37" i="70" s="1"/>
  <c r="AD37" i="69"/>
  <c r="AD37" i="70" s="1"/>
  <c r="V37" i="69"/>
  <c r="V37" i="70" s="1"/>
  <c r="N37" i="69"/>
  <c r="N37" i="70" s="1"/>
  <c r="F37" i="69"/>
  <c r="F37" i="70" s="1"/>
  <c r="AI36" i="69"/>
  <c r="AI36" i="70" s="1"/>
  <c r="AA36" i="69"/>
  <c r="AA36" i="70" s="1"/>
  <c r="S36" i="69"/>
  <c r="S36" i="70" s="1"/>
  <c r="K36" i="69"/>
  <c r="K36" i="70" s="1"/>
  <c r="C36" i="69"/>
  <c r="C36" i="70" s="1"/>
  <c r="AE35" i="69"/>
  <c r="AE35" i="70" s="1"/>
  <c r="V35" i="69"/>
  <c r="V35" i="70" s="1"/>
  <c r="M35" i="69"/>
  <c r="M35" i="70" s="1"/>
  <c r="D35" i="69"/>
  <c r="D35" i="70" s="1"/>
  <c r="AE34" i="69"/>
  <c r="AE34" i="70" s="1"/>
  <c r="V34" i="69"/>
  <c r="V34" i="70" s="1"/>
  <c r="M34" i="69"/>
  <c r="M34" i="70" s="1"/>
  <c r="D34" i="69"/>
  <c r="D34" i="70" s="1"/>
  <c r="AF33" i="69"/>
  <c r="AF33" i="70" s="1"/>
  <c r="W33" i="69"/>
  <c r="W33" i="70" s="1"/>
  <c r="N33" i="69"/>
  <c r="N33" i="70" s="1"/>
  <c r="D33" i="69"/>
  <c r="D33" i="70" s="1"/>
  <c r="AF32" i="69"/>
  <c r="AF32" i="70" s="1"/>
  <c r="W32" i="69"/>
  <c r="W32" i="70" s="1"/>
  <c r="N32" i="69"/>
  <c r="N32" i="70" s="1"/>
  <c r="E32" i="69"/>
  <c r="E32" i="70" s="1"/>
  <c r="AD31" i="69"/>
  <c r="AD31" i="70" s="1"/>
  <c r="T31" i="69"/>
  <c r="T31" i="70" s="1"/>
  <c r="J31" i="69"/>
  <c r="J31" i="70" s="1"/>
  <c r="AI30" i="69"/>
  <c r="AI30" i="70" s="1"/>
  <c r="X30" i="69"/>
  <c r="X30" i="70" s="1"/>
  <c r="J30" i="69"/>
  <c r="J30" i="70" s="1"/>
  <c r="AJ29" i="69"/>
  <c r="AJ29" i="70" s="1"/>
  <c r="V29" i="69"/>
  <c r="V29" i="70" s="1"/>
  <c r="G29" i="69"/>
  <c r="G29" i="70" s="1"/>
  <c r="AB28" i="69"/>
  <c r="AB28" i="70" s="1"/>
  <c r="L28" i="69"/>
  <c r="L28" i="70" s="1"/>
  <c r="AG27" i="69"/>
  <c r="AG27" i="70" s="1"/>
  <c r="Q27" i="69"/>
  <c r="Q27" i="70" s="1"/>
  <c r="AL26" i="69"/>
  <c r="AL26" i="70" s="1"/>
  <c r="V26" i="69"/>
  <c r="V26" i="70" s="1"/>
  <c r="D26" i="69"/>
  <c r="D26" i="70" s="1"/>
  <c r="R25" i="69"/>
  <c r="R25" i="70" s="1"/>
  <c r="AG24" i="69"/>
  <c r="AG24" i="70" s="1"/>
  <c r="N24" i="69"/>
  <c r="N24" i="70" s="1"/>
  <c r="AB23" i="69"/>
  <c r="AB23" i="70" s="1"/>
  <c r="F23" i="69"/>
  <c r="F23" i="70" s="1"/>
  <c r="X22" i="69"/>
  <c r="X22" i="70" s="1"/>
  <c r="AC21" i="69"/>
  <c r="AC21" i="70" s="1"/>
  <c r="AF20" i="69"/>
  <c r="AF20" i="70" s="1"/>
  <c r="AD19" i="69"/>
  <c r="AD19" i="70" s="1"/>
  <c r="Q18" i="69"/>
  <c r="Q18" i="70" s="1"/>
  <c r="AL16" i="69"/>
  <c r="AL16" i="70" s="1"/>
  <c r="Y15" i="69"/>
  <c r="Y15" i="70" s="1"/>
  <c r="L14" i="69"/>
  <c r="L14" i="70" s="1"/>
  <c r="AG12" i="69"/>
  <c r="AG12" i="70" s="1"/>
  <c r="M11" i="69"/>
  <c r="M11" i="70" s="1"/>
  <c r="W9" i="69"/>
  <c r="W9" i="70" s="1"/>
  <c r="S7" i="69"/>
  <c r="S7" i="70" s="1"/>
  <c r="J5" i="69"/>
  <c r="J5" i="70" s="1"/>
  <c r="X39" i="69"/>
  <c r="X39" i="70" s="1"/>
  <c r="W36" i="69"/>
  <c r="W36" i="70" s="1"/>
  <c r="D31" i="69"/>
  <c r="D31" i="70" s="1"/>
  <c r="R10" i="69"/>
  <c r="R10" i="70" s="1"/>
  <c r="AL40" i="69"/>
  <c r="AL40" i="70" s="1"/>
  <c r="AD40" i="69"/>
  <c r="AD40" i="70" s="1"/>
  <c r="V40" i="69"/>
  <c r="V40" i="70" s="1"/>
  <c r="N40" i="69"/>
  <c r="N40" i="70" s="1"/>
  <c r="F40" i="69"/>
  <c r="F40" i="70" s="1"/>
  <c r="AI39" i="69"/>
  <c r="AI39" i="70" s="1"/>
  <c r="AA39" i="69"/>
  <c r="AA39" i="70" s="1"/>
  <c r="S39" i="69"/>
  <c r="S39" i="70" s="1"/>
  <c r="K39" i="69"/>
  <c r="K39" i="70" s="1"/>
  <c r="C39" i="69"/>
  <c r="C39" i="70" s="1"/>
  <c r="AF38" i="69"/>
  <c r="AF38" i="70" s="1"/>
  <c r="X38" i="69"/>
  <c r="X38" i="70" s="1"/>
  <c r="P38" i="69"/>
  <c r="P38" i="70" s="1"/>
  <c r="H38" i="69"/>
  <c r="H38" i="70" s="1"/>
  <c r="AK37" i="69"/>
  <c r="AK37" i="70" s="1"/>
  <c r="AC37" i="69"/>
  <c r="AC37" i="70" s="1"/>
  <c r="U37" i="69"/>
  <c r="U37" i="70" s="1"/>
  <c r="M37" i="69"/>
  <c r="M37" i="70" s="1"/>
  <c r="E37" i="69"/>
  <c r="E37" i="70" s="1"/>
  <c r="AH36" i="69"/>
  <c r="AH36" i="70" s="1"/>
  <c r="Z36" i="69"/>
  <c r="Z36" i="70" s="1"/>
  <c r="R36" i="69"/>
  <c r="R36" i="70" s="1"/>
  <c r="J36" i="69"/>
  <c r="J36" i="70" s="1"/>
  <c r="AM35" i="69"/>
  <c r="AM35" i="70" s="1"/>
  <c r="AD35" i="69"/>
  <c r="AD35" i="70" s="1"/>
  <c r="U35" i="69"/>
  <c r="U35" i="70" s="1"/>
  <c r="L35" i="69"/>
  <c r="L35" i="70" s="1"/>
  <c r="AM34" i="69"/>
  <c r="AM34" i="70" s="1"/>
  <c r="AD34" i="69"/>
  <c r="AD34" i="70" s="1"/>
  <c r="U34" i="69"/>
  <c r="U34" i="70" s="1"/>
  <c r="L34" i="69"/>
  <c r="L34" i="70" s="1"/>
  <c r="C34" i="69"/>
  <c r="C34" i="70" s="1"/>
  <c r="AE33" i="69"/>
  <c r="AE33" i="70" s="1"/>
  <c r="V33" i="69"/>
  <c r="V33" i="70" s="1"/>
  <c r="L33" i="69"/>
  <c r="L33" i="70" s="1"/>
  <c r="C33" i="69"/>
  <c r="C33" i="70" s="1"/>
  <c r="AE32" i="69"/>
  <c r="AE32" i="70" s="1"/>
  <c r="V32" i="69"/>
  <c r="V32" i="70" s="1"/>
  <c r="M32" i="69"/>
  <c r="M32" i="70" s="1"/>
  <c r="D32" i="69"/>
  <c r="D32" i="70" s="1"/>
  <c r="AC31" i="69"/>
  <c r="AC31" i="70" s="1"/>
  <c r="S31" i="69"/>
  <c r="S31" i="70" s="1"/>
  <c r="I31" i="69"/>
  <c r="I31" i="70" s="1"/>
  <c r="AH30" i="69"/>
  <c r="AH30" i="70" s="1"/>
  <c r="W30" i="69"/>
  <c r="W30" i="70" s="1"/>
  <c r="I30" i="69"/>
  <c r="I30" i="70" s="1"/>
  <c r="AF29" i="69"/>
  <c r="AF29" i="70" s="1"/>
  <c r="U29" i="69"/>
  <c r="U29" i="70" s="1"/>
  <c r="F29" i="69"/>
  <c r="F29" i="70" s="1"/>
  <c r="AA28" i="69"/>
  <c r="AA28" i="70" s="1"/>
  <c r="K28" i="69"/>
  <c r="K28" i="70" s="1"/>
  <c r="AF27" i="69"/>
  <c r="AF27" i="70" s="1"/>
  <c r="P27" i="69"/>
  <c r="P27" i="70" s="1"/>
  <c r="AK26" i="69"/>
  <c r="AK26" i="70" s="1"/>
  <c r="U26" i="69"/>
  <c r="U26" i="70" s="1"/>
  <c r="AJ25" i="69"/>
  <c r="AJ25" i="70" s="1"/>
  <c r="Q25" i="69"/>
  <c r="Q25" i="70" s="1"/>
  <c r="AE24" i="69"/>
  <c r="AE24" i="70" s="1"/>
  <c r="I24" i="69"/>
  <c r="I24" i="70" s="1"/>
  <c r="AA23" i="69"/>
  <c r="AA23" i="70" s="1"/>
  <c r="D23" i="69"/>
  <c r="D23" i="70" s="1"/>
  <c r="S22" i="69"/>
  <c r="S22" i="70" s="1"/>
  <c r="AB21" i="69"/>
  <c r="AB21" i="70" s="1"/>
  <c r="AD20" i="69"/>
  <c r="AD20" i="70" s="1"/>
  <c r="AA19" i="69"/>
  <c r="AA19" i="70" s="1"/>
  <c r="K18" i="69"/>
  <c r="K18" i="70" s="1"/>
  <c r="AI16" i="69"/>
  <c r="AI16" i="70" s="1"/>
  <c r="S15" i="69"/>
  <c r="S15" i="70" s="1"/>
  <c r="F14" i="69"/>
  <c r="F14" i="70" s="1"/>
  <c r="AD12" i="69"/>
  <c r="AD12" i="70" s="1"/>
  <c r="G11" i="69"/>
  <c r="G11" i="70" s="1"/>
  <c r="Q9" i="69"/>
  <c r="Q9" i="70" s="1"/>
  <c r="K7" i="69"/>
  <c r="K7" i="70" s="1"/>
  <c r="AM4" i="69"/>
  <c r="AM4" i="70" s="1"/>
  <c r="AI40" i="69"/>
  <c r="AI40" i="70" s="1"/>
  <c r="AA40" i="69"/>
  <c r="AA40" i="70" s="1"/>
  <c r="S40" i="69"/>
  <c r="S40" i="70" s="1"/>
  <c r="K40" i="69"/>
  <c r="K40" i="70" s="1"/>
  <c r="C40" i="69"/>
  <c r="C40" i="70" s="1"/>
  <c r="AF39" i="69"/>
  <c r="AF39" i="70" s="1"/>
  <c r="H39" i="69"/>
  <c r="H39" i="70" s="1"/>
  <c r="AK38" i="69"/>
  <c r="AK38" i="70" s="1"/>
  <c r="AC38" i="69"/>
  <c r="AC38" i="70" s="1"/>
  <c r="U38" i="69"/>
  <c r="U38" i="70" s="1"/>
  <c r="M38" i="69"/>
  <c r="M38" i="70" s="1"/>
  <c r="E38" i="69"/>
  <c r="E38" i="70" s="1"/>
  <c r="AH37" i="69"/>
  <c r="AH37" i="70" s="1"/>
  <c r="Z37" i="69"/>
  <c r="Z37" i="70" s="1"/>
  <c r="R37" i="69"/>
  <c r="R37" i="70" s="1"/>
  <c r="J37" i="69"/>
  <c r="J37" i="70" s="1"/>
  <c r="AM36" i="69"/>
  <c r="AM36" i="70" s="1"/>
  <c r="AE36" i="69"/>
  <c r="AE36" i="70" s="1"/>
  <c r="O36" i="69"/>
  <c r="O36" i="70" s="1"/>
  <c r="G36" i="69"/>
  <c r="G36" i="70" s="1"/>
  <c r="AJ35" i="69"/>
  <c r="AJ35" i="70" s="1"/>
  <c r="Z35" i="69"/>
  <c r="Z35" i="70" s="1"/>
  <c r="Q35" i="69"/>
  <c r="Q35" i="70" s="1"/>
  <c r="H35" i="69"/>
  <c r="H35" i="70" s="1"/>
  <c r="AJ34" i="69"/>
  <c r="AJ34" i="70" s="1"/>
  <c r="AA34" i="69"/>
  <c r="AA34" i="70" s="1"/>
  <c r="R34" i="69"/>
  <c r="R34" i="70" s="1"/>
  <c r="I34" i="69"/>
  <c r="I34" i="70" s="1"/>
  <c r="AJ33" i="69"/>
  <c r="AJ33" i="70" s="1"/>
  <c r="AA33" i="69"/>
  <c r="AA33" i="70" s="1"/>
  <c r="R33" i="69"/>
  <c r="R33" i="70" s="1"/>
  <c r="I33" i="69"/>
  <c r="I33" i="70" s="1"/>
  <c r="AK32" i="69"/>
  <c r="AK32" i="70" s="1"/>
  <c r="AJ31" i="69"/>
  <c r="AJ31" i="70" s="1"/>
  <c r="Z31" i="69"/>
  <c r="Z31" i="70" s="1"/>
  <c r="AE30" i="69"/>
  <c r="AE30" i="70" s="1"/>
  <c r="U13" i="69"/>
  <c r="U13" i="70" s="1"/>
  <c r="AK40" i="69"/>
  <c r="AK40" i="70" s="1"/>
  <c r="AC40" i="69"/>
  <c r="AC40" i="70" s="1"/>
  <c r="U40" i="69"/>
  <c r="U40" i="70" s="1"/>
  <c r="M40" i="69"/>
  <c r="M40" i="70" s="1"/>
  <c r="E40" i="69"/>
  <c r="E40" i="70" s="1"/>
  <c r="AH39" i="69"/>
  <c r="AH39" i="70" s="1"/>
  <c r="Z39" i="69"/>
  <c r="Z39" i="70" s="1"/>
  <c r="R39" i="69"/>
  <c r="R39" i="70" s="1"/>
  <c r="J39" i="69"/>
  <c r="J39" i="70" s="1"/>
  <c r="AM38" i="69"/>
  <c r="AM38" i="70" s="1"/>
  <c r="AE38" i="69"/>
  <c r="AE38" i="70" s="1"/>
  <c r="W38" i="69"/>
  <c r="W38" i="70" s="1"/>
  <c r="O38" i="69"/>
  <c r="O38" i="70" s="1"/>
  <c r="G38" i="69"/>
  <c r="G38" i="70" s="1"/>
  <c r="AJ37" i="69"/>
  <c r="AJ37" i="70" s="1"/>
  <c r="AB37" i="69"/>
  <c r="AB37" i="70" s="1"/>
  <c r="T37" i="69"/>
  <c r="T37" i="70" s="1"/>
  <c r="L37" i="69"/>
  <c r="L37" i="70" s="1"/>
  <c r="D37" i="69"/>
  <c r="D37" i="70" s="1"/>
  <c r="AG36" i="69"/>
  <c r="AG36" i="70" s="1"/>
  <c r="Y36" i="69"/>
  <c r="Y36" i="70" s="1"/>
  <c r="Q36" i="69"/>
  <c r="Q36" i="70" s="1"/>
  <c r="I36" i="69"/>
  <c r="I36" i="70" s="1"/>
  <c r="AL35" i="69"/>
  <c r="AL35" i="70" s="1"/>
  <c r="AC35" i="69"/>
  <c r="AC35" i="70" s="1"/>
  <c r="T35" i="69"/>
  <c r="T35" i="70" s="1"/>
  <c r="J35" i="69"/>
  <c r="J35" i="70" s="1"/>
  <c r="AL34" i="69"/>
  <c r="AL34" i="70" s="1"/>
  <c r="AC34" i="69"/>
  <c r="AC34" i="70" s="1"/>
  <c r="T34" i="69"/>
  <c r="T34" i="70" s="1"/>
  <c r="K34" i="69"/>
  <c r="K34" i="70" s="1"/>
  <c r="AM33" i="69"/>
  <c r="AM33" i="70" s="1"/>
  <c r="AD33" i="69"/>
  <c r="AD33" i="70" s="1"/>
  <c r="T33" i="69"/>
  <c r="T33" i="70" s="1"/>
  <c r="K33" i="69"/>
  <c r="K33" i="70" s="1"/>
  <c r="AM32" i="69"/>
  <c r="AM32" i="70" s="1"/>
  <c r="AD32" i="69"/>
  <c r="AD32" i="70" s="1"/>
  <c r="U32" i="69"/>
  <c r="U32" i="70" s="1"/>
  <c r="L32" i="69"/>
  <c r="L32" i="70" s="1"/>
  <c r="AL31" i="69"/>
  <c r="AL31" i="70" s="1"/>
  <c r="AB31" i="69"/>
  <c r="AB31" i="70" s="1"/>
  <c r="R31" i="69"/>
  <c r="R31" i="70" s="1"/>
  <c r="F31" i="69"/>
  <c r="F31" i="70" s="1"/>
  <c r="AG30" i="69"/>
  <c r="AG30" i="70" s="1"/>
  <c r="S30" i="69"/>
  <c r="S30" i="70" s="1"/>
  <c r="H30" i="69"/>
  <c r="H30" i="70" s="1"/>
  <c r="AE29" i="69"/>
  <c r="AE29" i="70" s="1"/>
  <c r="T29" i="69"/>
  <c r="T29" i="70" s="1"/>
  <c r="E29" i="69"/>
  <c r="E29" i="70" s="1"/>
  <c r="Z28" i="69"/>
  <c r="Z28" i="70" s="1"/>
  <c r="J28" i="69"/>
  <c r="J28" i="70" s="1"/>
  <c r="AE27" i="69"/>
  <c r="AE27" i="70" s="1"/>
  <c r="O27" i="69"/>
  <c r="O27" i="70" s="1"/>
  <c r="AJ26" i="69"/>
  <c r="AJ26" i="70" s="1"/>
  <c r="T26" i="69"/>
  <c r="T26" i="70" s="1"/>
  <c r="AH25" i="69"/>
  <c r="AH25" i="70" s="1"/>
  <c r="L25" i="69"/>
  <c r="L25" i="70" s="1"/>
  <c r="AD24" i="69"/>
  <c r="AD24" i="70" s="1"/>
  <c r="G24" i="69"/>
  <c r="G24" i="70" s="1"/>
  <c r="V23" i="69"/>
  <c r="V23" i="70" s="1"/>
  <c r="C23" i="69"/>
  <c r="C23" i="70" s="1"/>
  <c r="Q22" i="69"/>
  <c r="Q22" i="70" s="1"/>
  <c r="T21" i="69"/>
  <c r="T21" i="70" s="1"/>
  <c r="Z20" i="69"/>
  <c r="Z20" i="70" s="1"/>
  <c r="S19" i="69"/>
  <c r="S19" i="70" s="1"/>
  <c r="C18" i="69"/>
  <c r="C18" i="70" s="1"/>
  <c r="AA16" i="69"/>
  <c r="AA16" i="70" s="1"/>
  <c r="K15" i="69"/>
  <c r="K15" i="70" s="1"/>
  <c r="AI13" i="69"/>
  <c r="AI13" i="70" s="1"/>
  <c r="V12" i="69"/>
  <c r="V12" i="70" s="1"/>
  <c r="AH10" i="69"/>
  <c r="AH10" i="70" s="1"/>
  <c r="G9" i="69"/>
  <c r="G9" i="70" s="1"/>
  <c r="AK6" i="69"/>
  <c r="AK6" i="70" s="1"/>
  <c r="X4" i="69"/>
  <c r="X4" i="70" s="1"/>
  <c r="M16" i="69"/>
  <c r="M16" i="70" s="1"/>
  <c r="AJ40" i="69"/>
  <c r="AJ40" i="70" s="1"/>
  <c r="AB40" i="69"/>
  <c r="AB40" i="70" s="1"/>
  <c r="T40" i="69"/>
  <c r="T40" i="70" s="1"/>
  <c r="L40" i="69"/>
  <c r="L40" i="70" s="1"/>
  <c r="D40" i="69"/>
  <c r="D40" i="70" s="1"/>
  <c r="AG39" i="69"/>
  <c r="AG39" i="70" s="1"/>
  <c r="Y39" i="69"/>
  <c r="Y39" i="70" s="1"/>
  <c r="Q39" i="69"/>
  <c r="Q39" i="70" s="1"/>
  <c r="I39" i="69"/>
  <c r="I39" i="70" s="1"/>
  <c r="AL38" i="69"/>
  <c r="AL38" i="70" s="1"/>
  <c r="AD38" i="69"/>
  <c r="AD38" i="70" s="1"/>
  <c r="V38" i="69"/>
  <c r="V38" i="70" s="1"/>
  <c r="N38" i="69"/>
  <c r="N38" i="70" s="1"/>
  <c r="F38" i="69"/>
  <c r="F38" i="70" s="1"/>
  <c r="AI37" i="69"/>
  <c r="AI37" i="70" s="1"/>
  <c r="AA37" i="69"/>
  <c r="AA37" i="70" s="1"/>
  <c r="S37" i="69"/>
  <c r="S37" i="70" s="1"/>
  <c r="K37" i="69"/>
  <c r="K37" i="70" s="1"/>
  <c r="C37" i="69"/>
  <c r="C37" i="70" s="1"/>
  <c r="AF36" i="69"/>
  <c r="AF36" i="70" s="1"/>
  <c r="X36" i="69"/>
  <c r="X36" i="70" s="1"/>
  <c r="P36" i="69"/>
  <c r="P36" i="70" s="1"/>
  <c r="H36" i="69"/>
  <c r="H36" i="70" s="1"/>
  <c r="AK35" i="69"/>
  <c r="AK35" i="70" s="1"/>
  <c r="AB35" i="69"/>
  <c r="AB35" i="70" s="1"/>
  <c r="R35" i="69"/>
  <c r="R35" i="70" s="1"/>
  <c r="I35" i="69"/>
  <c r="I35" i="70" s="1"/>
  <c r="AK34" i="69"/>
  <c r="AK34" i="70" s="1"/>
  <c r="AB34" i="69"/>
  <c r="AB34" i="70" s="1"/>
  <c r="S34" i="69"/>
  <c r="S34" i="70" s="1"/>
  <c r="J34" i="69"/>
  <c r="J34" i="70" s="1"/>
  <c r="AL33" i="69"/>
  <c r="AL33" i="70" s="1"/>
  <c r="AB33" i="69"/>
  <c r="AB33" i="70" s="1"/>
  <c r="S33" i="69"/>
  <c r="S33" i="70" s="1"/>
  <c r="J33" i="69"/>
  <c r="J33" i="70" s="1"/>
  <c r="AL32" i="69"/>
  <c r="AL32" i="70" s="1"/>
  <c r="AC32" i="69"/>
  <c r="AC32" i="70" s="1"/>
  <c r="T32" i="69"/>
  <c r="T32" i="70" s="1"/>
  <c r="K32" i="69"/>
  <c r="K32" i="70" s="1"/>
  <c r="AK31" i="69"/>
  <c r="AK31" i="70" s="1"/>
  <c r="AA31" i="69"/>
  <c r="AA31" i="70" s="1"/>
  <c r="Q31" i="69"/>
  <c r="Q31" i="70" s="1"/>
  <c r="E31" i="69"/>
  <c r="E31" i="70" s="1"/>
  <c r="AF30" i="69"/>
  <c r="AF30" i="70" s="1"/>
  <c r="R30" i="69"/>
  <c r="R30" i="70" s="1"/>
  <c r="G30" i="69"/>
  <c r="G30" i="70" s="1"/>
  <c r="AD29" i="69"/>
  <c r="AD29" i="70" s="1"/>
  <c r="P29" i="69"/>
  <c r="P29" i="70" s="1"/>
  <c r="AK28" i="69"/>
  <c r="AK28" i="70" s="1"/>
  <c r="U28" i="69"/>
  <c r="U28" i="70" s="1"/>
  <c r="E28" i="69"/>
  <c r="E28" i="70" s="1"/>
  <c r="Z27" i="69"/>
  <c r="Z27" i="70" s="1"/>
  <c r="J27" i="69"/>
  <c r="J27" i="70" s="1"/>
  <c r="AE26" i="69"/>
  <c r="AE26" i="70" s="1"/>
  <c r="O26" i="69"/>
  <c r="O26" i="70" s="1"/>
  <c r="AG25" i="69"/>
  <c r="AG25" i="70" s="1"/>
  <c r="J25" i="69"/>
  <c r="J25" i="70" s="1"/>
  <c r="Y24" i="69"/>
  <c r="Y24" i="70" s="1"/>
  <c r="F24" i="69"/>
  <c r="F24" i="70" s="1"/>
  <c r="T23" i="69"/>
  <c r="T23" i="70" s="1"/>
  <c r="AI22" i="69"/>
  <c r="AI22" i="70" s="1"/>
  <c r="P22" i="69"/>
  <c r="P22" i="70" s="1"/>
  <c r="R21" i="69"/>
  <c r="R21" i="70" s="1"/>
  <c r="R20" i="69"/>
  <c r="R20" i="70" s="1"/>
  <c r="M19" i="69"/>
  <c r="M19" i="70" s="1"/>
  <c r="AK17" i="69"/>
  <c r="AK17" i="70" s="1"/>
  <c r="U16" i="69"/>
  <c r="U16" i="70" s="1"/>
  <c r="H15" i="69"/>
  <c r="H15" i="70" s="1"/>
  <c r="AC13" i="69"/>
  <c r="AC13" i="70" s="1"/>
  <c r="P12" i="69"/>
  <c r="P12" i="70" s="1"/>
  <c r="AB10" i="69"/>
  <c r="AB10" i="70" s="1"/>
  <c r="AL8" i="69"/>
  <c r="AL8" i="70" s="1"/>
  <c r="AC6" i="69"/>
  <c r="AC6" i="70" s="1"/>
  <c r="C4" i="69"/>
  <c r="C4" i="70" s="1"/>
  <c r="K4" i="69"/>
  <c r="K4" i="70" s="1"/>
  <c r="S4" i="69"/>
  <c r="S4" i="70" s="1"/>
  <c r="AA4" i="69"/>
  <c r="AA4" i="70" s="1"/>
  <c r="AI4" i="69"/>
  <c r="AI4" i="70" s="1"/>
  <c r="F5" i="69"/>
  <c r="F5" i="70" s="1"/>
  <c r="N5" i="69"/>
  <c r="N5" i="70" s="1"/>
  <c r="V5" i="69"/>
  <c r="V5" i="70" s="1"/>
  <c r="AD5" i="69"/>
  <c r="AD5" i="70" s="1"/>
  <c r="AL5" i="69"/>
  <c r="AL5" i="70" s="1"/>
  <c r="I6" i="69"/>
  <c r="I6" i="70" s="1"/>
  <c r="Q6" i="69"/>
  <c r="Q6" i="70" s="1"/>
  <c r="Y6" i="69"/>
  <c r="Y6" i="70" s="1"/>
  <c r="AG6" i="69"/>
  <c r="AG6" i="70" s="1"/>
  <c r="D7" i="69"/>
  <c r="D7" i="70" s="1"/>
  <c r="L7" i="69"/>
  <c r="L7" i="70" s="1"/>
  <c r="T7" i="69"/>
  <c r="T7" i="70" s="1"/>
  <c r="AB7" i="69"/>
  <c r="AB7" i="70" s="1"/>
  <c r="AJ7" i="69"/>
  <c r="AJ7" i="70" s="1"/>
  <c r="G8" i="69"/>
  <c r="G8" i="70" s="1"/>
  <c r="O8" i="69"/>
  <c r="O8" i="70" s="1"/>
  <c r="W8" i="69"/>
  <c r="W8" i="70" s="1"/>
  <c r="AE8" i="69"/>
  <c r="AE8" i="70" s="1"/>
  <c r="AM8" i="69"/>
  <c r="AM8" i="70" s="1"/>
  <c r="J9" i="69"/>
  <c r="J9" i="70" s="1"/>
  <c r="R9" i="69"/>
  <c r="R9" i="70" s="1"/>
  <c r="Z9" i="69"/>
  <c r="Z9" i="70" s="1"/>
  <c r="AH9" i="69"/>
  <c r="AH9" i="70" s="1"/>
  <c r="E10" i="69"/>
  <c r="E10" i="70" s="1"/>
  <c r="M10" i="69"/>
  <c r="M10" i="70" s="1"/>
  <c r="U10" i="69"/>
  <c r="U10" i="70" s="1"/>
  <c r="AC10" i="69"/>
  <c r="AC10" i="70" s="1"/>
  <c r="AK10" i="69"/>
  <c r="AK10" i="70" s="1"/>
  <c r="H11" i="69"/>
  <c r="H11" i="70" s="1"/>
  <c r="P11" i="69"/>
  <c r="P11" i="70" s="1"/>
  <c r="X11" i="69"/>
  <c r="X11" i="70" s="1"/>
  <c r="AF11" i="69"/>
  <c r="AF11" i="70" s="1"/>
  <c r="C12" i="69"/>
  <c r="C12" i="70" s="1"/>
  <c r="K12" i="69"/>
  <c r="K12" i="70" s="1"/>
  <c r="S12" i="69"/>
  <c r="S12" i="70" s="1"/>
  <c r="AA12" i="69"/>
  <c r="AA12" i="70" s="1"/>
  <c r="AI12" i="69"/>
  <c r="AI12" i="70" s="1"/>
  <c r="F13" i="69"/>
  <c r="F13" i="70" s="1"/>
  <c r="N13" i="69"/>
  <c r="N13" i="70" s="1"/>
  <c r="V13" i="69"/>
  <c r="V13" i="70" s="1"/>
  <c r="AD13" i="69"/>
  <c r="AD13" i="70" s="1"/>
  <c r="AL13" i="69"/>
  <c r="AL13" i="70" s="1"/>
  <c r="I14" i="69"/>
  <c r="I14" i="70" s="1"/>
  <c r="Q14" i="69"/>
  <c r="Q14" i="70" s="1"/>
  <c r="Y14" i="69"/>
  <c r="Y14" i="70" s="1"/>
  <c r="AG14" i="69"/>
  <c r="AG14" i="70" s="1"/>
  <c r="D15" i="69"/>
  <c r="D15" i="70" s="1"/>
  <c r="L15" i="69"/>
  <c r="L15" i="70" s="1"/>
  <c r="T15" i="69"/>
  <c r="T15" i="70" s="1"/>
  <c r="AB15" i="69"/>
  <c r="AB15" i="70" s="1"/>
  <c r="AJ15" i="69"/>
  <c r="AJ15" i="70" s="1"/>
  <c r="G16" i="69"/>
  <c r="G16" i="70" s="1"/>
  <c r="O16" i="69"/>
  <c r="O16" i="70" s="1"/>
  <c r="W16" i="69"/>
  <c r="W16" i="70" s="1"/>
  <c r="AE16" i="69"/>
  <c r="AE16" i="70" s="1"/>
  <c r="AM16" i="69"/>
  <c r="AM16" i="70" s="1"/>
  <c r="J17" i="69"/>
  <c r="J17" i="70" s="1"/>
  <c r="R17" i="69"/>
  <c r="R17" i="70" s="1"/>
  <c r="Z17" i="69"/>
  <c r="Z17" i="70" s="1"/>
  <c r="AH17" i="69"/>
  <c r="AH17" i="70" s="1"/>
  <c r="E18" i="69"/>
  <c r="E18" i="70" s="1"/>
  <c r="M18" i="69"/>
  <c r="M18" i="70" s="1"/>
  <c r="U18" i="69"/>
  <c r="U18" i="70" s="1"/>
  <c r="AC18" i="69"/>
  <c r="AC18" i="70" s="1"/>
  <c r="AK18" i="69"/>
  <c r="AK18" i="70" s="1"/>
  <c r="H19" i="69"/>
  <c r="H19" i="70" s="1"/>
  <c r="P19" i="69"/>
  <c r="P19" i="70" s="1"/>
  <c r="X19" i="69"/>
  <c r="X19" i="70" s="1"/>
  <c r="AF19" i="69"/>
  <c r="AF19" i="70" s="1"/>
  <c r="C20" i="69"/>
  <c r="C20" i="70" s="1"/>
  <c r="K20" i="69"/>
  <c r="K20" i="70" s="1"/>
  <c r="S20" i="69"/>
  <c r="S20" i="70" s="1"/>
  <c r="AA20" i="69"/>
  <c r="AA20" i="70" s="1"/>
  <c r="AI20" i="69"/>
  <c r="AI20" i="70" s="1"/>
  <c r="F21" i="69"/>
  <c r="F21" i="70" s="1"/>
  <c r="N21" i="69"/>
  <c r="N21" i="70" s="1"/>
  <c r="V21" i="69"/>
  <c r="V21" i="70" s="1"/>
  <c r="AD21" i="69"/>
  <c r="AD21" i="70" s="1"/>
  <c r="AL21" i="69"/>
  <c r="AL21" i="70" s="1"/>
  <c r="I22" i="69"/>
  <c r="I22" i="70" s="1"/>
  <c r="D4" i="69"/>
  <c r="D4" i="70" s="1"/>
  <c r="L4" i="69"/>
  <c r="L4" i="70" s="1"/>
  <c r="T4" i="69"/>
  <c r="T4" i="70" s="1"/>
  <c r="AB4" i="69"/>
  <c r="AB4" i="70" s="1"/>
  <c r="AJ4" i="69"/>
  <c r="AJ4" i="70" s="1"/>
  <c r="G5" i="69"/>
  <c r="G5" i="70" s="1"/>
  <c r="O5" i="69"/>
  <c r="O5" i="70" s="1"/>
  <c r="W5" i="69"/>
  <c r="W5" i="70" s="1"/>
  <c r="AE5" i="69"/>
  <c r="AE5" i="70" s="1"/>
  <c r="AM5" i="69"/>
  <c r="AM5" i="70" s="1"/>
  <c r="J6" i="69"/>
  <c r="J6" i="70" s="1"/>
  <c r="R6" i="69"/>
  <c r="R6" i="70" s="1"/>
  <c r="Z6" i="69"/>
  <c r="Z6" i="70" s="1"/>
  <c r="AH6" i="69"/>
  <c r="AH6" i="70" s="1"/>
  <c r="E7" i="69"/>
  <c r="E7" i="70" s="1"/>
  <c r="M7" i="69"/>
  <c r="M7" i="70" s="1"/>
  <c r="U7" i="69"/>
  <c r="U7" i="70" s="1"/>
  <c r="AC7" i="69"/>
  <c r="AC7" i="70" s="1"/>
  <c r="AK7" i="69"/>
  <c r="AK7" i="70" s="1"/>
  <c r="H8" i="69"/>
  <c r="H8" i="70" s="1"/>
  <c r="P8" i="69"/>
  <c r="P8" i="70" s="1"/>
  <c r="X8" i="69"/>
  <c r="X8" i="70" s="1"/>
  <c r="AF8" i="69"/>
  <c r="AF8" i="70" s="1"/>
  <c r="C9" i="69"/>
  <c r="C9" i="70" s="1"/>
  <c r="K9" i="69"/>
  <c r="K9" i="70" s="1"/>
  <c r="S9" i="69"/>
  <c r="S9" i="70" s="1"/>
  <c r="AA9" i="69"/>
  <c r="AA9" i="70" s="1"/>
  <c r="AI9" i="69"/>
  <c r="AI9" i="70" s="1"/>
  <c r="F10" i="69"/>
  <c r="F10" i="70" s="1"/>
  <c r="N10" i="69"/>
  <c r="N10" i="70" s="1"/>
  <c r="V10" i="69"/>
  <c r="V10" i="70" s="1"/>
  <c r="AD10" i="69"/>
  <c r="AD10" i="70" s="1"/>
  <c r="AL10" i="69"/>
  <c r="AL10" i="70" s="1"/>
  <c r="I11" i="69"/>
  <c r="I11" i="70" s="1"/>
  <c r="Q11" i="69"/>
  <c r="Q11" i="70" s="1"/>
  <c r="Y11" i="69"/>
  <c r="Y11" i="70" s="1"/>
  <c r="AG11" i="69"/>
  <c r="AG11" i="70" s="1"/>
  <c r="D12" i="69"/>
  <c r="D12" i="70" s="1"/>
  <c r="L12" i="69"/>
  <c r="L12" i="70" s="1"/>
  <c r="T12" i="69"/>
  <c r="T12" i="70" s="1"/>
  <c r="AB12" i="69"/>
  <c r="AB12" i="70" s="1"/>
  <c r="AJ12" i="69"/>
  <c r="AJ12" i="70" s="1"/>
  <c r="G13" i="69"/>
  <c r="G13" i="70" s="1"/>
  <c r="O13" i="69"/>
  <c r="O13" i="70" s="1"/>
  <c r="W13" i="69"/>
  <c r="W13" i="70" s="1"/>
  <c r="AE13" i="69"/>
  <c r="AE13" i="70" s="1"/>
  <c r="AM13" i="69"/>
  <c r="AM13" i="70" s="1"/>
  <c r="J14" i="69"/>
  <c r="J14" i="70" s="1"/>
  <c r="R14" i="69"/>
  <c r="R14" i="70" s="1"/>
  <c r="Z14" i="69"/>
  <c r="Z14" i="70" s="1"/>
  <c r="AH14" i="69"/>
  <c r="AH14" i="70" s="1"/>
  <c r="E15" i="69"/>
  <c r="E15" i="70" s="1"/>
  <c r="M15" i="69"/>
  <c r="M15" i="70" s="1"/>
  <c r="U15" i="69"/>
  <c r="U15" i="70" s="1"/>
  <c r="AC15" i="69"/>
  <c r="AC15" i="70" s="1"/>
  <c r="AK15" i="69"/>
  <c r="AK15" i="70" s="1"/>
  <c r="H16" i="69"/>
  <c r="H16" i="70" s="1"/>
  <c r="P16" i="69"/>
  <c r="P16" i="70" s="1"/>
  <c r="X16" i="69"/>
  <c r="X16" i="70" s="1"/>
  <c r="AF16" i="69"/>
  <c r="AF16" i="70" s="1"/>
  <c r="C17" i="69"/>
  <c r="C17" i="70" s="1"/>
  <c r="K17" i="69"/>
  <c r="K17" i="70" s="1"/>
  <c r="S17" i="69"/>
  <c r="S17" i="70" s="1"/>
  <c r="AA17" i="69"/>
  <c r="AA17" i="70" s="1"/>
  <c r="AI17" i="69"/>
  <c r="AI17" i="70" s="1"/>
  <c r="F18" i="69"/>
  <c r="F18" i="70" s="1"/>
  <c r="N18" i="69"/>
  <c r="N18" i="70" s="1"/>
  <c r="V18" i="69"/>
  <c r="V18" i="70" s="1"/>
  <c r="AD18" i="69"/>
  <c r="AD18" i="70" s="1"/>
  <c r="AL18" i="69"/>
  <c r="AL18" i="70" s="1"/>
  <c r="I19" i="69"/>
  <c r="I19" i="70" s="1"/>
  <c r="Q19" i="69"/>
  <c r="Q19" i="70" s="1"/>
  <c r="Y19" i="69"/>
  <c r="Y19" i="70" s="1"/>
  <c r="AG19" i="69"/>
  <c r="AG19" i="70" s="1"/>
  <c r="D20" i="69"/>
  <c r="D20" i="70" s="1"/>
  <c r="L20" i="69"/>
  <c r="L20" i="70" s="1"/>
  <c r="T20" i="69"/>
  <c r="T20" i="70" s="1"/>
  <c r="AB20" i="69"/>
  <c r="AB20" i="70" s="1"/>
  <c r="AJ20" i="69"/>
  <c r="AJ20" i="70" s="1"/>
  <c r="G21" i="69"/>
  <c r="G21" i="70" s="1"/>
  <c r="O21" i="69"/>
  <c r="O21" i="70" s="1"/>
  <c r="W21" i="69"/>
  <c r="W21" i="70" s="1"/>
  <c r="AE21" i="69"/>
  <c r="AE21" i="70" s="1"/>
  <c r="AM21" i="69"/>
  <c r="AM21" i="70" s="1"/>
  <c r="J22" i="69"/>
  <c r="J22" i="70" s="1"/>
  <c r="E4" i="69"/>
  <c r="E4" i="70" s="1"/>
  <c r="M4" i="69"/>
  <c r="M4" i="70" s="1"/>
  <c r="U4" i="69"/>
  <c r="U4" i="70" s="1"/>
  <c r="AC4" i="69"/>
  <c r="AC4" i="70" s="1"/>
  <c r="AK4" i="69"/>
  <c r="AK4" i="70" s="1"/>
  <c r="H5" i="69"/>
  <c r="H5" i="70" s="1"/>
  <c r="P5" i="69"/>
  <c r="P5" i="70" s="1"/>
  <c r="X5" i="69"/>
  <c r="X5" i="70" s="1"/>
  <c r="AF5" i="69"/>
  <c r="AF5" i="70" s="1"/>
  <c r="C6" i="69"/>
  <c r="C6" i="70" s="1"/>
  <c r="K6" i="69"/>
  <c r="K6" i="70" s="1"/>
  <c r="S6" i="69"/>
  <c r="S6" i="70" s="1"/>
  <c r="AA6" i="69"/>
  <c r="AA6" i="70" s="1"/>
  <c r="AI6" i="69"/>
  <c r="AI6" i="70" s="1"/>
  <c r="F7" i="69"/>
  <c r="F7" i="70" s="1"/>
  <c r="N7" i="69"/>
  <c r="N7" i="70" s="1"/>
  <c r="V7" i="69"/>
  <c r="V7" i="70" s="1"/>
  <c r="AD7" i="69"/>
  <c r="AD7" i="70" s="1"/>
  <c r="AL7" i="69"/>
  <c r="AL7" i="70" s="1"/>
  <c r="I8" i="69"/>
  <c r="I8" i="70" s="1"/>
  <c r="Q8" i="69"/>
  <c r="Q8" i="70" s="1"/>
  <c r="Y8" i="69"/>
  <c r="Y8" i="70" s="1"/>
  <c r="AG8" i="69"/>
  <c r="AG8" i="70" s="1"/>
  <c r="D9" i="69"/>
  <c r="D9" i="70" s="1"/>
  <c r="L9" i="69"/>
  <c r="L9" i="70" s="1"/>
  <c r="T9" i="69"/>
  <c r="T9" i="70" s="1"/>
  <c r="AB9" i="69"/>
  <c r="AB9" i="70" s="1"/>
  <c r="AJ9" i="69"/>
  <c r="AJ9" i="70" s="1"/>
  <c r="G10" i="69"/>
  <c r="G10" i="70" s="1"/>
  <c r="O10" i="69"/>
  <c r="O10" i="70" s="1"/>
  <c r="W10" i="69"/>
  <c r="W10" i="70" s="1"/>
  <c r="AE10" i="69"/>
  <c r="AE10" i="70" s="1"/>
  <c r="AM10" i="69"/>
  <c r="AM10" i="70" s="1"/>
  <c r="J11" i="69"/>
  <c r="J11" i="70" s="1"/>
  <c r="R11" i="69"/>
  <c r="R11" i="70" s="1"/>
  <c r="Z11" i="69"/>
  <c r="Z11" i="70" s="1"/>
  <c r="AH11" i="69"/>
  <c r="AH11" i="70" s="1"/>
  <c r="E12" i="69"/>
  <c r="E12" i="70" s="1"/>
  <c r="M12" i="69"/>
  <c r="M12" i="70" s="1"/>
  <c r="U12" i="69"/>
  <c r="U12" i="70" s="1"/>
  <c r="AC12" i="69"/>
  <c r="AC12" i="70" s="1"/>
  <c r="AK12" i="69"/>
  <c r="AK12" i="70" s="1"/>
  <c r="H13" i="69"/>
  <c r="H13" i="70" s="1"/>
  <c r="P13" i="69"/>
  <c r="P13" i="70" s="1"/>
  <c r="X13" i="69"/>
  <c r="X13" i="70" s="1"/>
  <c r="AF13" i="69"/>
  <c r="AF13" i="70" s="1"/>
  <c r="C14" i="69"/>
  <c r="C14" i="70" s="1"/>
  <c r="K14" i="69"/>
  <c r="K14" i="70" s="1"/>
  <c r="S14" i="69"/>
  <c r="S14" i="70" s="1"/>
  <c r="AA14" i="69"/>
  <c r="AA14" i="70" s="1"/>
  <c r="AI14" i="69"/>
  <c r="AI14" i="70" s="1"/>
  <c r="F15" i="69"/>
  <c r="F15" i="70" s="1"/>
  <c r="N15" i="69"/>
  <c r="N15" i="70" s="1"/>
  <c r="V15" i="69"/>
  <c r="V15" i="70" s="1"/>
  <c r="AD15" i="69"/>
  <c r="AD15" i="70" s="1"/>
  <c r="AL15" i="69"/>
  <c r="AL15" i="70" s="1"/>
  <c r="I16" i="69"/>
  <c r="I16" i="70" s="1"/>
  <c r="Q16" i="69"/>
  <c r="Q16" i="70" s="1"/>
  <c r="Y16" i="69"/>
  <c r="Y16" i="70" s="1"/>
  <c r="AG16" i="69"/>
  <c r="AG16" i="70" s="1"/>
  <c r="D17" i="69"/>
  <c r="D17" i="70" s="1"/>
  <c r="L17" i="69"/>
  <c r="L17" i="70" s="1"/>
  <c r="T17" i="69"/>
  <c r="T17" i="70" s="1"/>
  <c r="AB17" i="69"/>
  <c r="AB17" i="70" s="1"/>
  <c r="AJ17" i="69"/>
  <c r="AJ17" i="70" s="1"/>
  <c r="G18" i="69"/>
  <c r="G18" i="70" s="1"/>
  <c r="O18" i="69"/>
  <c r="O18" i="70" s="1"/>
  <c r="W18" i="69"/>
  <c r="W18" i="70" s="1"/>
  <c r="AE18" i="69"/>
  <c r="AE18" i="70" s="1"/>
  <c r="AM18" i="69"/>
  <c r="AM18" i="70" s="1"/>
  <c r="J19" i="69"/>
  <c r="J19" i="70" s="1"/>
  <c r="R19" i="69"/>
  <c r="R19" i="70" s="1"/>
  <c r="Z19" i="69"/>
  <c r="Z19" i="70" s="1"/>
  <c r="AH19" i="69"/>
  <c r="AH19" i="70" s="1"/>
  <c r="E20" i="69"/>
  <c r="E20" i="70" s="1"/>
  <c r="M20" i="69"/>
  <c r="M20" i="70" s="1"/>
  <c r="U20" i="69"/>
  <c r="U20" i="70" s="1"/>
  <c r="AC20" i="69"/>
  <c r="AC20" i="70" s="1"/>
  <c r="AK20" i="69"/>
  <c r="AK20" i="70" s="1"/>
  <c r="H21" i="69"/>
  <c r="H21" i="70" s="1"/>
  <c r="P21" i="69"/>
  <c r="P21" i="70" s="1"/>
  <c r="X21" i="69"/>
  <c r="X21" i="70" s="1"/>
  <c r="AF21" i="69"/>
  <c r="AF21" i="70" s="1"/>
  <c r="C22" i="69"/>
  <c r="C22" i="70" s="1"/>
  <c r="K22" i="69"/>
  <c r="K22" i="70" s="1"/>
  <c r="F4" i="69"/>
  <c r="F4" i="70" s="1"/>
  <c r="N4" i="69"/>
  <c r="N4" i="70" s="1"/>
  <c r="V4" i="69"/>
  <c r="V4" i="70" s="1"/>
  <c r="AD4" i="69"/>
  <c r="AD4" i="70" s="1"/>
  <c r="AL4" i="69"/>
  <c r="AL4" i="70" s="1"/>
  <c r="I5" i="69"/>
  <c r="I5" i="70" s="1"/>
  <c r="Q5" i="69"/>
  <c r="Q5" i="70" s="1"/>
  <c r="Y5" i="69"/>
  <c r="Y5" i="70" s="1"/>
  <c r="AG5" i="69"/>
  <c r="AG5" i="70" s="1"/>
  <c r="D6" i="69"/>
  <c r="D6" i="70" s="1"/>
  <c r="L6" i="69"/>
  <c r="L6" i="70" s="1"/>
  <c r="T6" i="69"/>
  <c r="T6" i="70" s="1"/>
  <c r="AB6" i="69"/>
  <c r="AB6" i="70" s="1"/>
  <c r="AJ6" i="69"/>
  <c r="AJ6" i="70" s="1"/>
  <c r="G7" i="69"/>
  <c r="G7" i="70" s="1"/>
  <c r="O7" i="69"/>
  <c r="O7" i="70" s="1"/>
  <c r="W7" i="69"/>
  <c r="W7" i="70" s="1"/>
  <c r="AE7" i="69"/>
  <c r="AE7" i="70" s="1"/>
  <c r="AM7" i="69"/>
  <c r="AM7" i="70" s="1"/>
  <c r="J8" i="69"/>
  <c r="J8" i="70" s="1"/>
  <c r="R8" i="69"/>
  <c r="R8" i="70" s="1"/>
  <c r="Z8" i="69"/>
  <c r="Z8" i="70" s="1"/>
  <c r="AH8" i="69"/>
  <c r="AH8" i="70" s="1"/>
  <c r="I4" i="69"/>
  <c r="I4" i="70" s="1"/>
  <c r="Q4" i="69"/>
  <c r="Q4" i="70" s="1"/>
  <c r="Y4" i="69"/>
  <c r="Y4" i="70" s="1"/>
  <c r="AG4" i="69"/>
  <c r="AG4" i="70" s="1"/>
  <c r="D5" i="69"/>
  <c r="D5" i="70" s="1"/>
  <c r="L5" i="69"/>
  <c r="L5" i="70" s="1"/>
  <c r="T5" i="69"/>
  <c r="T5" i="70" s="1"/>
  <c r="AB5" i="69"/>
  <c r="AB5" i="70" s="1"/>
  <c r="AJ5" i="69"/>
  <c r="AJ5" i="70" s="1"/>
  <c r="G6" i="69"/>
  <c r="G6" i="70" s="1"/>
  <c r="O6" i="69"/>
  <c r="O6" i="70" s="1"/>
  <c r="W6" i="69"/>
  <c r="W6" i="70" s="1"/>
  <c r="AE6" i="69"/>
  <c r="AE6" i="70" s="1"/>
  <c r="AM6" i="69"/>
  <c r="AM6" i="70" s="1"/>
  <c r="J7" i="69"/>
  <c r="J7" i="70" s="1"/>
  <c r="R7" i="69"/>
  <c r="R7" i="70" s="1"/>
  <c r="Z7" i="69"/>
  <c r="Z7" i="70" s="1"/>
  <c r="AH7" i="69"/>
  <c r="AH7" i="70" s="1"/>
  <c r="E8" i="69"/>
  <c r="E8" i="70" s="1"/>
  <c r="M8" i="69"/>
  <c r="M8" i="70" s="1"/>
  <c r="U8" i="69"/>
  <c r="U8" i="70" s="1"/>
  <c r="AC8" i="69"/>
  <c r="AC8" i="70" s="1"/>
  <c r="AK8" i="69"/>
  <c r="AK8" i="70" s="1"/>
  <c r="H9" i="69"/>
  <c r="H9" i="70" s="1"/>
  <c r="P9" i="69"/>
  <c r="P9" i="70" s="1"/>
  <c r="X9" i="69"/>
  <c r="X9" i="70" s="1"/>
  <c r="AF9" i="69"/>
  <c r="AF9" i="70" s="1"/>
  <c r="C10" i="69"/>
  <c r="C10" i="70" s="1"/>
  <c r="K10" i="69"/>
  <c r="K10" i="70" s="1"/>
  <c r="S10" i="69"/>
  <c r="S10" i="70" s="1"/>
  <c r="AA10" i="69"/>
  <c r="AA10" i="70" s="1"/>
  <c r="AI10" i="69"/>
  <c r="AI10" i="70" s="1"/>
  <c r="F11" i="69"/>
  <c r="F11" i="70" s="1"/>
  <c r="N11" i="69"/>
  <c r="N11" i="70" s="1"/>
  <c r="V11" i="69"/>
  <c r="V11" i="70" s="1"/>
  <c r="AD11" i="69"/>
  <c r="AD11" i="70" s="1"/>
  <c r="AL11" i="69"/>
  <c r="AL11" i="70" s="1"/>
  <c r="G4" i="69"/>
  <c r="G4" i="70" s="1"/>
  <c r="Z4" i="69"/>
  <c r="Z4" i="70" s="1"/>
  <c r="K5" i="69"/>
  <c r="K5" i="70" s="1"/>
  <c r="AH5" i="69"/>
  <c r="AH5" i="70" s="1"/>
  <c r="P6" i="69"/>
  <c r="P6" i="70" s="1"/>
  <c r="AL6" i="69"/>
  <c r="AL6" i="70" s="1"/>
  <c r="X7" i="69"/>
  <c r="X7" i="70" s="1"/>
  <c r="F8" i="69"/>
  <c r="F8" i="70" s="1"/>
  <c r="AB8" i="69"/>
  <c r="AB8" i="70" s="1"/>
  <c r="I9" i="69"/>
  <c r="I9" i="70" s="1"/>
  <c r="Y9" i="69"/>
  <c r="Y9" i="70" s="1"/>
  <c r="D10" i="69"/>
  <c r="D10" i="70" s="1"/>
  <c r="T10" i="69"/>
  <c r="T10" i="70" s="1"/>
  <c r="AJ10" i="69"/>
  <c r="AJ10" i="70" s="1"/>
  <c r="O11" i="69"/>
  <c r="O11" i="70" s="1"/>
  <c r="AE11" i="69"/>
  <c r="AE11" i="70" s="1"/>
  <c r="I12" i="69"/>
  <c r="I12" i="70" s="1"/>
  <c r="W12" i="69"/>
  <c r="W12" i="70" s="1"/>
  <c r="AH12" i="69"/>
  <c r="AH12" i="70" s="1"/>
  <c r="K13" i="69"/>
  <c r="K13" i="70" s="1"/>
  <c r="Y13" i="69"/>
  <c r="Y13" i="70" s="1"/>
  <c r="AJ13" i="69"/>
  <c r="AJ13" i="70" s="1"/>
  <c r="M14" i="69"/>
  <c r="M14" i="70" s="1"/>
  <c r="X14" i="69"/>
  <c r="X14" i="70" s="1"/>
  <c r="AL14" i="69"/>
  <c r="AL14" i="70" s="1"/>
  <c r="O15" i="69"/>
  <c r="O15" i="70" s="1"/>
  <c r="Z15" i="69"/>
  <c r="Z15" i="70" s="1"/>
  <c r="C16" i="69"/>
  <c r="C16" i="70" s="1"/>
  <c r="N16" i="69"/>
  <c r="N16" i="70" s="1"/>
  <c r="AB16" i="69"/>
  <c r="AB16" i="70" s="1"/>
  <c r="E17" i="69"/>
  <c r="E17" i="70" s="1"/>
  <c r="P17" i="69"/>
  <c r="P17" i="70" s="1"/>
  <c r="AD17" i="69"/>
  <c r="AD17" i="70" s="1"/>
  <c r="D18" i="69"/>
  <c r="D18" i="70" s="1"/>
  <c r="R18" i="69"/>
  <c r="R18" i="70" s="1"/>
  <c r="AF18" i="69"/>
  <c r="AF18" i="70" s="1"/>
  <c r="F19" i="69"/>
  <c r="F19" i="70" s="1"/>
  <c r="T19" i="69"/>
  <c r="T19" i="70" s="1"/>
  <c r="AE19" i="69"/>
  <c r="AE19" i="70" s="1"/>
  <c r="H20" i="69"/>
  <c r="H20" i="70" s="1"/>
  <c r="V20" i="69"/>
  <c r="V20" i="70" s="1"/>
  <c r="AG20" i="69"/>
  <c r="AG20" i="70" s="1"/>
  <c r="J21" i="69"/>
  <c r="J21" i="70" s="1"/>
  <c r="U21" i="69"/>
  <c r="U21" i="70" s="1"/>
  <c r="AI21" i="69"/>
  <c r="AI21" i="70" s="1"/>
  <c r="L22" i="69"/>
  <c r="L22" i="70" s="1"/>
  <c r="T22" i="69"/>
  <c r="T22" i="70" s="1"/>
  <c r="AB22" i="69"/>
  <c r="AB22" i="70" s="1"/>
  <c r="AJ22" i="69"/>
  <c r="AJ22" i="70" s="1"/>
  <c r="G23" i="69"/>
  <c r="G23" i="70" s="1"/>
  <c r="O23" i="69"/>
  <c r="O23" i="70" s="1"/>
  <c r="W23" i="69"/>
  <c r="W23" i="70" s="1"/>
  <c r="AE23" i="69"/>
  <c r="AE23" i="70" s="1"/>
  <c r="AM23" i="69"/>
  <c r="AM23" i="70" s="1"/>
  <c r="J24" i="69"/>
  <c r="J24" i="70" s="1"/>
  <c r="R24" i="69"/>
  <c r="R24" i="70" s="1"/>
  <c r="Z24" i="69"/>
  <c r="Z24" i="70" s="1"/>
  <c r="AH24" i="69"/>
  <c r="AH24" i="70" s="1"/>
  <c r="E25" i="69"/>
  <c r="E25" i="70" s="1"/>
  <c r="M25" i="69"/>
  <c r="M25" i="70" s="1"/>
  <c r="U25" i="69"/>
  <c r="U25" i="70" s="1"/>
  <c r="AC25" i="69"/>
  <c r="AC25" i="70" s="1"/>
  <c r="AK25" i="69"/>
  <c r="AK25" i="70" s="1"/>
  <c r="H26" i="69"/>
  <c r="H26" i="70" s="1"/>
  <c r="P26" i="69"/>
  <c r="P26" i="70" s="1"/>
  <c r="X26" i="69"/>
  <c r="X26" i="70" s="1"/>
  <c r="AF26" i="69"/>
  <c r="AF26" i="70" s="1"/>
  <c r="C27" i="69"/>
  <c r="C27" i="70" s="1"/>
  <c r="K27" i="69"/>
  <c r="K27" i="70" s="1"/>
  <c r="S27" i="69"/>
  <c r="S27" i="70" s="1"/>
  <c r="AA27" i="69"/>
  <c r="AA27" i="70" s="1"/>
  <c r="AI27" i="69"/>
  <c r="AI27" i="70" s="1"/>
  <c r="F28" i="69"/>
  <c r="F28" i="70" s="1"/>
  <c r="N28" i="69"/>
  <c r="N28" i="70" s="1"/>
  <c r="V28" i="69"/>
  <c r="V28" i="70" s="1"/>
  <c r="AD28" i="69"/>
  <c r="AD28" i="70" s="1"/>
  <c r="AL28" i="69"/>
  <c r="AL28" i="70" s="1"/>
  <c r="I29" i="69"/>
  <c r="I29" i="70" s="1"/>
  <c r="Q29" i="69"/>
  <c r="Q29" i="70" s="1"/>
  <c r="Y29" i="69"/>
  <c r="Y29" i="70" s="1"/>
  <c r="AG29" i="69"/>
  <c r="AG29" i="70" s="1"/>
  <c r="D30" i="69"/>
  <c r="D30" i="70" s="1"/>
  <c r="L30" i="69"/>
  <c r="L30" i="70" s="1"/>
  <c r="T30" i="69"/>
  <c r="T30" i="70" s="1"/>
  <c r="AB30" i="69"/>
  <c r="AB30" i="70" s="1"/>
  <c r="AJ30" i="69"/>
  <c r="AJ30" i="70" s="1"/>
  <c r="G31" i="69"/>
  <c r="G31" i="70" s="1"/>
  <c r="O31" i="69"/>
  <c r="O31" i="70" s="1"/>
  <c r="W31" i="69"/>
  <c r="W31" i="70" s="1"/>
  <c r="AE31" i="69"/>
  <c r="AE31" i="70" s="1"/>
  <c r="AM31" i="69"/>
  <c r="AM31" i="70" s="1"/>
  <c r="J32" i="69"/>
  <c r="J32" i="70" s="1"/>
  <c r="R32" i="69"/>
  <c r="R32" i="70" s="1"/>
  <c r="Z32" i="69"/>
  <c r="Z32" i="70" s="1"/>
  <c r="AH32" i="69"/>
  <c r="AH32" i="70" s="1"/>
  <c r="E33" i="69"/>
  <c r="E33" i="70" s="1"/>
  <c r="M33" i="69"/>
  <c r="M33" i="70" s="1"/>
  <c r="U33" i="69"/>
  <c r="U33" i="70" s="1"/>
  <c r="AC33" i="69"/>
  <c r="AC33" i="70" s="1"/>
  <c r="AK33" i="69"/>
  <c r="AK33" i="70" s="1"/>
  <c r="H34" i="69"/>
  <c r="H34" i="70" s="1"/>
  <c r="P34" i="69"/>
  <c r="P34" i="70" s="1"/>
  <c r="X34" i="69"/>
  <c r="X34" i="70" s="1"/>
  <c r="AF34" i="69"/>
  <c r="AF34" i="70" s="1"/>
  <c r="C35" i="69"/>
  <c r="C35" i="70" s="1"/>
  <c r="K35" i="69"/>
  <c r="K35" i="70" s="1"/>
  <c r="S35" i="69"/>
  <c r="S35" i="70" s="1"/>
  <c r="AA35" i="69"/>
  <c r="AA35" i="70" s="1"/>
  <c r="AI35" i="69"/>
  <c r="AI35" i="70" s="1"/>
  <c r="H4" i="69"/>
  <c r="H4" i="70" s="1"/>
  <c r="AE4" i="69"/>
  <c r="AE4" i="70" s="1"/>
  <c r="M5" i="69"/>
  <c r="M5" i="70" s="1"/>
  <c r="AI5" i="69"/>
  <c r="AI5" i="70" s="1"/>
  <c r="U6" i="69"/>
  <c r="U6" i="70" s="1"/>
  <c r="C7" i="69"/>
  <c r="C7" i="70" s="1"/>
  <c r="Y7" i="69"/>
  <c r="Y7" i="70" s="1"/>
  <c r="K8" i="69"/>
  <c r="K8" i="70" s="1"/>
  <c r="AD8" i="69"/>
  <c r="AD8" i="70" s="1"/>
  <c r="M9" i="69"/>
  <c r="M9" i="70" s="1"/>
  <c r="AC9" i="69"/>
  <c r="AC9" i="70" s="1"/>
  <c r="H10" i="69"/>
  <c r="H10" i="70" s="1"/>
  <c r="X10" i="69"/>
  <c r="X10" i="70" s="1"/>
  <c r="C11" i="69"/>
  <c r="C11" i="70" s="1"/>
  <c r="S11" i="69"/>
  <c r="S11" i="70" s="1"/>
  <c r="AI11" i="69"/>
  <c r="AI11" i="70" s="1"/>
  <c r="J12" i="69"/>
  <c r="J12" i="70" s="1"/>
  <c r="X12" i="69"/>
  <c r="X12" i="70" s="1"/>
  <c r="AL12" i="69"/>
  <c r="AL12" i="70" s="1"/>
  <c r="L13" i="69"/>
  <c r="L13" i="70" s="1"/>
  <c r="Z13" i="69"/>
  <c r="Z13" i="70" s="1"/>
  <c r="AK13" i="69"/>
  <c r="AK13" i="70" s="1"/>
  <c r="N14" i="69"/>
  <c r="N14" i="70" s="1"/>
  <c r="AB14" i="69"/>
  <c r="AB14" i="70" s="1"/>
  <c r="AM14" i="69"/>
  <c r="AM14" i="70" s="1"/>
  <c r="P15" i="69"/>
  <c r="P15" i="70" s="1"/>
  <c r="AA15" i="69"/>
  <c r="AA15" i="70" s="1"/>
  <c r="D16" i="69"/>
  <c r="D16" i="70" s="1"/>
  <c r="R16" i="69"/>
  <c r="R16" i="70" s="1"/>
  <c r="AC16" i="69"/>
  <c r="AC16" i="70" s="1"/>
  <c r="F17" i="69"/>
  <c r="F17" i="70" s="1"/>
  <c r="Q17" i="69"/>
  <c r="Q17" i="70" s="1"/>
  <c r="AE17" i="69"/>
  <c r="AE17" i="70" s="1"/>
  <c r="H18" i="69"/>
  <c r="H18" i="70" s="1"/>
  <c r="S18" i="69"/>
  <c r="S18" i="70" s="1"/>
  <c r="AG18" i="69"/>
  <c r="AG18" i="70" s="1"/>
  <c r="G19" i="69"/>
  <c r="G19" i="70" s="1"/>
  <c r="U19" i="69"/>
  <c r="U19" i="70" s="1"/>
  <c r="AI19" i="69"/>
  <c r="AI19" i="70" s="1"/>
  <c r="I20" i="69"/>
  <c r="I20" i="70" s="1"/>
  <c r="W20" i="69"/>
  <c r="W20" i="70" s="1"/>
  <c r="AH20" i="69"/>
  <c r="AH20" i="70" s="1"/>
  <c r="K21" i="69"/>
  <c r="K21" i="70" s="1"/>
  <c r="Y21" i="69"/>
  <c r="Y21" i="70" s="1"/>
  <c r="AJ21" i="69"/>
  <c r="AJ21" i="70" s="1"/>
  <c r="M22" i="69"/>
  <c r="M22" i="70" s="1"/>
  <c r="U22" i="69"/>
  <c r="U22" i="70" s="1"/>
  <c r="AC22" i="69"/>
  <c r="AC22" i="70" s="1"/>
  <c r="AK22" i="69"/>
  <c r="AK22" i="70" s="1"/>
  <c r="H23" i="69"/>
  <c r="H23" i="70" s="1"/>
  <c r="P23" i="69"/>
  <c r="P23" i="70" s="1"/>
  <c r="X23" i="69"/>
  <c r="X23" i="70" s="1"/>
  <c r="AF23" i="69"/>
  <c r="AF23" i="70" s="1"/>
  <c r="C24" i="69"/>
  <c r="C24" i="70" s="1"/>
  <c r="K24" i="69"/>
  <c r="K24" i="70" s="1"/>
  <c r="S24" i="69"/>
  <c r="S24" i="70" s="1"/>
  <c r="AA24" i="69"/>
  <c r="AA24" i="70" s="1"/>
  <c r="AI24" i="69"/>
  <c r="AI24" i="70" s="1"/>
  <c r="F25" i="69"/>
  <c r="F25" i="70" s="1"/>
  <c r="N25" i="69"/>
  <c r="N25" i="70" s="1"/>
  <c r="V25" i="69"/>
  <c r="V25" i="70" s="1"/>
  <c r="AD25" i="69"/>
  <c r="AD25" i="70" s="1"/>
  <c r="AL25" i="69"/>
  <c r="AL25" i="70" s="1"/>
  <c r="I26" i="69"/>
  <c r="I26" i="70" s="1"/>
  <c r="Q26" i="69"/>
  <c r="Q26" i="70" s="1"/>
  <c r="Y26" i="69"/>
  <c r="Y26" i="70" s="1"/>
  <c r="AG26" i="69"/>
  <c r="AG26" i="70" s="1"/>
  <c r="D27" i="69"/>
  <c r="D27" i="70" s="1"/>
  <c r="L27" i="69"/>
  <c r="L27" i="70" s="1"/>
  <c r="T27" i="69"/>
  <c r="T27" i="70" s="1"/>
  <c r="AB27" i="69"/>
  <c r="AB27" i="70" s="1"/>
  <c r="AJ27" i="69"/>
  <c r="AJ27" i="70" s="1"/>
  <c r="G28" i="69"/>
  <c r="G28" i="70" s="1"/>
  <c r="O28" i="69"/>
  <c r="O28" i="70" s="1"/>
  <c r="W28" i="69"/>
  <c r="W28" i="70" s="1"/>
  <c r="AE28" i="69"/>
  <c r="AE28" i="70" s="1"/>
  <c r="AM28" i="69"/>
  <c r="AM28" i="70" s="1"/>
  <c r="J29" i="69"/>
  <c r="J29" i="70" s="1"/>
  <c r="R29" i="69"/>
  <c r="R29" i="70" s="1"/>
  <c r="Z29" i="69"/>
  <c r="Z29" i="70" s="1"/>
  <c r="AH29" i="69"/>
  <c r="AH29" i="70" s="1"/>
  <c r="E30" i="69"/>
  <c r="E30" i="70" s="1"/>
  <c r="M30" i="69"/>
  <c r="M30" i="70" s="1"/>
  <c r="U30" i="69"/>
  <c r="U30" i="70" s="1"/>
  <c r="AC30" i="69"/>
  <c r="AC30" i="70" s="1"/>
  <c r="AK30" i="69"/>
  <c r="AK30" i="70" s="1"/>
  <c r="H31" i="69"/>
  <c r="H31" i="70" s="1"/>
  <c r="P31" i="69"/>
  <c r="P31" i="70" s="1"/>
  <c r="X31" i="69"/>
  <c r="X31" i="70" s="1"/>
  <c r="AF31" i="69"/>
  <c r="AF31" i="70" s="1"/>
  <c r="C32" i="69"/>
  <c r="C32" i="70" s="1"/>
  <c r="J4" i="69"/>
  <c r="J4" i="70" s="1"/>
  <c r="AF4" i="69"/>
  <c r="AF4" i="70" s="1"/>
  <c r="R5" i="69"/>
  <c r="R5" i="70" s="1"/>
  <c r="AK5" i="69"/>
  <c r="AK5" i="70" s="1"/>
  <c r="V6" i="69"/>
  <c r="V6" i="70" s="1"/>
  <c r="H7" i="69"/>
  <c r="H7" i="70" s="1"/>
  <c r="AA7" i="69"/>
  <c r="AA7" i="70" s="1"/>
  <c r="L8" i="69"/>
  <c r="L8" i="70" s="1"/>
  <c r="AI8" i="69"/>
  <c r="AI8" i="70" s="1"/>
  <c r="N9" i="69"/>
  <c r="N9" i="70" s="1"/>
  <c r="AD9" i="69"/>
  <c r="AD9" i="70" s="1"/>
  <c r="I10" i="69"/>
  <c r="I10" i="70" s="1"/>
  <c r="Y10" i="69"/>
  <c r="Y10" i="70" s="1"/>
  <c r="D11" i="69"/>
  <c r="D11" i="70" s="1"/>
  <c r="T11" i="69"/>
  <c r="T11" i="70" s="1"/>
  <c r="AJ11" i="69"/>
  <c r="AJ11" i="70" s="1"/>
  <c r="N12" i="69"/>
  <c r="N12" i="70" s="1"/>
  <c r="Y12" i="69"/>
  <c r="Y12" i="70" s="1"/>
  <c r="AM12" i="69"/>
  <c r="AM12" i="70" s="1"/>
  <c r="M13" i="69"/>
  <c r="M13" i="70" s="1"/>
  <c r="AA13" i="69"/>
  <c r="AA13" i="70" s="1"/>
  <c r="D14" i="69"/>
  <c r="D14" i="70" s="1"/>
  <c r="O14" i="69"/>
  <c r="O14" i="70" s="1"/>
  <c r="AC14" i="69"/>
  <c r="AC14" i="70" s="1"/>
  <c r="C15" i="69"/>
  <c r="C15" i="70" s="1"/>
  <c r="Q15" i="69"/>
  <c r="Q15" i="70" s="1"/>
  <c r="AE15" i="69"/>
  <c r="AE15" i="70" s="1"/>
  <c r="E16" i="69"/>
  <c r="E16" i="70" s="1"/>
  <c r="S16" i="69"/>
  <c r="S16" i="70" s="1"/>
  <c r="AD16" i="69"/>
  <c r="AD16" i="70" s="1"/>
  <c r="G17" i="69"/>
  <c r="G17" i="70" s="1"/>
  <c r="U17" i="69"/>
  <c r="U17" i="70" s="1"/>
  <c r="AF17" i="69"/>
  <c r="AF17" i="70" s="1"/>
  <c r="I18" i="69"/>
  <c r="I18" i="70" s="1"/>
  <c r="T18" i="69"/>
  <c r="T18" i="70" s="1"/>
  <c r="AH18" i="69"/>
  <c r="AH18" i="70" s="1"/>
  <c r="K19" i="69"/>
  <c r="K19" i="70" s="1"/>
  <c r="V19" i="69"/>
  <c r="V19" i="70" s="1"/>
  <c r="AJ19" i="69"/>
  <c r="AJ19" i="70" s="1"/>
  <c r="J20" i="69"/>
  <c r="J20" i="70" s="1"/>
  <c r="X20" i="69"/>
  <c r="X20" i="70" s="1"/>
  <c r="AL20" i="69"/>
  <c r="AL20" i="70" s="1"/>
  <c r="L21" i="69"/>
  <c r="L21" i="70" s="1"/>
  <c r="Z21" i="69"/>
  <c r="Z21" i="70" s="1"/>
  <c r="AK21" i="69"/>
  <c r="AK21" i="70" s="1"/>
  <c r="N22" i="69"/>
  <c r="N22" i="70" s="1"/>
  <c r="V22" i="69"/>
  <c r="V22" i="70" s="1"/>
  <c r="AD22" i="69"/>
  <c r="AD22" i="70" s="1"/>
  <c r="AL22" i="69"/>
  <c r="AL22" i="70" s="1"/>
  <c r="I23" i="69"/>
  <c r="I23" i="70" s="1"/>
  <c r="Q23" i="69"/>
  <c r="Q23" i="70" s="1"/>
  <c r="Y23" i="69"/>
  <c r="Y23" i="70" s="1"/>
  <c r="AG23" i="69"/>
  <c r="AG23" i="70" s="1"/>
  <c r="D24" i="69"/>
  <c r="D24" i="70" s="1"/>
  <c r="L24" i="69"/>
  <c r="L24" i="70" s="1"/>
  <c r="T24" i="69"/>
  <c r="T24" i="70" s="1"/>
  <c r="AB24" i="69"/>
  <c r="AB24" i="70" s="1"/>
  <c r="AJ24" i="69"/>
  <c r="AJ24" i="70" s="1"/>
  <c r="G25" i="69"/>
  <c r="G25" i="70" s="1"/>
  <c r="O25" i="69"/>
  <c r="O25" i="70" s="1"/>
  <c r="W25" i="69"/>
  <c r="W25" i="70" s="1"/>
  <c r="AE25" i="69"/>
  <c r="AE25" i="70" s="1"/>
  <c r="AM25" i="69"/>
  <c r="AM25" i="70" s="1"/>
  <c r="J26" i="69"/>
  <c r="J26" i="70" s="1"/>
  <c r="R26" i="69"/>
  <c r="R26" i="70" s="1"/>
  <c r="Z26" i="69"/>
  <c r="Z26" i="70" s="1"/>
  <c r="AH26" i="69"/>
  <c r="AH26" i="70" s="1"/>
  <c r="E27" i="69"/>
  <c r="E27" i="70" s="1"/>
  <c r="M27" i="69"/>
  <c r="M27" i="70" s="1"/>
  <c r="U27" i="69"/>
  <c r="U27" i="70" s="1"/>
  <c r="AC27" i="69"/>
  <c r="AC27" i="70" s="1"/>
  <c r="AK27" i="69"/>
  <c r="AK27" i="70" s="1"/>
  <c r="H28" i="69"/>
  <c r="H28" i="70" s="1"/>
  <c r="P28" i="69"/>
  <c r="P28" i="70" s="1"/>
  <c r="X28" i="69"/>
  <c r="X28" i="70" s="1"/>
  <c r="AF28" i="69"/>
  <c r="AF28" i="70" s="1"/>
  <c r="C29" i="69"/>
  <c r="C29" i="70" s="1"/>
  <c r="K29" i="69"/>
  <c r="K29" i="70" s="1"/>
  <c r="S29" i="69"/>
  <c r="S29" i="70" s="1"/>
  <c r="AA29" i="69"/>
  <c r="AA29" i="70" s="1"/>
  <c r="AI29" i="69"/>
  <c r="AI29" i="70" s="1"/>
  <c r="F30" i="69"/>
  <c r="F30" i="70" s="1"/>
  <c r="N30" i="69"/>
  <c r="N30" i="70" s="1"/>
  <c r="V30" i="69"/>
  <c r="V30" i="70" s="1"/>
  <c r="AD30" i="69"/>
  <c r="AD30" i="70" s="1"/>
  <c r="O4" i="69"/>
  <c r="O4" i="70" s="1"/>
  <c r="AH4" i="69"/>
  <c r="AH4" i="70" s="1"/>
  <c r="S5" i="69"/>
  <c r="S5" i="70" s="1"/>
  <c r="E6" i="69"/>
  <c r="E6" i="70" s="1"/>
  <c r="X6" i="69"/>
  <c r="X6" i="70" s="1"/>
  <c r="I7" i="69"/>
  <c r="I7" i="70" s="1"/>
  <c r="AF7" i="69"/>
  <c r="AF7" i="70" s="1"/>
  <c r="N8" i="69"/>
  <c r="N8" i="70" s="1"/>
  <c r="AJ8" i="69"/>
  <c r="AJ8" i="70" s="1"/>
  <c r="O9" i="69"/>
  <c r="O9" i="70" s="1"/>
  <c r="AE9" i="69"/>
  <c r="AE9" i="70" s="1"/>
  <c r="J10" i="69"/>
  <c r="J10" i="70" s="1"/>
  <c r="Z10" i="69"/>
  <c r="Z10" i="70" s="1"/>
  <c r="E11" i="69"/>
  <c r="E11" i="70" s="1"/>
  <c r="U11" i="69"/>
  <c r="U11" i="70" s="1"/>
  <c r="AK11" i="69"/>
  <c r="AK11" i="70" s="1"/>
  <c r="O12" i="69"/>
  <c r="O12" i="70" s="1"/>
  <c r="Z12" i="69"/>
  <c r="Z12" i="70" s="1"/>
  <c r="C13" i="69"/>
  <c r="C13" i="70" s="1"/>
  <c r="Q13" i="69"/>
  <c r="Q13" i="70" s="1"/>
  <c r="AB13" i="69"/>
  <c r="AB13" i="70" s="1"/>
  <c r="E14" i="69"/>
  <c r="E14" i="70" s="1"/>
  <c r="P14" i="69"/>
  <c r="P14" i="70" s="1"/>
  <c r="AD14" i="69"/>
  <c r="AD14" i="70" s="1"/>
  <c r="G15" i="69"/>
  <c r="G15" i="70" s="1"/>
  <c r="R15" i="69"/>
  <c r="R15" i="70" s="1"/>
  <c r="AF15" i="69"/>
  <c r="AF15" i="70" s="1"/>
  <c r="F16" i="69"/>
  <c r="F16" i="70" s="1"/>
  <c r="T16" i="69"/>
  <c r="T16" i="70" s="1"/>
  <c r="AH16" i="69"/>
  <c r="AH16" i="70" s="1"/>
  <c r="H17" i="69"/>
  <c r="H17" i="70" s="1"/>
  <c r="V17" i="69"/>
  <c r="V17" i="70" s="1"/>
  <c r="AG17" i="69"/>
  <c r="AG17" i="70" s="1"/>
  <c r="J18" i="69"/>
  <c r="J18" i="70" s="1"/>
  <c r="X18" i="69"/>
  <c r="X18" i="70" s="1"/>
  <c r="AI18" i="69"/>
  <c r="AI18" i="70" s="1"/>
  <c r="L19" i="69"/>
  <c r="L19" i="70" s="1"/>
  <c r="W19" i="69"/>
  <c r="W19" i="70" s="1"/>
  <c r="AK19" i="69"/>
  <c r="AK19" i="70" s="1"/>
  <c r="N20" i="69"/>
  <c r="N20" i="70" s="1"/>
  <c r="Y20" i="69"/>
  <c r="Y20" i="70" s="1"/>
  <c r="AM20" i="69"/>
  <c r="AM20" i="70" s="1"/>
  <c r="M21" i="69"/>
  <c r="M21" i="70" s="1"/>
  <c r="AA21" i="69"/>
  <c r="AA21" i="70" s="1"/>
  <c r="D22" i="69"/>
  <c r="D22" i="70" s="1"/>
  <c r="O22" i="69"/>
  <c r="O22" i="70" s="1"/>
  <c r="W22" i="69"/>
  <c r="W22" i="70" s="1"/>
  <c r="AE22" i="69"/>
  <c r="AE22" i="70" s="1"/>
  <c r="AM22" i="69"/>
  <c r="AM22" i="70" s="1"/>
  <c r="J23" i="69"/>
  <c r="J23" i="70" s="1"/>
  <c r="R23" i="69"/>
  <c r="R23" i="70" s="1"/>
  <c r="Z23" i="69"/>
  <c r="Z23" i="70" s="1"/>
  <c r="AH23" i="69"/>
  <c r="AH23" i="70" s="1"/>
  <c r="E24" i="69"/>
  <c r="E24" i="70" s="1"/>
  <c r="M24" i="69"/>
  <c r="M24" i="70" s="1"/>
  <c r="U24" i="69"/>
  <c r="U24" i="70" s="1"/>
  <c r="AC24" i="69"/>
  <c r="AC24" i="70" s="1"/>
  <c r="AK24" i="69"/>
  <c r="AK24" i="70" s="1"/>
  <c r="H25" i="69"/>
  <c r="H25" i="70" s="1"/>
  <c r="P25" i="69"/>
  <c r="P25" i="70" s="1"/>
  <c r="X25" i="69"/>
  <c r="X25" i="70" s="1"/>
  <c r="AF25" i="69"/>
  <c r="AF25" i="70" s="1"/>
  <c r="C26" i="69"/>
  <c r="C26" i="70" s="1"/>
  <c r="K26" i="69"/>
  <c r="K26" i="70" s="1"/>
  <c r="S26" i="69"/>
  <c r="S26" i="70" s="1"/>
  <c r="AA26" i="69"/>
  <c r="AA26" i="70" s="1"/>
  <c r="AI26" i="69"/>
  <c r="AI26" i="70" s="1"/>
  <c r="F27" i="69"/>
  <c r="F27" i="70" s="1"/>
  <c r="N27" i="69"/>
  <c r="N27" i="70" s="1"/>
  <c r="V27" i="69"/>
  <c r="V27" i="70" s="1"/>
  <c r="AD27" i="69"/>
  <c r="AD27" i="70" s="1"/>
  <c r="AL27" i="69"/>
  <c r="AL27" i="70" s="1"/>
  <c r="I28" i="69"/>
  <c r="I28" i="70" s="1"/>
  <c r="Q28" i="69"/>
  <c r="Q28" i="70" s="1"/>
  <c r="Y28" i="69"/>
  <c r="Y28" i="70" s="1"/>
  <c r="AG28" i="69"/>
  <c r="AG28" i="70" s="1"/>
  <c r="D29" i="69"/>
  <c r="D29" i="70" s="1"/>
  <c r="L29" i="69"/>
  <c r="L29" i="70" s="1"/>
  <c r="R4" i="69"/>
  <c r="R4" i="70" s="1"/>
  <c r="C5" i="69"/>
  <c r="C5" i="70" s="1"/>
  <c r="Z5" i="69"/>
  <c r="Z5" i="70" s="1"/>
  <c r="H6" i="69"/>
  <c r="H6" i="70" s="1"/>
  <c r="AD6" i="69"/>
  <c r="AD6" i="70" s="1"/>
  <c r="P7" i="69"/>
  <c r="P7" i="70" s="1"/>
  <c r="AI7" i="69"/>
  <c r="AI7" i="70" s="1"/>
  <c r="T8" i="69"/>
  <c r="T8" i="70" s="1"/>
  <c r="E9" i="69"/>
  <c r="E9" i="70" s="1"/>
  <c r="U9" i="69"/>
  <c r="U9" i="70" s="1"/>
  <c r="AK9" i="69"/>
  <c r="AK9" i="70" s="1"/>
  <c r="P10" i="69"/>
  <c r="P10" i="70" s="1"/>
  <c r="AF10" i="69"/>
  <c r="AF10" i="70" s="1"/>
  <c r="K11" i="69"/>
  <c r="K11" i="70" s="1"/>
  <c r="AA11" i="69"/>
  <c r="AA11" i="70" s="1"/>
  <c r="F12" i="69"/>
  <c r="F12" i="70" s="1"/>
  <c r="Q12" i="69"/>
  <c r="Q12" i="70" s="1"/>
  <c r="AE12" i="69"/>
  <c r="AE12" i="70" s="1"/>
  <c r="E13" i="69"/>
  <c r="E13" i="70" s="1"/>
  <c r="S13" i="69"/>
  <c r="S13" i="70" s="1"/>
  <c r="AG13" i="69"/>
  <c r="AG13" i="70" s="1"/>
  <c r="G14" i="69"/>
  <c r="G14" i="70" s="1"/>
  <c r="U14" i="69"/>
  <c r="U14" i="70" s="1"/>
  <c r="AF14" i="69"/>
  <c r="AF14" i="70" s="1"/>
  <c r="I15" i="69"/>
  <c r="I15" i="70" s="1"/>
  <c r="W15" i="69"/>
  <c r="W15" i="70" s="1"/>
  <c r="AH15" i="69"/>
  <c r="AH15" i="70" s="1"/>
  <c r="K16" i="69"/>
  <c r="K16" i="70" s="1"/>
  <c r="V16" i="69"/>
  <c r="V16" i="70" s="1"/>
  <c r="AJ16" i="69"/>
  <c r="AJ16" i="70" s="1"/>
  <c r="M17" i="69"/>
  <c r="M17" i="70" s="1"/>
  <c r="X17" i="69"/>
  <c r="X17" i="70" s="1"/>
  <c r="AL17" i="69"/>
  <c r="AL17" i="70" s="1"/>
  <c r="L18" i="69"/>
  <c r="L18" i="70" s="1"/>
  <c r="Z18" i="69"/>
  <c r="Z18" i="70" s="1"/>
  <c r="C19" i="69"/>
  <c r="C19" i="70" s="1"/>
  <c r="N19" i="69"/>
  <c r="N19" i="70" s="1"/>
  <c r="AB19" i="69"/>
  <c r="AB19" i="70" s="1"/>
  <c r="AM19" i="69"/>
  <c r="AM19" i="70" s="1"/>
  <c r="W4" i="69"/>
  <c r="W4" i="70" s="1"/>
  <c r="E5" i="69"/>
  <c r="E5" i="70" s="1"/>
  <c r="AA5" i="69"/>
  <c r="AA5" i="70" s="1"/>
  <c r="M6" i="69"/>
  <c r="M6" i="70" s="1"/>
  <c r="AF6" i="69"/>
  <c r="AF6" i="70" s="1"/>
  <c r="Q7" i="69"/>
  <c r="Q7" i="70" s="1"/>
  <c r="C8" i="69"/>
  <c r="C8" i="70" s="1"/>
  <c r="V8" i="69"/>
  <c r="V8" i="70" s="1"/>
  <c r="F9" i="69"/>
  <c r="F9" i="70" s="1"/>
  <c r="V9" i="69"/>
  <c r="V9" i="70" s="1"/>
  <c r="AL9" i="69"/>
  <c r="AL9" i="70" s="1"/>
  <c r="Q10" i="69"/>
  <c r="Q10" i="70" s="1"/>
  <c r="AG10" i="69"/>
  <c r="AG10" i="70" s="1"/>
  <c r="L11" i="69"/>
  <c r="L11" i="70" s="1"/>
  <c r="AB11" i="69"/>
  <c r="AB11" i="70" s="1"/>
  <c r="G12" i="69"/>
  <c r="G12" i="70" s="1"/>
  <c r="R12" i="69"/>
  <c r="R12" i="70" s="1"/>
  <c r="AF12" i="69"/>
  <c r="AF12" i="70" s="1"/>
  <c r="I13" i="69"/>
  <c r="I13" i="70" s="1"/>
  <c r="T13" i="69"/>
  <c r="T13" i="70" s="1"/>
  <c r="AH13" i="69"/>
  <c r="AH13" i="70" s="1"/>
  <c r="H14" i="69"/>
  <c r="H14" i="70" s="1"/>
  <c r="V14" i="69"/>
  <c r="V14" i="70" s="1"/>
  <c r="AJ14" i="69"/>
  <c r="AJ14" i="70" s="1"/>
  <c r="J15" i="69"/>
  <c r="J15" i="70" s="1"/>
  <c r="X15" i="69"/>
  <c r="X15" i="70" s="1"/>
  <c r="AI15" i="69"/>
  <c r="AI15" i="70" s="1"/>
  <c r="L16" i="69"/>
  <c r="L16" i="70" s="1"/>
  <c r="Z16" i="69"/>
  <c r="Z16" i="70" s="1"/>
  <c r="AK16" i="69"/>
  <c r="AK16" i="70" s="1"/>
  <c r="N17" i="69"/>
  <c r="N17" i="70" s="1"/>
  <c r="Y17" i="69"/>
  <c r="Y17" i="70" s="1"/>
  <c r="AM17" i="69"/>
  <c r="AM17" i="70" s="1"/>
  <c r="P18" i="69"/>
  <c r="P18" i="70" s="1"/>
  <c r="AA18" i="69"/>
  <c r="AA18" i="70" s="1"/>
  <c r="D19" i="69"/>
  <c r="D19" i="70" s="1"/>
  <c r="O19" i="69"/>
  <c r="O19" i="70" s="1"/>
  <c r="AC19" i="69"/>
  <c r="AC19" i="70" s="1"/>
  <c r="F20" i="69"/>
  <c r="F20" i="70" s="1"/>
  <c r="Q20" i="69"/>
  <c r="Q20" i="70" s="1"/>
  <c r="AE20" i="69"/>
  <c r="AE20" i="70" s="1"/>
  <c r="E21" i="69"/>
  <c r="E21" i="70" s="1"/>
  <c r="S21" i="69"/>
  <c r="S21" i="70" s="1"/>
  <c r="AG21" i="69"/>
  <c r="AG21" i="70" s="1"/>
  <c r="G22" i="69"/>
  <c r="G22" i="70" s="1"/>
  <c r="R22" i="69"/>
  <c r="R22" i="70" s="1"/>
  <c r="Z22" i="69"/>
  <c r="Z22" i="70" s="1"/>
  <c r="AH22" i="69"/>
  <c r="AH22" i="70" s="1"/>
  <c r="E23" i="69"/>
  <c r="E23" i="70" s="1"/>
  <c r="M23" i="69"/>
  <c r="M23" i="70" s="1"/>
  <c r="U23" i="69"/>
  <c r="U23" i="70" s="1"/>
  <c r="AC23" i="69"/>
  <c r="AC23" i="70" s="1"/>
  <c r="AK23" i="69"/>
  <c r="AK23" i="70" s="1"/>
  <c r="H24" i="69"/>
  <c r="H24" i="70" s="1"/>
  <c r="P24" i="69"/>
  <c r="P24" i="70" s="1"/>
  <c r="X24" i="69"/>
  <c r="X24" i="70" s="1"/>
  <c r="AF24" i="69"/>
  <c r="AF24" i="70" s="1"/>
  <c r="C25" i="69"/>
  <c r="C25" i="70" s="1"/>
  <c r="K25" i="69"/>
  <c r="K25" i="70" s="1"/>
  <c r="S25" i="69"/>
  <c r="S25" i="70" s="1"/>
  <c r="AA25" i="69"/>
  <c r="AA25" i="70" s="1"/>
  <c r="AI25" i="69"/>
  <c r="AI25" i="70" s="1"/>
  <c r="F26" i="69"/>
  <c r="F26" i="70" s="1"/>
  <c r="N26" i="69"/>
  <c r="N26" i="70" s="1"/>
  <c r="C4" i="71" l="1" a="1"/>
  <c r="C42" i="51"/>
  <c r="J38" i="63"/>
  <c r="C4" i="71" l="1"/>
  <c r="AH4" i="71"/>
  <c r="S5" i="71"/>
  <c r="E6" i="71"/>
  <c r="X6" i="71"/>
  <c r="I7" i="71"/>
  <c r="Y7" i="71"/>
  <c r="D8" i="71"/>
  <c r="T8" i="71"/>
  <c r="AJ8" i="71"/>
  <c r="O9" i="71"/>
  <c r="AD9" i="71"/>
  <c r="D10" i="71"/>
  <c r="R10" i="71"/>
  <c r="AF10" i="71"/>
  <c r="F11" i="71"/>
  <c r="T11" i="71"/>
  <c r="AE11" i="71"/>
  <c r="H12" i="71"/>
  <c r="V12" i="71"/>
  <c r="AG12" i="71"/>
  <c r="J13" i="71"/>
  <c r="U13" i="71"/>
  <c r="AI13" i="71"/>
  <c r="L14" i="71"/>
  <c r="W14" i="71"/>
  <c r="AK14" i="71"/>
  <c r="K15" i="71"/>
  <c r="Y15" i="71"/>
  <c r="AM15" i="71"/>
  <c r="M16" i="71"/>
  <c r="AA16" i="71"/>
  <c r="AL16" i="71"/>
  <c r="O17" i="71"/>
  <c r="AC17" i="71"/>
  <c r="C18" i="71"/>
  <c r="Q18" i="71"/>
  <c r="AB18" i="71"/>
  <c r="E19" i="71"/>
  <c r="S19" i="71"/>
  <c r="AD19" i="71"/>
  <c r="G20" i="71"/>
  <c r="R20" i="71"/>
  <c r="AF20" i="71"/>
  <c r="I21" i="71"/>
  <c r="T21" i="71"/>
  <c r="AH21" i="71"/>
  <c r="G22" i="71"/>
  <c r="Q22" i="71"/>
  <c r="Y22" i="71"/>
  <c r="AG22" i="71"/>
  <c r="D23" i="71"/>
  <c r="L23" i="71"/>
  <c r="T23" i="71"/>
  <c r="AB23" i="71"/>
  <c r="AJ23" i="71"/>
  <c r="G24" i="71"/>
  <c r="O24" i="71"/>
  <c r="W24" i="71"/>
  <c r="AE24" i="71"/>
  <c r="AM24" i="71"/>
  <c r="J25" i="71"/>
  <c r="R25" i="71"/>
  <c r="Z25" i="71"/>
  <c r="AH25" i="71"/>
  <c r="E26" i="71"/>
  <c r="M26" i="71"/>
  <c r="U26" i="71"/>
  <c r="AC26" i="71"/>
  <c r="AK26" i="71"/>
  <c r="H27" i="71"/>
  <c r="P27" i="71"/>
  <c r="X27" i="71"/>
  <c r="AF27" i="71"/>
  <c r="C28" i="71"/>
  <c r="K28" i="71"/>
  <c r="S28" i="71"/>
  <c r="AA28" i="71"/>
  <c r="AI28" i="71"/>
  <c r="F29" i="71"/>
  <c r="N29" i="71"/>
  <c r="V29" i="71"/>
  <c r="AD29" i="71"/>
  <c r="AL29" i="71"/>
  <c r="I30" i="71"/>
  <c r="J4" i="71"/>
  <c r="C5" i="71"/>
  <c r="Z5" i="71"/>
  <c r="H6" i="71"/>
  <c r="AD6" i="71"/>
  <c r="O7" i="71"/>
  <c r="AE7" i="71"/>
  <c r="J8" i="71"/>
  <c r="Z8" i="71"/>
  <c r="E9" i="71"/>
  <c r="U9" i="71"/>
  <c r="AF9" i="71"/>
  <c r="I10" i="71"/>
  <c r="T10" i="71"/>
  <c r="AH10" i="71"/>
  <c r="K11" i="71"/>
  <c r="V11" i="71"/>
  <c r="AJ11" i="71"/>
  <c r="J12" i="71"/>
  <c r="X12" i="71"/>
  <c r="AL12" i="71"/>
  <c r="L13" i="71"/>
  <c r="Z13" i="71"/>
  <c r="AK13" i="71"/>
  <c r="N14" i="71"/>
  <c r="AB14" i="71"/>
  <c r="AM14" i="71"/>
  <c r="P15" i="71"/>
  <c r="AA15" i="71"/>
  <c r="D16" i="71"/>
  <c r="R16" i="71"/>
  <c r="AC16" i="71"/>
  <c r="F17" i="71"/>
  <c r="Q17" i="71"/>
  <c r="AE17" i="71"/>
  <c r="H18" i="71"/>
  <c r="S18" i="71"/>
  <c r="AG18" i="71"/>
  <c r="G19" i="71"/>
  <c r="U19" i="71"/>
  <c r="AI19" i="71"/>
  <c r="I20" i="71"/>
  <c r="W20" i="71"/>
  <c r="AH20" i="71"/>
  <c r="K21" i="71"/>
  <c r="Y21" i="71"/>
  <c r="AJ21" i="71"/>
  <c r="K22" i="71"/>
  <c r="S22" i="71"/>
  <c r="AA22" i="71"/>
  <c r="AI22" i="71"/>
  <c r="F23" i="71"/>
  <c r="N23" i="71"/>
  <c r="V23" i="71"/>
  <c r="AD23" i="71"/>
  <c r="AL23" i="71"/>
  <c r="I24" i="71"/>
  <c r="Q24" i="71"/>
  <c r="Y24" i="71"/>
  <c r="AG24" i="71"/>
  <c r="D25" i="71"/>
  <c r="L25" i="71"/>
  <c r="T25" i="71"/>
  <c r="AB25" i="71"/>
  <c r="AJ25" i="71"/>
  <c r="G26" i="71"/>
  <c r="O26" i="71"/>
  <c r="W26" i="71"/>
  <c r="AE26" i="71"/>
  <c r="AM26" i="71"/>
  <c r="J27" i="71"/>
  <c r="R27" i="71"/>
  <c r="Z27" i="71"/>
  <c r="AH27" i="71"/>
  <c r="E28" i="71"/>
  <c r="M28" i="71"/>
  <c r="U28" i="71"/>
  <c r="AC28" i="71"/>
  <c r="AK28" i="71"/>
  <c r="H29" i="71"/>
  <c r="P29" i="71"/>
  <c r="X29" i="71"/>
  <c r="AF29" i="71"/>
  <c r="C30" i="71"/>
  <c r="K30" i="71"/>
  <c r="R4" i="71"/>
  <c r="E5" i="71"/>
  <c r="AA5" i="71"/>
  <c r="M6" i="71"/>
  <c r="AF6" i="71"/>
  <c r="P7" i="71"/>
  <c r="AF7" i="71"/>
  <c r="K8" i="71"/>
  <c r="AA8" i="71"/>
  <c r="F9" i="71"/>
  <c r="V9" i="71"/>
  <c r="AG9" i="71"/>
  <c r="J10" i="71"/>
  <c r="X10" i="71"/>
  <c r="AI10" i="71"/>
  <c r="L11" i="71"/>
  <c r="W11" i="71"/>
  <c r="AK11" i="71"/>
  <c r="N12" i="71"/>
  <c r="Y12" i="71"/>
  <c r="AM12" i="71"/>
  <c r="M13" i="71"/>
  <c r="AA13" i="71"/>
  <c r="D14" i="71"/>
  <c r="O14" i="71"/>
  <c r="AC14" i="71"/>
  <c r="C15" i="71"/>
  <c r="Q15" i="71"/>
  <c r="AE15" i="71"/>
  <c r="E16" i="71"/>
  <c r="S16" i="71"/>
  <c r="AD16" i="71"/>
  <c r="G17" i="71"/>
  <c r="U17" i="71"/>
  <c r="AF17" i="71"/>
  <c r="I18" i="71"/>
  <c r="T18" i="71"/>
  <c r="AH18" i="71"/>
  <c r="K19" i="71"/>
  <c r="V19" i="71"/>
  <c r="AJ19" i="71"/>
  <c r="J20" i="71"/>
  <c r="X20" i="71"/>
  <c r="AL20" i="71"/>
  <c r="L21" i="71"/>
  <c r="Z21" i="71"/>
  <c r="AK21" i="71"/>
  <c r="L22" i="71"/>
  <c r="T22" i="71"/>
  <c r="AB22" i="71"/>
  <c r="AJ22" i="71"/>
  <c r="G23" i="71"/>
  <c r="O23" i="71"/>
  <c r="W23" i="71"/>
  <c r="AE23" i="71"/>
  <c r="AM23" i="71"/>
  <c r="J24" i="71"/>
  <c r="R24" i="71"/>
  <c r="Z24" i="71"/>
  <c r="AH24" i="71"/>
  <c r="E25" i="71"/>
  <c r="M25" i="71"/>
  <c r="U25" i="71"/>
  <c r="AC25" i="71"/>
  <c r="AK25" i="71"/>
  <c r="H26" i="71"/>
  <c r="P26" i="71"/>
  <c r="X26" i="71"/>
  <c r="AF26" i="71"/>
  <c r="C27" i="71"/>
  <c r="K27" i="71"/>
  <c r="S27" i="71"/>
  <c r="AA27" i="71"/>
  <c r="AI27" i="71"/>
  <c r="F28" i="71"/>
  <c r="N28" i="71"/>
  <c r="V28" i="71"/>
  <c r="AD28" i="71"/>
  <c r="AL28" i="71"/>
  <c r="I29" i="71"/>
  <c r="Q29" i="71"/>
  <c r="Y29" i="71"/>
  <c r="AG29" i="71"/>
  <c r="D30" i="71"/>
  <c r="L30" i="71"/>
  <c r="X4" i="71"/>
  <c r="J5" i="71"/>
  <c r="AC5" i="71"/>
  <c r="N6" i="71"/>
  <c r="AK6" i="71"/>
  <c r="Q7" i="71"/>
  <c r="AG7" i="71"/>
  <c r="L8" i="71"/>
  <c r="AB8" i="71"/>
  <c r="G9" i="71"/>
  <c r="W9" i="71"/>
  <c r="AK9" i="71"/>
  <c r="K10" i="71"/>
  <c r="Y10" i="71"/>
  <c r="AJ10" i="71"/>
  <c r="M11" i="71"/>
  <c r="AA11" i="71"/>
  <c r="AL11" i="71"/>
  <c r="O12" i="71"/>
  <c r="Z12" i="71"/>
  <c r="C13" i="71"/>
  <c r="Q13" i="71"/>
  <c r="AB13" i="71"/>
  <c r="E14" i="71"/>
  <c r="P14" i="71"/>
  <c r="AD14" i="71"/>
  <c r="G15" i="71"/>
  <c r="R15" i="71"/>
  <c r="AF15" i="71"/>
  <c r="F16" i="71"/>
  <c r="T16" i="71"/>
  <c r="AH16" i="71"/>
  <c r="H17" i="71"/>
  <c r="V17" i="71"/>
  <c r="AG17" i="71"/>
  <c r="J18" i="71"/>
  <c r="X18" i="71"/>
  <c r="AI18" i="71"/>
  <c r="L19" i="71"/>
  <c r="W19" i="71"/>
  <c r="AK19" i="71"/>
  <c r="N20" i="71"/>
  <c r="Y20" i="71"/>
  <c r="AM20" i="71"/>
  <c r="M21" i="71"/>
  <c r="AA21" i="71"/>
  <c r="C22" i="71"/>
  <c r="M22" i="71"/>
  <c r="U22" i="71"/>
  <c r="AC22" i="71"/>
  <c r="AK22" i="71"/>
  <c r="H23" i="71"/>
  <c r="P23" i="71"/>
  <c r="X23" i="71"/>
  <c r="AF23" i="71"/>
  <c r="C24" i="71"/>
  <c r="K24" i="71"/>
  <c r="S24" i="71"/>
  <c r="AA24" i="71"/>
  <c r="AI24" i="71"/>
  <c r="F25" i="71"/>
  <c r="N25" i="71"/>
  <c r="V25" i="71"/>
  <c r="AD25" i="71"/>
  <c r="AL25" i="71"/>
  <c r="I26" i="71"/>
  <c r="Q26" i="71"/>
  <c r="Y26" i="71"/>
  <c r="AG26" i="71"/>
  <c r="D27" i="71"/>
  <c r="L27" i="71"/>
  <c r="T27" i="71"/>
  <c r="AB27" i="71"/>
  <c r="AJ27" i="71"/>
  <c r="G28" i="71"/>
  <c r="O28" i="71"/>
  <c r="W28" i="71"/>
  <c r="AE28" i="71"/>
  <c r="AM28" i="71"/>
  <c r="J29" i="71"/>
  <c r="R29" i="71"/>
  <c r="Z29" i="71"/>
  <c r="AH29" i="71"/>
  <c r="E30" i="71"/>
  <c r="M30" i="71"/>
  <c r="Z4" i="71"/>
  <c r="K5" i="71"/>
  <c r="AH5" i="71"/>
  <c r="P6" i="71"/>
  <c r="AL6" i="71"/>
  <c r="S7" i="71"/>
  <c r="AI7" i="71"/>
  <c r="N8" i="71"/>
  <c r="AD8" i="71"/>
  <c r="I9" i="71"/>
  <c r="X9" i="71"/>
  <c r="AL9" i="71"/>
  <c r="L10" i="71"/>
  <c r="Z10" i="71"/>
  <c r="C11" i="71"/>
  <c r="N11" i="71"/>
  <c r="AB11" i="71"/>
  <c r="AM11" i="71"/>
  <c r="P12" i="71"/>
  <c r="AD12" i="71"/>
  <c r="D13" i="71"/>
  <c r="R13" i="71"/>
  <c r="AC13" i="71"/>
  <c r="F14" i="71"/>
  <c r="T14" i="71"/>
  <c r="AE14" i="71"/>
  <c r="H15" i="71"/>
  <c r="S15" i="71"/>
  <c r="AG15" i="71"/>
  <c r="J16" i="71"/>
  <c r="U16" i="71"/>
  <c r="AI16" i="71"/>
  <c r="I17" i="71"/>
  <c r="W17" i="71"/>
  <c r="AK17" i="71"/>
  <c r="K18" i="71"/>
  <c r="Y18" i="71"/>
  <c r="AJ18" i="71"/>
  <c r="M19" i="71"/>
  <c r="AA19" i="71"/>
  <c r="AL19" i="71"/>
  <c r="O20" i="71"/>
  <c r="Z20" i="71"/>
  <c r="C21" i="71"/>
  <c r="Q21" i="71"/>
  <c r="AB21" i="71"/>
  <c r="D22" i="71"/>
  <c r="N22" i="71"/>
  <c r="V22" i="71"/>
  <c r="AD22" i="71"/>
  <c r="AL22" i="71"/>
  <c r="I23" i="71"/>
  <c r="Q23" i="71"/>
  <c r="Y23" i="71"/>
  <c r="AG23" i="71"/>
  <c r="D24" i="71"/>
  <c r="L24" i="71"/>
  <c r="T24" i="71"/>
  <c r="AB24" i="71"/>
  <c r="AJ24" i="71"/>
  <c r="G25" i="71"/>
  <c r="O25" i="71"/>
  <c r="W25" i="71"/>
  <c r="AE25" i="71"/>
  <c r="AM25" i="71"/>
  <c r="J26" i="71"/>
  <c r="R26" i="71"/>
  <c r="Z26" i="71"/>
  <c r="AH26" i="71"/>
  <c r="E27" i="71"/>
  <c r="M27" i="71"/>
  <c r="U27" i="71"/>
  <c r="AC27" i="71"/>
  <c r="AK27" i="71"/>
  <c r="H28" i="71"/>
  <c r="P28" i="71"/>
  <c r="X28" i="71"/>
  <c r="AF28" i="71"/>
  <c r="C29" i="71"/>
  <c r="K29" i="71"/>
  <c r="S29" i="71"/>
  <c r="AA29" i="71"/>
  <c r="AI29" i="71"/>
  <c r="F30" i="71"/>
  <c r="N30" i="71"/>
  <c r="AE4" i="71"/>
  <c r="M5" i="71"/>
  <c r="AI5" i="71"/>
  <c r="U6" i="71"/>
  <c r="C7" i="71"/>
  <c r="W7" i="71"/>
  <c r="AM7" i="71"/>
  <c r="R8" i="71"/>
  <c r="AH8" i="71"/>
  <c r="M9" i="71"/>
  <c r="Y9" i="71"/>
  <c r="AM9" i="71"/>
  <c r="P10" i="71"/>
  <c r="AA10" i="71"/>
  <c r="D11" i="71"/>
  <c r="O11" i="71"/>
  <c r="AC11" i="71"/>
  <c r="F12" i="71"/>
  <c r="Q12" i="71"/>
  <c r="AE12" i="71"/>
  <c r="E13" i="71"/>
  <c r="S13" i="71"/>
  <c r="AG13" i="71"/>
  <c r="G14" i="71"/>
  <c r="U14" i="71"/>
  <c r="AF14" i="71"/>
  <c r="I15" i="71"/>
  <c r="W15" i="71"/>
  <c r="AH15" i="71"/>
  <c r="K16" i="71"/>
  <c r="V16" i="71"/>
  <c r="AJ16" i="71"/>
  <c r="M17" i="71"/>
  <c r="X17" i="71"/>
  <c r="AL17" i="71"/>
  <c r="L18" i="71"/>
  <c r="Z18" i="71"/>
  <c r="C19" i="71"/>
  <c r="N19" i="71"/>
  <c r="AB19" i="71"/>
  <c r="AM19" i="71"/>
  <c r="P20" i="71"/>
  <c r="AD20" i="71"/>
  <c r="D21" i="71"/>
  <c r="R21" i="71"/>
  <c r="AC21" i="71"/>
  <c r="E22" i="71"/>
  <c r="O22" i="71"/>
  <c r="W22" i="71"/>
  <c r="AE22" i="71"/>
  <c r="AM22" i="71"/>
  <c r="J23" i="71"/>
  <c r="R23" i="71"/>
  <c r="Z23" i="71"/>
  <c r="AH23" i="71"/>
  <c r="E24" i="71"/>
  <c r="M24" i="71"/>
  <c r="U24" i="71"/>
  <c r="AC24" i="71"/>
  <c r="AK24" i="71"/>
  <c r="H25" i="71"/>
  <c r="P25" i="71"/>
  <c r="X25" i="71"/>
  <c r="AF25" i="71"/>
  <c r="C26" i="71"/>
  <c r="K26" i="71"/>
  <c r="S26" i="71"/>
  <c r="AA26" i="71"/>
  <c r="AI26" i="71"/>
  <c r="F27" i="71"/>
  <c r="N27" i="71"/>
  <c r="V27" i="71"/>
  <c r="AD27" i="71"/>
  <c r="AL27" i="71"/>
  <c r="I28" i="71"/>
  <c r="Q28" i="71"/>
  <c r="Y28" i="71"/>
  <c r="AG28" i="71"/>
  <c r="D29" i="71"/>
  <c r="L29" i="71"/>
  <c r="T29" i="71"/>
  <c r="AB29" i="71"/>
  <c r="AJ29" i="71"/>
  <c r="G30" i="71"/>
  <c r="O30" i="71"/>
  <c r="AC6" i="71"/>
  <c r="V8" i="71"/>
  <c r="H10" i="71"/>
  <c r="U11" i="71"/>
  <c r="AH12" i="71"/>
  <c r="M14" i="71"/>
  <c r="Z15" i="71"/>
  <c r="E17" i="71"/>
  <c r="R18" i="71"/>
  <c r="AE19" i="71"/>
  <c r="J21" i="71"/>
  <c r="R22" i="71"/>
  <c r="M23" i="71"/>
  <c r="H24" i="71"/>
  <c r="C25" i="71"/>
  <c r="AI25" i="71"/>
  <c r="AD26" i="71"/>
  <c r="Y27" i="71"/>
  <c r="T28" i="71"/>
  <c r="O29" i="71"/>
  <c r="J30" i="71"/>
  <c r="W30" i="71"/>
  <c r="AE30" i="71"/>
  <c r="AM30" i="71"/>
  <c r="J31" i="71"/>
  <c r="R31" i="71"/>
  <c r="Z31" i="71"/>
  <c r="AH31" i="71"/>
  <c r="E32" i="71"/>
  <c r="M32" i="71"/>
  <c r="U32" i="71"/>
  <c r="AC32" i="71"/>
  <c r="AK32" i="71"/>
  <c r="H33" i="71"/>
  <c r="P33" i="71"/>
  <c r="X33" i="71"/>
  <c r="AF33" i="71"/>
  <c r="C34" i="71"/>
  <c r="K34" i="71"/>
  <c r="S34" i="71"/>
  <c r="AA34" i="71"/>
  <c r="AI34" i="71"/>
  <c r="F35" i="71"/>
  <c r="N35" i="71"/>
  <c r="V35" i="71"/>
  <c r="AD35" i="71"/>
  <c r="AL35" i="71"/>
  <c r="I36" i="71"/>
  <c r="Q36" i="71"/>
  <c r="Y36" i="71"/>
  <c r="AG36" i="71"/>
  <c r="D37" i="71"/>
  <c r="L37" i="71"/>
  <c r="T37" i="71"/>
  <c r="AB37" i="71"/>
  <c r="AJ37" i="71"/>
  <c r="G38" i="71"/>
  <c r="O38" i="71"/>
  <c r="W38" i="71"/>
  <c r="AE38" i="71"/>
  <c r="AM38" i="71"/>
  <c r="J39" i="71"/>
  <c r="R39" i="71"/>
  <c r="Z39" i="71"/>
  <c r="AH39" i="71"/>
  <c r="E40" i="71"/>
  <c r="M40" i="71"/>
  <c r="U40" i="71"/>
  <c r="AC40" i="71"/>
  <c r="AK40" i="71"/>
  <c r="AF4" i="71"/>
  <c r="H7" i="71"/>
  <c r="AI8" i="71"/>
  <c r="Q10" i="71"/>
  <c r="AD11" i="71"/>
  <c r="I13" i="71"/>
  <c r="V14" i="71"/>
  <c r="AI15" i="71"/>
  <c r="N17" i="71"/>
  <c r="AA18" i="71"/>
  <c r="F20" i="71"/>
  <c r="S21" i="71"/>
  <c r="X22" i="71"/>
  <c r="S23" i="71"/>
  <c r="N24" i="71"/>
  <c r="I25" i="71"/>
  <c r="D26" i="71"/>
  <c r="AJ26" i="71"/>
  <c r="AE27" i="71"/>
  <c r="Z28" i="71"/>
  <c r="U29" i="71"/>
  <c r="P30" i="71"/>
  <c r="X30" i="71"/>
  <c r="AF30" i="71"/>
  <c r="C31" i="71"/>
  <c r="K31" i="71"/>
  <c r="S31" i="71"/>
  <c r="AA31" i="71"/>
  <c r="AI31" i="71"/>
  <c r="F32" i="71"/>
  <c r="N32" i="71"/>
  <c r="V32" i="71"/>
  <c r="AD32" i="71"/>
  <c r="AL32" i="71"/>
  <c r="I33" i="71"/>
  <c r="Q33" i="71"/>
  <c r="Y33" i="71"/>
  <c r="AG33" i="71"/>
  <c r="D34" i="71"/>
  <c r="L34" i="71"/>
  <c r="T34" i="71"/>
  <c r="AB34" i="71"/>
  <c r="AJ34" i="71"/>
  <c r="G35" i="71"/>
  <c r="O35" i="71"/>
  <c r="W35" i="71"/>
  <c r="AE35" i="71"/>
  <c r="AM35" i="71"/>
  <c r="J36" i="71"/>
  <c r="R36" i="71"/>
  <c r="Z36" i="71"/>
  <c r="AH36" i="71"/>
  <c r="E37" i="71"/>
  <c r="M37" i="71"/>
  <c r="U37" i="71"/>
  <c r="AC37" i="71"/>
  <c r="AK37" i="71"/>
  <c r="H38" i="71"/>
  <c r="P38" i="71"/>
  <c r="X38" i="71"/>
  <c r="AF38" i="71"/>
  <c r="C39" i="71"/>
  <c r="K39" i="71"/>
  <c r="S39" i="71"/>
  <c r="AA39" i="71"/>
  <c r="AI39" i="71"/>
  <c r="F40" i="71"/>
  <c r="N40" i="71"/>
  <c r="V40" i="71"/>
  <c r="AD40" i="71"/>
  <c r="AL40" i="71"/>
  <c r="AM4" i="71"/>
  <c r="K7" i="71"/>
  <c r="AL8" i="71"/>
  <c r="S10" i="71"/>
  <c r="AI11" i="71"/>
  <c r="K13" i="71"/>
  <c r="X14" i="71"/>
  <c r="C16" i="71"/>
  <c r="P17" i="71"/>
  <c r="AF18" i="71"/>
  <c r="H20" i="71"/>
  <c r="U21" i="71"/>
  <c r="Z22" i="71"/>
  <c r="U23" i="71"/>
  <c r="P24" i="71"/>
  <c r="K25" i="71"/>
  <c r="F26" i="71"/>
  <c r="AL26" i="71"/>
  <c r="AG27" i="71"/>
  <c r="AB28" i="71"/>
  <c r="W29" i="71"/>
  <c r="Q30" i="71"/>
  <c r="Y30" i="71"/>
  <c r="AG30" i="71"/>
  <c r="D31" i="71"/>
  <c r="L31" i="71"/>
  <c r="T31" i="71"/>
  <c r="AB31" i="71"/>
  <c r="AJ31" i="71"/>
  <c r="G32" i="71"/>
  <c r="O32" i="71"/>
  <c r="W32" i="71"/>
  <c r="AE32" i="71"/>
  <c r="AM32" i="71"/>
  <c r="J33" i="71"/>
  <c r="R33" i="71"/>
  <c r="Z33" i="71"/>
  <c r="AH33" i="71"/>
  <c r="E34" i="71"/>
  <c r="M34" i="71"/>
  <c r="U34" i="71"/>
  <c r="AC34" i="71"/>
  <c r="AK34" i="71"/>
  <c r="H35" i="71"/>
  <c r="P35" i="71"/>
  <c r="X35" i="71"/>
  <c r="AF35" i="71"/>
  <c r="C36" i="71"/>
  <c r="K36" i="71"/>
  <c r="S36" i="71"/>
  <c r="AA36" i="71"/>
  <c r="AI36" i="71"/>
  <c r="F37" i="71"/>
  <c r="N37" i="71"/>
  <c r="V37" i="71"/>
  <c r="AD37" i="71"/>
  <c r="AL37" i="71"/>
  <c r="I38" i="71"/>
  <c r="Q38" i="71"/>
  <c r="Y38" i="71"/>
  <c r="AG38" i="71"/>
  <c r="D39" i="71"/>
  <c r="L39" i="71"/>
  <c r="T39" i="71"/>
  <c r="AB39" i="71"/>
  <c r="AJ39" i="71"/>
  <c r="G40" i="71"/>
  <c r="O40" i="71"/>
  <c r="W40" i="71"/>
  <c r="AE40" i="71"/>
  <c r="AM40" i="71"/>
  <c r="R5" i="71"/>
  <c r="X7" i="71"/>
  <c r="N9" i="71"/>
  <c r="AB10" i="71"/>
  <c r="G12" i="71"/>
  <c r="T13" i="71"/>
  <c r="AJ14" i="71"/>
  <c r="L16" i="71"/>
  <c r="Y17" i="71"/>
  <c r="D19" i="71"/>
  <c r="Q20" i="71"/>
  <c r="AG21" i="71"/>
  <c r="AF22" i="71"/>
  <c r="AA23" i="71"/>
  <c r="V24" i="71"/>
  <c r="Q25" i="71"/>
  <c r="L26" i="71"/>
  <c r="G27" i="71"/>
  <c r="AM27" i="71"/>
  <c r="AH28" i="71"/>
  <c r="AC29" i="71"/>
  <c r="R30" i="71"/>
  <c r="Z30" i="71"/>
  <c r="AH30" i="71"/>
  <c r="E31" i="71"/>
  <c r="M31" i="71"/>
  <c r="U31" i="71"/>
  <c r="AC31" i="71"/>
  <c r="AK31" i="71"/>
  <c r="H32" i="71"/>
  <c r="P32" i="71"/>
  <c r="X32" i="71"/>
  <c r="AF32" i="71"/>
  <c r="C33" i="71"/>
  <c r="K33" i="71"/>
  <c r="S33" i="71"/>
  <c r="AA33" i="71"/>
  <c r="AI33" i="71"/>
  <c r="F34" i="71"/>
  <c r="N34" i="71"/>
  <c r="V34" i="71"/>
  <c r="AD34" i="71"/>
  <c r="AL34" i="71"/>
  <c r="I35" i="71"/>
  <c r="Q35" i="71"/>
  <c r="Y35" i="71"/>
  <c r="AG35" i="71"/>
  <c r="D36" i="71"/>
  <c r="L36" i="71"/>
  <c r="T36" i="71"/>
  <c r="AB36" i="71"/>
  <c r="AJ36" i="71"/>
  <c r="G37" i="71"/>
  <c r="O37" i="71"/>
  <c r="W37" i="71"/>
  <c r="AE37" i="71"/>
  <c r="AM37" i="71"/>
  <c r="J38" i="71"/>
  <c r="R38" i="71"/>
  <c r="Z38" i="71"/>
  <c r="AH38" i="71"/>
  <c r="E39" i="71"/>
  <c r="M39" i="71"/>
  <c r="U39" i="71"/>
  <c r="AC39" i="71"/>
  <c r="AK39" i="71"/>
  <c r="H40" i="71"/>
  <c r="P40" i="71"/>
  <c r="X40" i="71"/>
  <c r="AF40" i="71"/>
  <c r="U5" i="71"/>
  <c r="AA7" i="71"/>
  <c r="Q9" i="71"/>
  <c r="AG10" i="71"/>
  <c r="I12" i="71"/>
  <c r="Y13" i="71"/>
  <c r="AL14" i="71"/>
  <c r="N16" i="71"/>
  <c r="AD17" i="71"/>
  <c r="F19" i="71"/>
  <c r="V20" i="71"/>
  <c r="AI21" i="71"/>
  <c r="AH22" i="71"/>
  <c r="AC23" i="71"/>
  <c r="X24" i="71"/>
  <c r="S25" i="71"/>
  <c r="N26" i="71"/>
  <c r="I27" i="71"/>
  <c r="D28" i="71"/>
  <c r="AJ28" i="71"/>
  <c r="AE29" i="71"/>
  <c r="S30" i="71"/>
  <c r="AA30" i="71"/>
  <c r="AI30" i="71"/>
  <c r="F31" i="71"/>
  <c r="N31" i="71"/>
  <c r="V31" i="71"/>
  <c r="AD31" i="71"/>
  <c r="AL31" i="71"/>
  <c r="I32" i="71"/>
  <c r="Q32" i="71"/>
  <c r="Y32" i="71"/>
  <c r="AG32" i="71"/>
  <c r="D33" i="71"/>
  <c r="L33" i="71"/>
  <c r="T33" i="71"/>
  <c r="AB33" i="71"/>
  <c r="AJ33" i="71"/>
  <c r="G34" i="71"/>
  <c r="O34" i="71"/>
  <c r="W34" i="71"/>
  <c r="AE34" i="71"/>
  <c r="AM34" i="71"/>
  <c r="J35" i="71"/>
  <c r="R35" i="71"/>
  <c r="Z35" i="71"/>
  <c r="AH35" i="71"/>
  <c r="E36" i="71"/>
  <c r="M36" i="71"/>
  <c r="U36" i="71"/>
  <c r="AC36" i="71"/>
  <c r="AK36" i="71"/>
  <c r="H37" i="71"/>
  <c r="P37" i="71"/>
  <c r="X37" i="71"/>
  <c r="AF37" i="71"/>
  <c r="C38" i="71"/>
  <c r="K38" i="71"/>
  <c r="S38" i="71"/>
  <c r="AA38" i="71"/>
  <c r="AI38" i="71"/>
  <c r="F39" i="71"/>
  <c r="N39" i="71"/>
  <c r="V39" i="71"/>
  <c r="AD39" i="71"/>
  <c r="AL39" i="71"/>
  <c r="I40" i="71"/>
  <c r="Q40" i="71"/>
  <c r="Y40" i="71"/>
  <c r="AG40" i="71"/>
  <c r="AK5" i="71"/>
  <c r="C8" i="71"/>
  <c r="AC9" i="71"/>
  <c r="E11" i="71"/>
  <c r="R12" i="71"/>
  <c r="AH13" i="71"/>
  <c r="J15" i="71"/>
  <c r="Z16" i="71"/>
  <c r="AM17" i="71"/>
  <c r="O19" i="71"/>
  <c r="AE20" i="71"/>
  <c r="F22" i="71"/>
  <c r="C23" i="71"/>
  <c r="AI23" i="71"/>
  <c r="AD24" i="71"/>
  <c r="Y25" i="71"/>
  <c r="T26" i="71"/>
  <c r="O27" i="71"/>
  <c r="J28" i="71"/>
  <c r="E29" i="71"/>
  <c r="AK29" i="71"/>
  <c r="T30" i="71"/>
  <c r="AB30" i="71"/>
  <c r="AJ30" i="71"/>
  <c r="G31" i="71"/>
  <c r="O31" i="71"/>
  <c r="W31" i="71"/>
  <c r="AE31" i="71"/>
  <c r="AM31" i="71"/>
  <c r="J32" i="71"/>
  <c r="R32" i="71"/>
  <c r="Z32" i="71"/>
  <c r="AH32" i="71"/>
  <c r="E33" i="71"/>
  <c r="M33" i="71"/>
  <c r="U33" i="71"/>
  <c r="AC33" i="71"/>
  <c r="AK33" i="71"/>
  <c r="H34" i="71"/>
  <c r="P34" i="71"/>
  <c r="X34" i="71"/>
  <c r="AF34" i="71"/>
  <c r="C35" i="71"/>
  <c r="K35" i="71"/>
  <c r="S35" i="71"/>
  <c r="AA35" i="71"/>
  <c r="AI35" i="71"/>
  <c r="F36" i="71"/>
  <c r="N36" i="71"/>
  <c r="V36" i="71"/>
  <c r="AD36" i="71"/>
  <c r="AL36" i="71"/>
  <c r="I37" i="71"/>
  <c r="Q37" i="71"/>
  <c r="Y37" i="71"/>
  <c r="AG37" i="71"/>
  <c r="D38" i="71"/>
  <c r="L38" i="71"/>
  <c r="T38" i="71"/>
  <c r="AB38" i="71"/>
  <c r="AJ38" i="71"/>
  <c r="G39" i="71"/>
  <c r="O39" i="71"/>
  <c r="W39" i="71"/>
  <c r="AE39" i="71"/>
  <c r="AM39" i="71"/>
  <c r="J40" i="71"/>
  <c r="R40" i="71"/>
  <c r="Z40" i="71"/>
  <c r="AH40" i="71"/>
  <c r="S11" i="71"/>
  <c r="AK16" i="71"/>
  <c r="P22" i="71"/>
  <c r="AG25" i="71"/>
  <c r="M29" i="71"/>
  <c r="AL30" i="71"/>
  <c r="AG31" i="71"/>
  <c r="AB32" i="71"/>
  <c r="W33" i="71"/>
  <c r="R34" i="71"/>
  <c r="M35" i="71"/>
  <c r="H36" i="71"/>
  <c r="C37" i="71"/>
  <c r="AI37" i="71"/>
  <c r="AD38" i="71"/>
  <c r="Y39" i="71"/>
  <c r="T40" i="71"/>
  <c r="F6" i="71"/>
  <c r="W12" i="71"/>
  <c r="D18" i="71"/>
  <c r="E23" i="71"/>
  <c r="V26" i="71"/>
  <c r="AM29" i="71"/>
  <c r="H31" i="71"/>
  <c r="C32" i="71"/>
  <c r="AI32" i="71"/>
  <c r="AD33" i="71"/>
  <c r="Y34" i="71"/>
  <c r="T35" i="71"/>
  <c r="O36" i="71"/>
  <c r="J37" i="71"/>
  <c r="E38" i="71"/>
  <c r="AK38" i="71"/>
  <c r="AF39" i="71"/>
  <c r="AA40" i="71"/>
  <c r="V6" i="71"/>
  <c r="AF12" i="71"/>
  <c r="P18" i="71"/>
  <c r="K23" i="71"/>
  <c r="AB26" i="71"/>
  <c r="H30" i="71"/>
  <c r="I31" i="71"/>
  <c r="D32" i="71"/>
  <c r="AJ32" i="71"/>
  <c r="AE33" i="71"/>
  <c r="Z34" i="71"/>
  <c r="U35" i="71"/>
  <c r="P36" i="71"/>
  <c r="K37" i="71"/>
  <c r="F38" i="71"/>
  <c r="AL38" i="71"/>
  <c r="AG39" i="71"/>
  <c r="AB40" i="71"/>
  <c r="F8" i="71"/>
  <c r="AJ13" i="71"/>
  <c r="T19" i="71"/>
  <c r="AK23" i="71"/>
  <c r="Q27" i="71"/>
  <c r="U30" i="71"/>
  <c r="P31" i="71"/>
  <c r="K32" i="71"/>
  <c r="F33" i="71"/>
  <c r="AL33" i="71"/>
  <c r="AG34" i="71"/>
  <c r="AB35" i="71"/>
  <c r="W36" i="71"/>
  <c r="R37" i="71"/>
  <c r="M38" i="71"/>
  <c r="H39" i="71"/>
  <c r="C40" i="71"/>
  <c r="AI40" i="71"/>
  <c r="S8" i="71"/>
  <c r="H14" i="71"/>
  <c r="AC19" i="71"/>
  <c r="F24" i="71"/>
  <c r="W27" i="71"/>
  <c r="V30" i="71"/>
  <c r="Q31" i="71"/>
  <c r="L32" i="71"/>
  <c r="G33" i="71"/>
  <c r="AM33" i="71"/>
  <c r="AH34" i="71"/>
  <c r="AC35" i="71"/>
  <c r="X36" i="71"/>
  <c r="S37" i="71"/>
  <c r="N38" i="71"/>
  <c r="I39" i="71"/>
  <c r="D40" i="71"/>
  <c r="AJ40" i="71"/>
  <c r="AE9" i="71"/>
  <c r="O15" i="71"/>
  <c r="AG20" i="71"/>
  <c r="AF24" i="71"/>
  <c r="L28" i="71"/>
  <c r="AC30" i="71"/>
  <c r="X31" i="71"/>
  <c r="S32" i="71"/>
  <c r="N33" i="71"/>
  <c r="I34" i="71"/>
  <c r="D35" i="71"/>
  <c r="AJ35" i="71"/>
  <c r="AE36" i="71"/>
  <c r="Z37" i="71"/>
  <c r="U38" i="71"/>
  <c r="P39" i="71"/>
  <c r="K40" i="71"/>
  <c r="C10" i="71"/>
  <c r="X15" i="71"/>
  <c r="E21" i="71"/>
  <c r="AL24" i="71"/>
  <c r="R28" i="71"/>
  <c r="AD30" i="71"/>
  <c r="Y31" i="71"/>
  <c r="T32" i="71"/>
  <c r="O33" i="71"/>
  <c r="J34" i="71"/>
  <c r="E35" i="71"/>
  <c r="AK35" i="71"/>
  <c r="AF36" i="71"/>
  <c r="AA37" i="71"/>
  <c r="V38" i="71"/>
  <c r="Q39" i="71"/>
  <c r="L40" i="71"/>
  <c r="AA32" i="71"/>
  <c r="X39" i="71"/>
  <c r="G11" i="71"/>
  <c r="V33" i="71"/>
  <c r="S40" i="71"/>
  <c r="AB16" i="71"/>
  <c r="Q34" i="71"/>
  <c r="H22" i="71"/>
  <c r="L35" i="71"/>
  <c r="AA25" i="71"/>
  <c r="G36" i="71"/>
  <c r="G29" i="71"/>
  <c r="AM36" i="71"/>
  <c r="AK30" i="71"/>
  <c r="AH37" i="71"/>
  <c r="AF31" i="71"/>
  <c r="AC38" i="71"/>
  <c r="M8" i="71"/>
  <c r="W6" i="71"/>
  <c r="AG4" i="71"/>
  <c r="G4" i="71"/>
  <c r="Y5" i="71"/>
  <c r="AF21" i="71"/>
  <c r="E20" i="71"/>
  <c r="O18" i="71"/>
  <c r="Y16" i="71"/>
  <c r="AI14" i="71"/>
  <c r="H13" i="71"/>
  <c r="R11" i="71"/>
  <c r="AB9" i="71"/>
  <c r="AL7" i="71"/>
  <c r="K6" i="71"/>
  <c r="U4" i="71"/>
  <c r="G21" i="71"/>
  <c r="Q19" i="71"/>
  <c r="AA17" i="71"/>
  <c r="AK15" i="71"/>
  <c r="J14" i="71"/>
  <c r="T12" i="71"/>
  <c r="AD10" i="71"/>
  <c r="C9" i="71"/>
  <c r="M7" i="71"/>
  <c r="W5" i="71"/>
  <c r="I22" i="71"/>
  <c r="S20" i="71"/>
  <c r="AC18" i="71"/>
  <c r="AM16" i="71"/>
  <c r="L15" i="71"/>
  <c r="V13" i="71"/>
  <c r="AF11" i="71"/>
  <c r="E10" i="71"/>
  <c r="O8" i="71"/>
  <c r="Y6" i="71"/>
  <c r="AI4" i="71"/>
  <c r="AE6" i="71"/>
  <c r="AG16" i="71"/>
  <c r="S6" i="71"/>
  <c r="H16" i="71"/>
  <c r="U7" i="71"/>
  <c r="J17" i="71"/>
  <c r="C12" i="71"/>
  <c r="E8" i="71"/>
  <c r="O6" i="71"/>
  <c r="Y4" i="71"/>
  <c r="G7" i="71"/>
  <c r="Q5" i="71"/>
  <c r="X21" i="71"/>
  <c r="AH19" i="71"/>
  <c r="G18" i="71"/>
  <c r="Q16" i="71"/>
  <c r="AA14" i="71"/>
  <c r="AK12" i="71"/>
  <c r="J11" i="71"/>
  <c r="T9" i="71"/>
  <c r="AD7" i="71"/>
  <c r="C6" i="71"/>
  <c r="M4" i="71"/>
  <c r="AJ20" i="71"/>
  <c r="I19" i="71"/>
  <c r="S17" i="71"/>
  <c r="AC15" i="71"/>
  <c r="AM13" i="71"/>
  <c r="L12" i="71"/>
  <c r="V10" i="71"/>
  <c r="AF8" i="71"/>
  <c r="E7" i="71"/>
  <c r="O5" i="71"/>
  <c r="AL21" i="71"/>
  <c r="K20" i="71"/>
  <c r="U18" i="71"/>
  <c r="AE16" i="71"/>
  <c r="D15" i="71"/>
  <c r="N13" i="71"/>
  <c r="X11" i="71"/>
  <c r="AH9" i="71"/>
  <c r="G8" i="71"/>
  <c r="Q6" i="71"/>
  <c r="AA4" i="71"/>
  <c r="O4" i="71"/>
  <c r="AH7" i="71"/>
  <c r="G6" i="71"/>
  <c r="Q4" i="71"/>
  <c r="AJ6" i="71"/>
  <c r="I5" i="71"/>
  <c r="P21" i="71"/>
  <c r="Z19" i="71"/>
  <c r="AJ17" i="71"/>
  <c r="I16" i="71"/>
  <c r="S14" i="71"/>
  <c r="AC12" i="71"/>
  <c r="AM10" i="71"/>
  <c r="L9" i="71"/>
  <c r="V7" i="71"/>
  <c r="AF5" i="71"/>
  <c r="E4" i="71"/>
  <c r="AB20" i="71"/>
  <c r="AL18" i="71"/>
  <c r="K17" i="71"/>
  <c r="U15" i="71"/>
  <c r="AE13" i="71"/>
  <c r="D12" i="71"/>
  <c r="N10" i="71"/>
  <c r="X8" i="71"/>
  <c r="AH6" i="71"/>
  <c r="G5" i="71"/>
  <c r="AD21" i="71"/>
  <c r="C20" i="71"/>
  <c r="M18" i="71"/>
  <c r="W16" i="71"/>
  <c r="AG14" i="71"/>
  <c r="F13" i="71"/>
  <c r="P11" i="71"/>
  <c r="Z9" i="71"/>
  <c r="AJ7" i="71"/>
  <c r="I6" i="71"/>
  <c r="S4" i="71"/>
  <c r="F4" i="71"/>
  <c r="AA20" i="71"/>
  <c r="P9" i="71"/>
  <c r="Z7" i="71"/>
  <c r="AJ5" i="71"/>
  <c r="I4" i="71"/>
  <c r="AB6" i="71"/>
  <c r="AL4" i="71"/>
  <c r="H21" i="71"/>
  <c r="R19" i="71"/>
  <c r="AB17" i="71"/>
  <c r="AL15" i="71"/>
  <c r="K14" i="71"/>
  <c r="U12" i="71"/>
  <c r="AE10" i="71"/>
  <c r="D9" i="71"/>
  <c r="N7" i="71"/>
  <c r="X5" i="71"/>
  <c r="J22" i="71"/>
  <c r="T20" i="71"/>
  <c r="AD18" i="71"/>
  <c r="C17" i="71"/>
  <c r="M15" i="71"/>
  <c r="W13" i="71"/>
  <c r="AG11" i="71"/>
  <c r="F10" i="71"/>
  <c r="P8" i="71"/>
  <c r="Z6" i="71"/>
  <c r="AJ4" i="71"/>
  <c r="V21" i="71"/>
  <c r="AF19" i="71"/>
  <c r="E18" i="71"/>
  <c r="O16" i="71"/>
  <c r="Y14" i="71"/>
  <c r="AI12" i="71"/>
  <c r="H11" i="71"/>
  <c r="R9" i="71"/>
  <c r="AB7" i="71"/>
  <c r="AL5" i="71"/>
  <c r="K4" i="71"/>
  <c r="U8" i="71"/>
  <c r="F15" i="71"/>
  <c r="AJ9" i="71"/>
  <c r="O21" i="71"/>
  <c r="R14" i="71"/>
  <c r="K9" i="71"/>
  <c r="AK18" i="71"/>
  <c r="M10" i="71"/>
  <c r="F5" i="71"/>
  <c r="H9" i="71"/>
  <c r="R7" i="71"/>
  <c r="AB5" i="71"/>
  <c r="P4" i="71"/>
  <c r="T6" i="71"/>
  <c r="AD4" i="71"/>
  <c r="AK20" i="71"/>
  <c r="J19" i="71"/>
  <c r="T17" i="71"/>
  <c r="AD15" i="71"/>
  <c r="C14" i="71"/>
  <c r="M12" i="71"/>
  <c r="W10" i="71"/>
  <c r="AG8" i="71"/>
  <c r="F7" i="71"/>
  <c r="P5" i="71"/>
  <c r="AM21" i="71"/>
  <c r="L20" i="71"/>
  <c r="V18" i="71"/>
  <c r="AF16" i="71"/>
  <c r="E15" i="71"/>
  <c r="O13" i="71"/>
  <c r="Y11" i="71"/>
  <c r="AI9" i="71"/>
  <c r="H8" i="71"/>
  <c r="R6" i="71"/>
  <c r="AB4" i="71"/>
  <c r="N21" i="71"/>
  <c r="X19" i="71"/>
  <c r="AH17" i="71"/>
  <c r="G16" i="71"/>
  <c r="Q14" i="71"/>
  <c r="AA12" i="71"/>
  <c r="AK10" i="71"/>
  <c r="J9" i="71"/>
  <c r="T7" i="71"/>
  <c r="AD5" i="71"/>
  <c r="AG5" i="71"/>
  <c r="M20" i="71"/>
  <c r="P13" i="71"/>
  <c r="I8" i="71"/>
  <c r="Y19" i="71"/>
  <c r="AB12" i="71"/>
  <c r="D4" i="71"/>
  <c r="AD13" i="71"/>
  <c r="W8" i="71"/>
  <c r="AK8" i="71"/>
  <c r="J7" i="71"/>
  <c r="T5" i="71"/>
  <c r="H4" i="71"/>
  <c r="L6" i="71"/>
  <c r="V4" i="71"/>
  <c r="AC20" i="71"/>
  <c r="AM18" i="71"/>
  <c r="L17" i="71"/>
  <c r="V15" i="71"/>
  <c r="AF13" i="71"/>
  <c r="E12" i="71"/>
  <c r="O10" i="71"/>
  <c r="Y8" i="71"/>
  <c r="AI6" i="71"/>
  <c r="H5" i="71"/>
  <c r="AE21" i="71"/>
  <c r="D20" i="71"/>
  <c r="N18" i="71"/>
  <c r="X16" i="71"/>
  <c r="AH14" i="71"/>
  <c r="G13" i="71"/>
  <c r="Q11" i="71"/>
  <c r="AA9" i="71"/>
  <c r="AK7" i="71"/>
  <c r="J6" i="71"/>
  <c r="T4" i="71"/>
  <c r="F21" i="71"/>
  <c r="P19" i="71"/>
  <c r="Z17" i="71"/>
  <c r="AJ15" i="71"/>
  <c r="I14" i="71"/>
  <c r="S12" i="71"/>
  <c r="AC10" i="71"/>
  <c r="AM8" i="71"/>
  <c r="L7" i="71"/>
  <c r="V5" i="71"/>
  <c r="AC8" i="71"/>
  <c r="AM6" i="71"/>
  <c r="L5" i="71"/>
  <c r="W4" i="71"/>
  <c r="D6" i="71"/>
  <c r="N4" i="71"/>
  <c r="U20" i="71"/>
  <c r="AE18" i="71"/>
  <c r="D17" i="71"/>
  <c r="N15" i="71"/>
  <c r="X13" i="71"/>
  <c r="AH11" i="71"/>
  <c r="G10" i="71"/>
  <c r="Q8" i="71"/>
  <c r="AA6" i="71"/>
  <c r="AK4" i="71"/>
  <c r="W21" i="71"/>
  <c r="AG19" i="71"/>
  <c r="F18" i="71"/>
  <c r="P16" i="71"/>
  <c r="Z14" i="71"/>
  <c r="AJ12" i="71"/>
  <c r="I11" i="71"/>
  <c r="S9" i="71"/>
  <c r="AC7" i="71"/>
  <c r="AM5" i="71"/>
  <c r="L4" i="71"/>
  <c r="AI20" i="71"/>
  <c r="H19" i="71"/>
  <c r="R17" i="71"/>
  <c r="AB15" i="71"/>
  <c r="AL13" i="71"/>
  <c r="K12" i="71"/>
  <c r="U10" i="71"/>
  <c r="AE8" i="71"/>
  <c r="D7" i="71"/>
  <c r="N5" i="71"/>
  <c r="D5" i="71"/>
  <c r="W18" i="71"/>
  <c r="Z11" i="71"/>
  <c r="AC4" i="71"/>
  <c r="AI17" i="71"/>
  <c r="AL10" i="71"/>
  <c r="AE5" i="71"/>
  <c r="T15" i="71"/>
  <c r="AG6" i="71"/>
  <c r="J39" i="63"/>
  <c r="J40" i="63"/>
  <c r="E40" i="63"/>
  <c r="E39" i="63"/>
  <c r="E38" i="63"/>
  <c r="E37" i="63"/>
  <c r="E36" i="63"/>
  <c r="E35" i="63"/>
  <c r="E34" i="63"/>
  <c r="E33" i="63"/>
  <c r="E32" i="63"/>
  <c r="E31" i="63"/>
  <c r="E30" i="63"/>
  <c r="E29" i="63"/>
  <c r="E28" i="63"/>
  <c r="E27" i="63"/>
  <c r="E26" i="63"/>
  <c r="E25" i="63"/>
  <c r="E24" i="63"/>
  <c r="E23" i="63"/>
  <c r="E22" i="63"/>
  <c r="E21" i="63"/>
  <c r="E20" i="63"/>
  <c r="E19" i="63"/>
  <c r="E18" i="63"/>
  <c r="E17" i="63"/>
  <c r="E16" i="63"/>
  <c r="E15" i="63"/>
  <c r="E14" i="63"/>
  <c r="E13" i="63"/>
  <c r="E12" i="63"/>
  <c r="E11" i="63"/>
  <c r="E10" i="63"/>
  <c r="E9" i="63"/>
  <c r="E8" i="63"/>
  <c r="E7" i="63"/>
  <c r="E6" i="63"/>
  <c r="E5" i="63"/>
  <c r="E4" i="63"/>
  <c r="E42" i="63" s="1"/>
  <c r="D40" i="63"/>
  <c r="D39" i="63"/>
  <c r="D38" i="63"/>
  <c r="D37" i="63"/>
  <c r="D36" i="63"/>
  <c r="D35" i="63"/>
  <c r="D34" i="63"/>
  <c r="D33" i="63"/>
  <c r="D32" i="63"/>
  <c r="D31" i="63"/>
  <c r="D30" i="63"/>
  <c r="D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8" i="63"/>
  <c r="D7" i="63"/>
  <c r="D6" i="63"/>
  <c r="D5" i="63"/>
  <c r="D4" i="63"/>
  <c r="D42" i="63" l="1"/>
  <c r="C40" i="63"/>
  <c r="C39" i="63"/>
  <c r="C38" i="63"/>
  <c r="C37" i="63"/>
  <c r="C36" i="63"/>
  <c r="C35" i="63"/>
  <c r="C34" i="63"/>
  <c r="C33" i="63"/>
  <c r="C32" i="63"/>
  <c r="C31" i="63"/>
  <c r="C30" i="63"/>
  <c r="C29" i="63"/>
  <c r="C28" i="63"/>
  <c r="C27" i="63"/>
  <c r="C26" i="63"/>
  <c r="C25" i="63"/>
  <c r="C23" i="63"/>
  <c r="C24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C10" i="63"/>
  <c r="C9" i="63"/>
  <c r="C8" i="63"/>
  <c r="C7" i="63"/>
  <c r="C6" i="63"/>
  <c r="C5" i="63"/>
  <c r="C4" i="63"/>
  <c r="C42" i="63" s="1"/>
  <c r="F39" i="63" l="1"/>
  <c r="K39" i="63" s="1"/>
  <c r="G39" i="63"/>
  <c r="F40" i="63"/>
  <c r="G40" i="63"/>
  <c r="L40" i="63" s="1"/>
  <c r="J5" i="63"/>
  <c r="J6" i="63"/>
  <c r="J7" i="63"/>
  <c r="J8" i="63"/>
  <c r="J9" i="63"/>
  <c r="J10" i="63"/>
  <c r="J11" i="63"/>
  <c r="J12" i="63"/>
  <c r="J13" i="63"/>
  <c r="J14" i="63"/>
  <c r="J15" i="63"/>
  <c r="J16" i="63"/>
  <c r="J17" i="63"/>
  <c r="J18" i="63"/>
  <c r="J19" i="63"/>
  <c r="J20" i="63"/>
  <c r="J21" i="63"/>
  <c r="J22" i="63"/>
  <c r="J23" i="63"/>
  <c r="J24" i="63"/>
  <c r="J25" i="63"/>
  <c r="J26" i="63"/>
  <c r="J27" i="63"/>
  <c r="J28" i="63"/>
  <c r="J29" i="63"/>
  <c r="J30" i="63"/>
  <c r="J31" i="63"/>
  <c r="J32" i="63"/>
  <c r="J33" i="63"/>
  <c r="J34" i="63"/>
  <c r="J35" i="63"/>
  <c r="J36" i="63"/>
  <c r="J37" i="63"/>
  <c r="J4" i="63"/>
  <c r="F36" i="63"/>
  <c r="F35" i="63"/>
  <c r="F32" i="63"/>
  <c r="F31" i="63"/>
  <c r="F30" i="63"/>
  <c r="F28" i="63"/>
  <c r="F24" i="63"/>
  <c r="F23" i="63"/>
  <c r="F22" i="63"/>
  <c r="F20" i="63"/>
  <c r="F16" i="63"/>
  <c r="F15" i="63"/>
  <c r="F14" i="63"/>
  <c r="F12" i="63"/>
  <c r="F8" i="63"/>
  <c r="F6" i="63"/>
  <c r="F7" i="63"/>
  <c r="F10" i="63"/>
  <c r="G12" i="63"/>
  <c r="F18" i="63"/>
  <c r="G20" i="63"/>
  <c r="F26" i="63"/>
  <c r="G28" i="63"/>
  <c r="F34" i="63"/>
  <c r="G36" i="63"/>
  <c r="F38" i="63"/>
  <c r="G4" i="63"/>
  <c r="K30" i="63" l="1"/>
  <c r="O40" i="63"/>
  <c r="H40" i="63"/>
  <c r="K40" i="63"/>
  <c r="N40" i="63" s="1"/>
  <c r="H39" i="63"/>
  <c r="L39" i="63"/>
  <c r="O39" i="63" s="1"/>
  <c r="N39" i="63"/>
  <c r="G8" i="63"/>
  <c r="L8" i="63" s="1"/>
  <c r="F9" i="63"/>
  <c r="K9" i="63" s="1"/>
  <c r="G10" i="63"/>
  <c r="H10" i="63" s="1"/>
  <c r="F11" i="63"/>
  <c r="K11" i="63" s="1"/>
  <c r="H12" i="63"/>
  <c r="F13" i="63"/>
  <c r="K13" i="63" s="1"/>
  <c r="G16" i="63"/>
  <c r="H16" i="63" s="1"/>
  <c r="F17" i="63"/>
  <c r="K17" i="63" s="1"/>
  <c r="F19" i="63"/>
  <c r="K19" i="63" s="1"/>
  <c r="H20" i="63"/>
  <c r="F21" i="63"/>
  <c r="K21" i="63" s="1"/>
  <c r="G22" i="63"/>
  <c r="H22" i="63" s="1"/>
  <c r="G24" i="63"/>
  <c r="H24" i="63" s="1"/>
  <c r="F25" i="63"/>
  <c r="K25" i="63" s="1"/>
  <c r="F27" i="63"/>
  <c r="K27" i="63" s="1"/>
  <c r="M27" i="63" s="1"/>
  <c r="H27" i="51" s="1"/>
  <c r="I27" i="51" s="1"/>
  <c r="H28" i="63"/>
  <c r="F29" i="63"/>
  <c r="K29" i="63" s="1"/>
  <c r="G30" i="63"/>
  <c r="H30" i="63" s="1"/>
  <c r="G32" i="63"/>
  <c r="H32" i="63" s="1"/>
  <c r="F33" i="63"/>
  <c r="K33" i="63" s="1"/>
  <c r="H36" i="63"/>
  <c r="F37" i="63"/>
  <c r="K37" i="63" s="1"/>
  <c r="G6" i="63"/>
  <c r="H6" i="63" s="1"/>
  <c r="G14" i="63"/>
  <c r="H14" i="63" s="1"/>
  <c r="G18" i="63"/>
  <c r="H18" i="63" s="1"/>
  <c r="G26" i="63"/>
  <c r="H26" i="63" s="1"/>
  <c r="G34" i="63"/>
  <c r="H34" i="63" s="1"/>
  <c r="G38" i="63"/>
  <c r="H38" i="63" s="1"/>
  <c r="F5" i="63"/>
  <c r="K5" i="63" s="1"/>
  <c r="L4" i="63"/>
  <c r="F4" i="63"/>
  <c r="H4" i="63" s="1"/>
  <c r="C43" i="63"/>
  <c r="G5" i="63"/>
  <c r="L5" i="63" s="1"/>
  <c r="G7" i="63"/>
  <c r="H7" i="63" s="1"/>
  <c r="G9" i="63"/>
  <c r="G11" i="63"/>
  <c r="L11" i="63" s="1"/>
  <c r="G13" i="63"/>
  <c r="G15" i="63"/>
  <c r="H15" i="63" s="1"/>
  <c r="G17" i="63"/>
  <c r="G19" i="63"/>
  <c r="L19" i="63" s="1"/>
  <c r="G21" i="63"/>
  <c r="G23" i="63"/>
  <c r="H23" i="63" s="1"/>
  <c r="G25" i="63"/>
  <c r="G27" i="63"/>
  <c r="L27" i="63" s="1"/>
  <c r="G29" i="63"/>
  <c r="G31" i="63"/>
  <c r="H31" i="63" s="1"/>
  <c r="G33" i="63"/>
  <c r="G35" i="63"/>
  <c r="H35" i="63" s="1"/>
  <c r="G37" i="63"/>
  <c r="L36" i="63"/>
  <c r="K26" i="63"/>
  <c r="L20" i="63"/>
  <c r="L12" i="63"/>
  <c r="K28" i="63"/>
  <c r="K22" i="63"/>
  <c r="K18" i="63"/>
  <c r="K14" i="63"/>
  <c r="K10" i="63"/>
  <c r="K6" i="63"/>
  <c r="K24" i="63"/>
  <c r="K20" i="63"/>
  <c r="K16" i="63"/>
  <c r="K12" i="63"/>
  <c r="K8" i="63"/>
  <c r="K35" i="63"/>
  <c r="K38" i="63"/>
  <c r="K36" i="63"/>
  <c r="K34" i="63"/>
  <c r="K32" i="63"/>
  <c r="K23" i="63"/>
  <c r="K15" i="63"/>
  <c r="K7" i="63"/>
  <c r="L37" i="63"/>
  <c r="J42" i="63"/>
  <c r="M39" i="63" l="1"/>
  <c r="H39" i="51" s="1"/>
  <c r="I39" i="51" s="1"/>
  <c r="N39" i="51" s="1"/>
  <c r="L39" i="51"/>
  <c r="K39" i="51"/>
  <c r="J39" i="51"/>
  <c r="M40" i="63"/>
  <c r="H40" i="51" s="1"/>
  <c r="I40" i="51" s="1"/>
  <c r="H29" i="63"/>
  <c r="L16" i="63"/>
  <c r="M16" i="63" s="1"/>
  <c r="L26" i="63"/>
  <c r="L14" i="63"/>
  <c r="M14" i="63" s="1"/>
  <c r="H14" i="51" s="1"/>
  <c r="L24" i="63"/>
  <c r="M24" i="63" s="1"/>
  <c r="H24" i="51" s="1"/>
  <c r="H21" i="63"/>
  <c r="M12" i="63"/>
  <c r="H12" i="51" s="1"/>
  <c r="L10" i="63"/>
  <c r="M10" i="63" s="1"/>
  <c r="H10" i="51" s="1"/>
  <c r="H8" i="63"/>
  <c r="L15" i="63"/>
  <c r="M15" i="63" s="1"/>
  <c r="H15" i="51" s="1"/>
  <c r="L7" i="63"/>
  <c r="L23" i="63"/>
  <c r="M23" i="63" s="1"/>
  <c r="H23" i="51" s="1"/>
  <c r="H37" i="63"/>
  <c r="H33" i="63"/>
  <c r="H25" i="63"/>
  <c r="H17" i="63"/>
  <c r="H13" i="63"/>
  <c r="H9" i="63"/>
  <c r="L9" i="63"/>
  <c r="M9" i="63" s="1"/>
  <c r="H9" i="51" s="1"/>
  <c r="L22" i="63"/>
  <c r="M22" i="63" s="1"/>
  <c r="H22" i="51" s="1"/>
  <c r="L6" i="63"/>
  <c r="M6" i="63" s="1"/>
  <c r="H6" i="51" s="1"/>
  <c r="L30" i="63"/>
  <c r="M30" i="63" s="1"/>
  <c r="H30" i="51" s="1"/>
  <c r="I30" i="51" s="1"/>
  <c r="L38" i="63"/>
  <c r="M38" i="63" s="1"/>
  <c r="H38" i="51" s="1"/>
  <c r="L29" i="63"/>
  <c r="M29" i="63" s="1"/>
  <c r="H29" i="51" s="1"/>
  <c r="L32" i="63"/>
  <c r="M32" i="63" s="1"/>
  <c r="H32" i="51" s="1"/>
  <c r="H27" i="63"/>
  <c r="H19" i="63"/>
  <c r="H11" i="63"/>
  <c r="M8" i="63"/>
  <c r="H8" i="51" s="1"/>
  <c r="K4" i="63"/>
  <c r="M4" i="63" s="1"/>
  <c r="H4" i="51" s="1"/>
  <c r="L17" i="63"/>
  <c r="M17" i="63" s="1"/>
  <c r="H17" i="51" s="1"/>
  <c r="L21" i="63"/>
  <c r="M21" i="63" s="1"/>
  <c r="H21" i="51" s="1"/>
  <c r="L25" i="63"/>
  <c r="M25" i="63" s="1"/>
  <c r="H25" i="51" s="1"/>
  <c r="L33" i="63"/>
  <c r="M33" i="63" s="1"/>
  <c r="H33" i="51" s="1"/>
  <c r="L13" i="63"/>
  <c r="M13" i="63" s="1"/>
  <c r="H13" i="51" s="1"/>
  <c r="L18" i="63"/>
  <c r="M18" i="63" s="1"/>
  <c r="H18" i="51" s="1"/>
  <c r="L34" i="63"/>
  <c r="M34" i="63" s="1"/>
  <c r="H34" i="51" s="1"/>
  <c r="L31" i="63"/>
  <c r="H5" i="63"/>
  <c r="M20" i="63"/>
  <c r="H20" i="51" s="1"/>
  <c r="L35" i="63"/>
  <c r="M35" i="63" s="1"/>
  <c r="H35" i="51" s="1"/>
  <c r="F42" i="63"/>
  <c r="M36" i="63"/>
  <c r="H36" i="51" s="1"/>
  <c r="M5" i="63"/>
  <c r="H5" i="51" s="1"/>
  <c r="M7" i="63"/>
  <c r="H7" i="51" s="1"/>
  <c r="M11" i="63"/>
  <c r="H11" i="51" s="1"/>
  <c r="M19" i="63"/>
  <c r="H19" i="51" s="1"/>
  <c r="M37" i="63"/>
  <c r="H37" i="51" s="1"/>
  <c r="M26" i="63"/>
  <c r="H26" i="51" s="1"/>
  <c r="G42" i="63"/>
  <c r="K38" i="75" l="1"/>
  <c r="J38" i="75"/>
  <c r="K40" i="51"/>
  <c r="J40" i="51"/>
  <c r="N40" i="51"/>
  <c r="L40" i="51"/>
  <c r="H16" i="51"/>
  <c r="K42" i="63"/>
  <c r="L42" i="63"/>
  <c r="H42" i="63"/>
  <c r="K39" i="75" l="1"/>
  <c r="J39" i="75"/>
  <c r="M28" i="63"/>
  <c r="M31" i="63"/>
  <c r="H31" i="51" s="1"/>
  <c r="M42" i="63" l="1"/>
  <c r="H28" i="51"/>
  <c r="H42" i="51" s="1"/>
  <c r="O4" i="63"/>
  <c r="N4" i="63"/>
  <c r="I4" i="51"/>
  <c r="N8" i="63"/>
  <c r="I8" i="51"/>
  <c r="O8" i="63"/>
  <c r="O12" i="63"/>
  <c r="I12" i="51"/>
  <c r="N12" i="63"/>
  <c r="O14" i="63"/>
  <c r="I14" i="51"/>
  <c r="N14" i="63"/>
  <c r="N18" i="63"/>
  <c r="O18" i="63"/>
  <c r="I18" i="51"/>
  <c r="N22" i="63"/>
  <c r="O22" i="63"/>
  <c r="I22" i="51"/>
  <c r="N26" i="63"/>
  <c r="O26" i="63"/>
  <c r="I26" i="51"/>
  <c r="N5" i="63"/>
  <c r="O5" i="63"/>
  <c r="I5" i="51"/>
  <c r="O7" i="63"/>
  <c r="N7" i="63"/>
  <c r="I7" i="51"/>
  <c r="N9" i="63"/>
  <c r="O9" i="63"/>
  <c r="I9" i="51"/>
  <c r="N11" i="63"/>
  <c r="O11" i="63"/>
  <c r="I11" i="51"/>
  <c r="N13" i="63"/>
  <c r="O13" i="63"/>
  <c r="I13" i="51"/>
  <c r="O15" i="63"/>
  <c r="N15" i="63"/>
  <c r="I15" i="51"/>
  <c r="O17" i="63"/>
  <c r="N17" i="63"/>
  <c r="I17" i="51"/>
  <c r="N19" i="63"/>
  <c r="O19" i="63"/>
  <c r="I19" i="51"/>
  <c r="N21" i="63"/>
  <c r="O21" i="63"/>
  <c r="I21" i="51"/>
  <c r="O23" i="63"/>
  <c r="N23" i="63"/>
  <c r="I23" i="51"/>
  <c r="O25" i="63"/>
  <c r="N25" i="63"/>
  <c r="I25" i="51"/>
  <c r="O27" i="63"/>
  <c r="N27" i="63"/>
  <c r="N29" i="63"/>
  <c r="O29" i="63"/>
  <c r="I29" i="51"/>
  <c r="O31" i="63"/>
  <c r="N31" i="63"/>
  <c r="O33" i="63"/>
  <c r="N33" i="63"/>
  <c r="I33" i="51"/>
  <c r="O35" i="63"/>
  <c r="I35" i="51"/>
  <c r="N35" i="63"/>
  <c r="O37" i="63"/>
  <c r="N37" i="63"/>
  <c r="I37" i="51"/>
  <c r="O6" i="63"/>
  <c r="N6" i="63"/>
  <c r="I6" i="51"/>
  <c r="O10" i="63"/>
  <c r="N10" i="63"/>
  <c r="I10" i="51"/>
  <c r="N16" i="63"/>
  <c r="O16" i="63"/>
  <c r="I16" i="51"/>
  <c r="O20" i="63"/>
  <c r="I20" i="51"/>
  <c r="N20" i="63"/>
  <c r="N24" i="63"/>
  <c r="O24" i="63"/>
  <c r="I24" i="51"/>
  <c r="O28" i="63"/>
  <c r="N28" i="63"/>
  <c r="N30" i="63"/>
  <c r="O30" i="63"/>
  <c r="N32" i="63"/>
  <c r="O32" i="63"/>
  <c r="I32" i="51"/>
  <c r="O34" i="63"/>
  <c r="N34" i="63"/>
  <c r="I34" i="51"/>
  <c r="O36" i="63"/>
  <c r="N36" i="63"/>
  <c r="I36" i="51"/>
  <c r="N38" i="63"/>
  <c r="O38" i="63"/>
  <c r="I38" i="51"/>
  <c r="N38" i="51" l="1"/>
  <c r="L38" i="51"/>
  <c r="K38" i="51"/>
  <c r="J38" i="51"/>
  <c r="N34" i="51"/>
  <c r="L34" i="51"/>
  <c r="K34" i="51"/>
  <c r="J34" i="51"/>
  <c r="N10" i="51"/>
  <c r="L10" i="51"/>
  <c r="K10" i="51"/>
  <c r="J10" i="51"/>
  <c r="N25" i="51"/>
  <c r="L25" i="51"/>
  <c r="K25" i="51"/>
  <c r="J25" i="51"/>
  <c r="N21" i="51"/>
  <c r="L21" i="51"/>
  <c r="J21" i="51"/>
  <c r="K21" i="51"/>
  <c r="N17" i="51"/>
  <c r="L17" i="51"/>
  <c r="K17" i="51"/>
  <c r="J17" i="51"/>
  <c r="N13" i="51"/>
  <c r="L13" i="51"/>
  <c r="K13" i="51"/>
  <c r="J13" i="51"/>
  <c r="N9" i="51"/>
  <c r="L9" i="51"/>
  <c r="J9" i="51"/>
  <c r="K9" i="51"/>
  <c r="N5" i="51"/>
  <c r="L5" i="51"/>
  <c r="K5" i="51"/>
  <c r="J5" i="51"/>
  <c r="N22" i="51"/>
  <c r="L22" i="51"/>
  <c r="K22" i="51"/>
  <c r="J22" i="51"/>
  <c r="N12" i="51"/>
  <c r="L12" i="51"/>
  <c r="K12" i="51"/>
  <c r="J12" i="51"/>
  <c r="N42" i="63"/>
  <c r="I31" i="51" s="1"/>
  <c r="N31" i="51" s="1"/>
  <c r="N36" i="51"/>
  <c r="L36" i="51"/>
  <c r="K36" i="51"/>
  <c r="J36" i="51"/>
  <c r="N32" i="51"/>
  <c r="L32" i="51"/>
  <c r="K32" i="51"/>
  <c r="J32" i="51"/>
  <c r="N24" i="51"/>
  <c r="L24" i="51"/>
  <c r="K24" i="51"/>
  <c r="J24" i="51"/>
  <c r="N20" i="51"/>
  <c r="L20" i="51"/>
  <c r="K20" i="51"/>
  <c r="J20" i="51"/>
  <c r="N16" i="51"/>
  <c r="L16" i="51"/>
  <c r="K16" i="51"/>
  <c r="J16" i="51"/>
  <c r="N6" i="51"/>
  <c r="L6" i="51"/>
  <c r="J6" i="51"/>
  <c r="K6" i="51"/>
  <c r="N37" i="51"/>
  <c r="L37" i="51"/>
  <c r="J37" i="51"/>
  <c r="K37" i="51"/>
  <c r="N35" i="51"/>
  <c r="L35" i="51"/>
  <c r="K35" i="51"/>
  <c r="J35" i="51"/>
  <c r="N33" i="51"/>
  <c r="L33" i="51"/>
  <c r="J33" i="51"/>
  <c r="K33" i="51"/>
  <c r="N29" i="51"/>
  <c r="L29" i="51"/>
  <c r="J29" i="51"/>
  <c r="K29" i="51"/>
  <c r="N23" i="51"/>
  <c r="L23" i="51"/>
  <c r="J23" i="51"/>
  <c r="K23" i="51"/>
  <c r="N19" i="51"/>
  <c r="L19" i="51"/>
  <c r="J19" i="51"/>
  <c r="K19" i="51"/>
  <c r="N15" i="51"/>
  <c r="L15" i="51"/>
  <c r="J15" i="51"/>
  <c r="K15" i="51"/>
  <c r="N11" i="51"/>
  <c r="L11" i="51"/>
  <c r="J11" i="51"/>
  <c r="K11" i="51"/>
  <c r="N7" i="51"/>
  <c r="L7" i="51"/>
  <c r="J7" i="51"/>
  <c r="K7" i="51"/>
  <c r="N26" i="51"/>
  <c r="L26" i="51"/>
  <c r="J26" i="51"/>
  <c r="K26" i="51"/>
  <c r="N18" i="51"/>
  <c r="L18" i="51"/>
  <c r="J18" i="51"/>
  <c r="K18" i="51"/>
  <c r="N14" i="51"/>
  <c r="L14" i="51"/>
  <c r="K14" i="51"/>
  <c r="J14" i="51"/>
  <c r="N8" i="51"/>
  <c r="L8" i="51"/>
  <c r="K8" i="51"/>
  <c r="J8" i="51"/>
  <c r="L4" i="51"/>
  <c r="N4" i="51"/>
  <c r="J4" i="51"/>
  <c r="K4" i="51"/>
  <c r="O42" i="63"/>
  <c r="I28" i="51" s="1"/>
  <c r="M4" i="51" l="1" a="1"/>
  <c r="M28" i="51" s="1"/>
  <c r="K17" i="75"/>
  <c r="K22" i="75"/>
  <c r="K15" i="75"/>
  <c r="K23" i="75"/>
  <c r="K35" i="75"/>
  <c r="K21" i="75"/>
  <c r="K16" i="75"/>
  <c r="K24" i="75"/>
  <c r="K33" i="75"/>
  <c r="K36" i="75"/>
  <c r="K8" i="75"/>
  <c r="K14" i="75"/>
  <c r="K25" i="75"/>
  <c r="K28" i="75"/>
  <c r="K5" i="75"/>
  <c r="K13" i="75"/>
  <c r="K34" i="75"/>
  <c r="K19" i="75"/>
  <c r="K31" i="75"/>
  <c r="K20" i="75"/>
  <c r="K32" i="75"/>
  <c r="K18" i="75"/>
  <c r="K11" i="75"/>
  <c r="K4" i="75"/>
  <c r="K9" i="75"/>
  <c r="K37" i="75"/>
  <c r="K6" i="75"/>
  <c r="K7" i="75"/>
  <c r="K10" i="75"/>
  <c r="K12" i="75"/>
  <c r="K3" i="75"/>
  <c r="J32" i="75"/>
  <c r="J21" i="75"/>
  <c r="J17" i="75"/>
  <c r="J36" i="75"/>
  <c r="J16" i="75"/>
  <c r="J8" i="75"/>
  <c r="J6" i="75"/>
  <c r="J34" i="75"/>
  <c r="J19" i="75"/>
  <c r="J31" i="75"/>
  <c r="J25" i="75"/>
  <c r="J37" i="75"/>
  <c r="J14" i="75"/>
  <c r="J10" i="75"/>
  <c r="J28" i="75"/>
  <c r="J11" i="75"/>
  <c r="J12" i="75"/>
  <c r="J20" i="75"/>
  <c r="J22" i="75"/>
  <c r="J24" i="75"/>
  <c r="J4" i="75"/>
  <c r="J9" i="75"/>
  <c r="J33" i="75"/>
  <c r="J13" i="75"/>
  <c r="J18" i="75"/>
  <c r="J5" i="75"/>
  <c r="J7" i="75"/>
  <c r="J15" i="75"/>
  <c r="J23" i="75"/>
  <c r="J35" i="75"/>
  <c r="J3" i="75"/>
  <c r="L31" i="51"/>
  <c r="I42" i="51"/>
  <c r="AB6" i="51" s="1"/>
  <c r="J31" i="51"/>
  <c r="J28" i="51"/>
  <c r="L28" i="51"/>
  <c r="K31" i="51"/>
  <c r="K28" i="51"/>
  <c r="N28" i="51"/>
  <c r="N30" i="51"/>
  <c r="L30" i="51"/>
  <c r="K30" i="51"/>
  <c r="J30" i="51"/>
  <c r="N27" i="51"/>
  <c r="K27" i="51"/>
  <c r="J27" i="51"/>
  <c r="L27" i="51"/>
  <c r="M10" i="51" l="1"/>
  <c r="M12" i="51"/>
  <c r="O12" i="51" s="1"/>
  <c r="M7" i="51"/>
  <c r="O7" i="51" s="1"/>
  <c r="M40" i="51"/>
  <c r="O40" i="51" s="1"/>
  <c r="M14" i="51"/>
  <c r="O14" i="51" s="1"/>
  <c r="M22" i="51"/>
  <c r="O22" i="51" s="1"/>
  <c r="M38" i="51"/>
  <c r="M24" i="51"/>
  <c r="M13" i="51"/>
  <c r="O13" i="51" s="1"/>
  <c r="M39" i="51"/>
  <c r="O39" i="51" s="1"/>
  <c r="L38" i="75" s="1"/>
  <c r="M21" i="51"/>
  <c r="O21" i="51" s="1"/>
  <c r="M8" i="51"/>
  <c r="O8" i="51" s="1"/>
  <c r="L7" i="75" s="1"/>
  <c r="M16" i="51"/>
  <c r="M19" i="51"/>
  <c r="O19" i="51" s="1"/>
  <c r="L18" i="75" s="1"/>
  <c r="M6" i="51"/>
  <c r="O6" i="51" s="1"/>
  <c r="M9" i="51"/>
  <c r="M17" i="51"/>
  <c r="O17" i="51" s="1"/>
  <c r="M25" i="51"/>
  <c r="O25" i="51" s="1"/>
  <c r="M33" i="51"/>
  <c r="M27" i="51"/>
  <c r="O27" i="51" s="1"/>
  <c r="L26" i="75" s="1"/>
  <c r="M23" i="51"/>
  <c r="O23" i="51" s="1"/>
  <c r="M20" i="51"/>
  <c r="O20" i="51" s="1"/>
  <c r="M30" i="51"/>
  <c r="O30" i="51" s="1"/>
  <c r="L29" i="75" s="1"/>
  <c r="M35" i="51"/>
  <c r="O35" i="51" s="1"/>
  <c r="M31" i="51"/>
  <c r="M18" i="51"/>
  <c r="M26" i="51"/>
  <c r="O26" i="51" s="1"/>
  <c r="M34" i="51"/>
  <c r="O34" i="51" s="1"/>
  <c r="M11" i="51"/>
  <c r="O11" i="51" s="1"/>
  <c r="M4" i="51"/>
  <c r="O4" i="51" s="1"/>
  <c r="L3" i="75" s="1"/>
  <c r="M37" i="51"/>
  <c r="M5" i="51"/>
  <c r="O5" i="51" s="1"/>
  <c r="M32" i="51"/>
  <c r="O32" i="51" s="1"/>
  <c r="M15" i="51"/>
  <c r="O15" i="51" s="1"/>
  <c r="M29" i="51"/>
  <c r="O29" i="51" s="1"/>
  <c r="M36" i="51"/>
  <c r="O36" i="51" s="1"/>
  <c r="K27" i="75"/>
  <c r="K26" i="75"/>
  <c r="K30" i="75"/>
  <c r="K29" i="75"/>
  <c r="J29" i="75"/>
  <c r="J27" i="75"/>
  <c r="J30" i="75"/>
  <c r="J26" i="75"/>
  <c r="N42" i="51"/>
  <c r="O16" i="51"/>
  <c r="O10" i="51"/>
  <c r="O37" i="51"/>
  <c r="O18" i="51"/>
  <c r="O24" i="51"/>
  <c r="O38" i="51"/>
  <c r="O33" i="51"/>
  <c r="O28" i="51"/>
  <c r="O31" i="51"/>
  <c r="L42" i="51"/>
  <c r="AE6" i="51" s="1"/>
  <c r="K42" i="51"/>
  <c r="J42" i="51"/>
  <c r="AC6" i="51" s="1"/>
  <c r="R39" i="51" l="1"/>
  <c r="P39" i="51"/>
  <c r="M38" i="75" s="1"/>
  <c r="Q39" i="51"/>
  <c r="N38" i="75" s="1"/>
  <c r="M42" i="51"/>
  <c r="O9" i="51"/>
  <c r="L8" i="75" s="1"/>
  <c r="Q38" i="51"/>
  <c r="N37" i="75" s="1"/>
  <c r="L37" i="75"/>
  <c r="Q29" i="51"/>
  <c r="N28" i="75" s="1"/>
  <c r="L28" i="75"/>
  <c r="Q11" i="51"/>
  <c r="N10" i="75" s="1"/>
  <c r="L10" i="75"/>
  <c r="R10" i="51"/>
  <c r="L9" i="75"/>
  <c r="R16" i="51"/>
  <c r="L15" i="75"/>
  <c r="R20" i="51"/>
  <c r="L19" i="75"/>
  <c r="Q21" i="51"/>
  <c r="N20" i="75" s="1"/>
  <c r="L20" i="75"/>
  <c r="P12" i="51"/>
  <c r="M11" i="75" s="1"/>
  <c r="L11" i="75"/>
  <c r="P23" i="51"/>
  <c r="M22" i="75" s="1"/>
  <c r="L22" i="75"/>
  <c r="R35" i="51"/>
  <c r="L34" i="75"/>
  <c r="Q32" i="51"/>
  <c r="N31" i="75" s="1"/>
  <c r="L31" i="75"/>
  <c r="Q26" i="51"/>
  <c r="N25" i="75" s="1"/>
  <c r="L25" i="75"/>
  <c r="P7" i="51"/>
  <c r="M6" i="75" s="1"/>
  <c r="L6" i="75"/>
  <c r="P28" i="51"/>
  <c r="M27" i="75" s="1"/>
  <c r="L27" i="75"/>
  <c r="Q13" i="51"/>
  <c r="N12" i="75" s="1"/>
  <c r="L12" i="75"/>
  <c r="P6" i="51"/>
  <c r="M5" i="75" s="1"/>
  <c r="L5" i="75"/>
  <c r="P31" i="51"/>
  <c r="M30" i="75" s="1"/>
  <c r="L30" i="75"/>
  <c r="Q40" i="51"/>
  <c r="N39" i="75" s="1"/>
  <c r="L39" i="75"/>
  <c r="R37" i="51"/>
  <c r="L36" i="75"/>
  <c r="R14" i="51"/>
  <c r="L13" i="75"/>
  <c r="R34" i="51"/>
  <c r="L33" i="75"/>
  <c r="R33" i="51"/>
  <c r="L32" i="75"/>
  <c r="R18" i="51"/>
  <c r="L17" i="75"/>
  <c r="R25" i="51"/>
  <c r="L24" i="75"/>
  <c r="R22" i="51"/>
  <c r="L21" i="75"/>
  <c r="P17" i="51"/>
  <c r="M16" i="75" s="1"/>
  <c r="L16" i="75"/>
  <c r="R36" i="51"/>
  <c r="L35" i="75"/>
  <c r="R15" i="51"/>
  <c r="L14" i="75"/>
  <c r="R24" i="51"/>
  <c r="L23" i="75"/>
  <c r="R5" i="51"/>
  <c r="L4" i="75"/>
  <c r="R40" i="51"/>
  <c r="P40" i="51"/>
  <c r="AB5" i="51"/>
  <c r="R11" i="51"/>
  <c r="P11" i="51"/>
  <c r="Q8" i="51"/>
  <c r="R8" i="51"/>
  <c r="Q25" i="51"/>
  <c r="P10" i="51"/>
  <c r="P15" i="51"/>
  <c r="Q19" i="51"/>
  <c r="P19" i="51"/>
  <c r="P20" i="51"/>
  <c r="Q37" i="51"/>
  <c r="Q12" i="51"/>
  <c r="P33" i="51"/>
  <c r="R26" i="51"/>
  <c r="R38" i="51"/>
  <c r="P16" i="51"/>
  <c r="R28" i="51"/>
  <c r="R12" i="51"/>
  <c r="Q33" i="51"/>
  <c r="Q5" i="51"/>
  <c r="Q10" i="51"/>
  <c r="Q15" i="51"/>
  <c r="R23" i="51"/>
  <c r="Q16" i="51"/>
  <c r="Q28" i="51"/>
  <c r="P36" i="51"/>
  <c r="R19" i="51"/>
  <c r="P25" i="51"/>
  <c r="Q35" i="51"/>
  <c r="Q20" i="51"/>
  <c r="P5" i="51"/>
  <c r="P26" i="51"/>
  <c r="P21" i="51"/>
  <c r="P38" i="51"/>
  <c r="Q23" i="51"/>
  <c r="P8" i="51"/>
  <c r="Q36" i="51"/>
  <c r="AD6" i="51"/>
  <c r="R17" i="51"/>
  <c r="P14" i="51"/>
  <c r="R32" i="51"/>
  <c r="P22" i="51"/>
  <c r="R7" i="51"/>
  <c r="R31" i="51"/>
  <c r="Q24" i="51"/>
  <c r="P13" i="51"/>
  <c r="R29" i="51"/>
  <c r="P18" i="51"/>
  <c r="Q34" i="51"/>
  <c r="R6" i="51"/>
  <c r="R21" i="51"/>
  <c r="P24" i="51"/>
  <c r="R13" i="51"/>
  <c r="P29" i="51"/>
  <c r="Q18" i="51"/>
  <c r="P34" i="51"/>
  <c r="Q6" i="51"/>
  <c r="P35" i="51"/>
  <c r="P37" i="51"/>
  <c r="Q17" i="51"/>
  <c r="Q14" i="51"/>
  <c r="P32" i="51"/>
  <c r="Q22" i="51"/>
  <c r="Q7" i="51"/>
  <c r="Q31" i="51"/>
  <c r="R27" i="51"/>
  <c r="Q27" i="51"/>
  <c r="P27" i="51"/>
  <c r="Q4" i="51"/>
  <c r="R4" i="51"/>
  <c r="P4" i="51"/>
  <c r="R30" i="51"/>
  <c r="P30" i="51"/>
  <c r="Q30" i="51"/>
  <c r="R9" i="51" l="1"/>
  <c r="P9" i="51"/>
  <c r="P42" i="51" s="1"/>
  <c r="AC7" i="51" s="1"/>
  <c r="AC5" i="51" s="1"/>
  <c r="O42" i="51"/>
  <c r="AB7" i="51" s="1"/>
  <c r="Q9" i="51"/>
  <c r="N8" i="75" s="1"/>
  <c r="N9" i="75"/>
  <c r="N4" i="75"/>
  <c r="N11" i="75"/>
  <c r="N30" i="75"/>
  <c r="N5" i="75"/>
  <c r="N22" i="75"/>
  <c r="N32" i="75"/>
  <c r="N36" i="75"/>
  <c r="N7" i="75"/>
  <c r="N26" i="75"/>
  <c r="N34" i="75"/>
  <c r="N17" i="75"/>
  <c r="N15" i="75"/>
  <c r="N18" i="75"/>
  <c r="N35" i="75"/>
  <c r="N6" i="75"/>
  <c r="N33" i="75"/>
  <c r="N13" i="75"/>
  <c r="N23" i="75"/>
  <c r="N24" i="75"/>
  <c r="N29" i="75"/>
  <c r="N21" i="75"/>
  <c r="N27" i="75"/>
  <c r="N16" i="75"/>
  <c r="N19" i="75"/>
  <c r="N14" i="75"/>
  <c r="N3" i="75"/>
  <c r="M26" i="75"/>
  <c r="M12" i="75"/>
  <c r="M9" i="75"/>
  <c r="M39" i="75"/>
  <c r="M4" i="75"/>
  <c r="M28" i="75"/>
  <c r="M36" i="75"/>
  <c r="M7" i="75"/>
  <c r="M29" i="75"/>
  <c r="M8" i="75"/>
  <c r="M21" i="75"/>
  <c r="M37" i="75"/>
  <c r="M35" i="75"/>
  <c r="M19" i="75"/>
  <c r="M10" i="75"/>
  <c r="M23" i="75"/>
  <c r="M34" i="75"/>
  <c r="M24" i="75"/>
  <c r="M33" i="75"/>
  <c r="M20" i="75"/>
  <c r="M18" i="75"/>
  <c r="M14" i="75"/>
  <c r="M32" i="75"/>
  <c r="M31" i="75"/>
  <c r="M17" i="75"/>
  <c r="M13" i="75"/>
  <c r="M25" i="75"/>
  <c r="M15" i="75"/>
  <c r="M3" i="75"/>
  <c r="R42" i="51"/>
  <c r="AE7" i="51" s="1"/>
  <c r="AE5" i="51" s="1"/>
  <c r="Q42" i="51" l="1"/>
  <c r="S40" i="51" s="1"/>
  <c r="T40" i="51" s="1"/>
  <c r="S19" i="51"/>
  <c r="T19" i="51" s="1"/>
  <c r="S28" i="51"/>
  <c r="T28" i="51" s="1"/>
  <c r="S36" i="51"/>
  <c r="T36" i="51" s="1"/>
  <c r="S37" i="51"/>
  <c r="T37" i="51" s="1"/>
  <c r="S20" i="51"/>
  <c r="T20" i="51" s="1"/>
  <c r="S18" i="51"/>
  <c r="T18" i="51" s="1"/>
  <c r="S24" i="51"/>
  <c r="T24" i="51" s="1"/>
  <c r="S7" i="51"/>
  <c r="T7" i="51" s="1"/>
  <c r="S12" i="51"/>
  <c r="T12" i="51" s="1"/>
  <c r="S16" i="51"/>
  <c r="T16" i="51" s="1"/>
  <c r="S38" i="51"/>
  <c r="T38" i="51" s="1"/>
  <c r="S35" i="51"/>
  <c r="T35" i="51" s="1"/>
  <c r="S8" i="51"/>
  <c r="T8" i="51" s="1"/>
  <c r="S30" i="51"/>
  <c r="T30" i="51" s="1"/>
  <c r="S34" i="51"/>
  <c r="T34" i="51" s="1"/>
  <c r="S22" i="51"/>
  <c r="T22" i="51" s="1"/>
  <c r="S5" i="51"/>
  <c r="T5" i="51" s="1"/>
  <c r="S26" i="51"/>
  <c r="T26" i="51" s="1"/>
  <c r="S6" i="51"/>
  <c r="T6" i="51" s="1"/>
  <c r="S27" i="51" l="1"/>
  <c r="T27" i="51" s="1"/>
  <c r="S13" i="51"/>
  <c r="T13" i="51" s="1"/>
  <c r="S21" i="51"/>
  <c r="T21" i="51" s="1"/>
  <c r="S29" i="51"/>
  <c r="T29" i="51" s="1"/>
  <c r="S25" i="51"/>
  <c r="T25" i="51" s="1"/>
  <c r="S33" i="51"/>
  <c r="T33" i="51" s="1"/>
  <c r="S10" i="51"/>
  <c r="T10" i="51" s="1"/>
  <c r="S23" i="51"/>
  <c r="T23" i="51" s="1"/>
  <c r="AD7" i="51"/>
  <c r="AD5" i="51" s="1"/>
  <c r="S14" i="51"/>
  <c r="T14" i="51" s="1"/>
  <c r="S39" i="51"/>
  <c r="T39" i="51" s="1"/>
  <c r="S15" i="51"/>
  <c r="T15" i="51" s="1"/>
  <c r="S4" i="51"/>
  <c r="T4" i="51" s="1"/>
  <c r="S11" i="51"/>
  <c r="T11" i="51" s="1"/>
  <c r="S9" i="51"/>
  <c r="T9" i="51" s="1"/>
  <c r="S17" i="51"/>
  <c r="T17" i="51" s="1"/>
  <c r="S31" i="51"/>
  <c r="T31" i="51" s="1"/>
  <c r="S32" i="51"/>
  <c r="T32" i="51" s="1"/>
  <c r="U4" i="51" a="1"/>
  <c r="T42" i="51" l="1"/>
  <c r="S42" i="51"/>
  <c r="U11" i="51"/>
  <c r="R10" i="75" s="1"/>
  <c r="U19" i="51"/>
  <c r="R18" i="75" s="1"/>
  <c r="U27" i="51"/>
  <c r="R26" i="75" s="1"/>
  <c r="U35" i="51"/>
  <c r="R34" i="75" s="1"/>
  <c r="U4" i="51"/>
  <c r="R3" i="75" s="1"/>
  <c r="U12" i="51"/>
  <c r="R11" i="75" s="1"/>
  <c r="U20" i="51"/>
  <c r="R19" i="75" s="1"/>
  <c r="U28" i="51"/>
  <c r="R27" i="75" s="1"/>
  <c r="U36" i="51"/>
  <c r="R35" i="75" s="1"/>
  <c r="U5" i="51"/>
  <c r="R4" i="75" s="1"/>
  <c r="U13" i="51"/>
  <c r="R12" i="75" s="1"/>
  <c r="U21" i="51"/>
  <c r="R20" i="75" s="1"/>
  <c r="U29" i="51"/>
  <c r="R28" i="75" s="1"/>
  <c r="U37" i="51"/>
  <c r="R36" i="75" s="1"/>
  <c r="U34" i="51"/>
  <c r="R33" i="75" s="1"/>
  <c r="U6" i="51"/>
  <c r="R5" i="75" s="1"/>
  <c r="U14" i="51"/>
  <c r="R13" i="75" s="1"/>
  <c r="U22" i="51"/>
  <c r="R21" i="75" s="1"/>
  <c r="U30" i="51"/>
  <c r="R29" i="75" s="1"/>
  <c r="U38" i="51"/>
  <c r="R37" i="75" s="1"/>
  <c r="U7" i="51"/>
  <c r="V7" i="51" s="1"/>
  <c r="U15" i="51"/>
  <c r="R14" i="75" s="1"/>
  <c r="U23" i="51"/>
  <c r="R22" i="75" s="1"/>
  <c r="U31" i="51"/>
  <c r="R30" i="75" s="1"/>
  <c r="U39" i="51"/>
  <c r="R38" i="75" s="1"/>
  <c r="U26" i="51"/>
  <c r="R25" i="75" s="1"/>
  <c r="U8" i="51"/>
  <c r="R7" i="75" s="1"/>
  <c r="U16" i="51"/>
  <c r="R15" i="75" s="1"/>
  <c r="U24" i="51"/>
  <c r="R23" i="75" s="1"/>
  <c r="U32" i="51"/>
  <c r="R31" i="75" s="1"/>
  <c r="U40" i="51"/>
  <c r="R39" i="75" s="1"/>
  <c r="U18" i="51"/>
  <c r="R17" i="75" s="1"/>
  <c r="U9" i="51"/>
  <c r="R8" i="75" s="1"/>
  <c r="U17" i="51"/>
  <c r="R16" i="75" s="1"/>
  <c r="U25" i="51"/>
  <c r="R24" i="75" s="1"/>
  <c r="U33" i="51"/>
  <c r="R32" i="75" s="1"/>
  <c r="U10" i="51"/>
  <c r="R9" i="75" s="1"/>
  <c r="P6" i="75" l="1"/>
  <c r="S6" i="75"/>
  <c r="O6" i="75"/>
  <c r="R6" i="75"/>
  <c r="V32" i="51"/>
  <c r="O31" i="75"/>
  <c r="V37" i="51"/>
  <c r="O36" i="75"/>
  <c r="V10" i="51"/>
  <c r="O9" i="75"/>
  <c r="V18" i="51"/>
  <c r="O17" i="75"/>
  <c r="V31" i="51"/>
  <c r="O30" i="75"/>
  <c r="V28" i="51"/>
  <c r="O27" i="75"/>
  <c r="X40" i="51"/>
  <c r="U39" i="75" s="1"/>
  <c r="O39" i="75"/>
  <c r="V23" i="51"/>
  <c r="O22" i="75"/>
  <c r="V34" i="51"/>
  <c r="O33" i="75"/>
  <c r="V20" i="51"/>
  <c r="O19" i="75"/>
  <c r="V15" i="51"/>
  <c r="O14" i="75"/>
  <c r="V12" i="51"/>
  <c r="O11" i="75"/>
  <c r="V24" i="51"/>
  <c r="O23" i="75"/>
  <c r="V6" i="51"/>
  <c r="O5" i="75"/>
  <c r="V29" i="51"/>
  <c r="O28" i="75"/>
  <c r="V33" i="51"/>
  <c r="O32" i="75"/>
  <c r="V16" i="51"/>
  <c r="O15" i="75"/>
  <c r="V38" i="51"/>
  <c r="O37" i="75"/>
  <c r="V21" i="51"/>
  <c r="O20" i="75"/>
  <c r="V35" i="51"/>
  <c r="O34" i="75"/>
  <c r="V25" i="51"/>
  <c r="O24" i="75"/>
  <c r="V8" i="51"/>
  <c r="O7" i="75"/>
  <c r="V30" i="51"/>
  <c r="O29" i="75"/>
  <c r="V13" i="51"/>
  <c r="O12" i="75"/>
  <c r="W27" i="51"/>
  <c r="O26" i="75"/>
  <c r="V17" i="51"/>
  <c r="O16" i="75"/>
  <c r="V26" i="51"/>
  <c r="O25" i="75"/>
  <c r="V22" i="51"/>
  <c r="O21" i="75"/>
  <c r="V5" i="51"/>
  <c r="O4" i="75"/>
  <c r="V19" i="51"/>
  <c r="O18" i="75"/>
  <c r="V9" i="51"/>
  <c r="O8" i="75"/>
  <c r="X39" i="51"/>
  <c r="U38" i="75" s="1"/>
  <c r="O38" i="75"/>
  <c r="V14" i="51"/>
  <c r="O13" i="75"/>
  <c r="X36" i="51"/>
  <c r="U35" i="75" s="1"/>
  <c r="O35" i="75"/>
  <c r="V11" i="51"/>
  <c r="O10" i="75"/>
  <c r="V4" i="51"/>
  <c r="O3" i="75"/>
  <c r="W24" i="51"/>
  <c r="V27" i="51"/>
  <c r="W12" i="51"/>
  <c r="V36" i="51"/>
  <c r="W6" i="51"/>
  <c r="W17" i="51"/>
  <c r="X21" i="51"/>
  <c r="U20" i="75" s="1"/>
  <c r="W28" i="51"/>
  <c r="X20" i="51"/>
  <c r="U19" i="75" s="1"/>
  <c r="V40" i="51"/>
  <c r="W40" i="51"/>
  <c r="V39" i="51"/>
  <c r="W39" i="51"/>
  <c r="X5" i="51"/>
  <c r="U4" i="75" s="1"/>
  <c r="W33" i="51"/>
  <c r="W11" i="51"/>
  <c r="U42" i="51"/>
  <c r="AB8" i="51" s="1"/>
  <c r="AB9" i="51" s="1"/>
  <c r="X34" i="51"/>
  <c r="U33" i="75" s="1"/>
  <c r="W18" i="51"/>
  <c r="X23" i="51"/>
  <c r="U22" i="75" s="1"/>
  <c r="X7" i="51"/>
  <c r="U6" i="75" s="1"/>
  <c r="W22" i="51"/>
  <c r="W8" i="51"/>
  <c r="W38" i="51"/>
  <c r="X14" i="51"/>
  <c r="U13" i="75" s="1"/>
  <c r="W9" i="51"/>
  <c r="W10" i="51"/>
  <c r="W13" i="51"/>
  <c r="X33" i="51"/>
  <c r="U32" i="75" s="1"/>
  <c r="X17" i="51"/>
  <c r="U16" i="75" s="1"/>
  <c r="W25" i="51"/>
  <c r="X13" i="51"/>
  <c r="U12" i="75" s="1"/>
  <c r="X30" i="51"/>
  <c r="U29" i="75" s="1"/>
  <c r="W29" i="51"/>
  <c r="X18" i="51"/>
  <c r="U17" i="75" s="1"/>
  <c r="W26" i="51"/>
  <c r="X29" i="51"/>
  <c r="U28" i="75" s="1"/>
  <c r="W30" i="51"/>
  <c r="X6" i="51"/>
  <c r="U5" i="75" s="1"/>
  <c r="W14" i="51"/>
  <c r="W37" i="51"/>
  <c r="X15" i="51"/>
  <c r="U14" i="75" s="1"/>
  <c r="X22" i="51"/>
  <c r="U21" i="75" s="1"/>
  <c r="X37" i="51"/>
  <c r="U36" i="75" s="1"/>
  <c r="X28" i="51"/>
  <c r="U27" i="75" s="1"/>
  <c r="W19" i="51"/>
  <c r="X4" i="51"/>
  <c r="U3" i="75" s="1"/>
  <c r="X8" i="51"/>
  <c r="U7" i="75" s="1"/>
  <c r="W31" i="51"/>
  <c r="W36" i="51"/>
  <c r="X11" i="51"/>
  <c r="U10" i="75" s="1"/>
  <c r="W16" i="51"/>
  <c r="W15" i="51"/>
  <c r="X31" i="51"/>
  <c r="U30" i="75" s="1"/>
  <c r="X12" i="51"/>
  <c r="U11" i="75" s="1"/>
  <c r="W20" i="51"/>
  <c r="X27" i="51"/>
  <c r="U26" i="75" s="1"/>
  <c r="W35" i="51"/>
  <c r="X24" i="51"/>
  <c r="U23" i="75" s="1"/>
  <c r="W34" i="51"/>
  <c r="X9" i="51"/>
  <c r="U8" i="75" s="1"/>
  <c r="X25" i="51"/>
  <c r="U24" i="75" s="1"/>
  <c r="X10" i="51"/>
  <c r="U9" i="75" s="1"/>
  <c r="X26" i="51"/>
  <c r="U25" i="75" s="1"/>
  <c r="X38" i="51"/>
  <c r="U37" i="75" s="1"/>
  <c r="W5" i="51"/>
  <c r="W21" i="51"/>
  <c r="W32" i="51"/>
  <c r="W7" i="51"/>
  <c r="W23" i="51"/>
  <c r="W4" i="51"/>
  <c r="X19" i="51"/>
  <c r="U18" i="75" s="1"/>
  <c r="X35" i="51"/>
  <c r="U34" i="75" s="1"/>
  <c r="X16" i="51"/>
  <c r="U15" i="75" s="1"/>
  <c r="X32" i="51"/>
  <c r="U31" i="75" s="1"/>
  <c r="Q33" i="75" l="1"/>
  <c r="T33" i="75"/>
  <c r="Q20" i="75"/>
  <c r="T20" i="75"/>
  <c r="Q9" i="75"/>
  <c r="T9" i="75"/>
  <c r="Q17" i="75"/>
  <c r="T17" i="75"/>
  <c r="Q39" i="75"/>
  <c r="T39" i="75"/>
  <c r="Q11" i="75"/>
  <c r="T11" i="75"/>
  <c r="Q34" i="75"/>
  <c r="T34" i="75"/>
  <c r="Q31" i="75"/>
  <c r="T31" i="75"/>
  <c r="Q25" i="75"/>
  <c r="T25" i="75"/>
  <c r="Q4" i="75"/>
  <c r="T4" i="75"/>
  <c r="Q8" i="75"/>
  <c r="T8" i="75"/>
  <c r="Q23" i="75"/>
  <c r="T23" i="75"/>
  <c r="Q26" i="75"/>
  <c r="T26" i="75"/>
  <c r="Q15" i="75"/>
  <c r="T15" i="75"/>
  <c r="Q35" i="75"/>
  <c r="T35" i="75"/>
  <c r="Q10" i="75"/>
  <c r="T10" i="75"/>
  <c r="Q28" i="75"/>
  <c r="T28" i="75"/>
  <c r="Q30" i="75"/>
  <c r="T30" i="75"/>
  <c r="Q13" i="75"/>
  <c r="T13" i="75"/>
  <c r="Q37" i="75"/>
  <c r="T37" i="75"/>
  <c r="Q24" i="75"/>
  <c r="T24" i="75"/>
  <c r="Q7" i="75"/>
  <c r="T7" i="75"/>
  <c r="Q32" i="75"/>
  <c r="T32" i="75"/>
  <c r="Q12" i="75"/>
  <c r="T12" i="75"/>
  <c r="Q36" i="75"/>
  <c r="T36" i="75"/>
  <c r="Q19" i="75"/>
  <c r="T19" i="75"/>
  <c r="Q27" i="75"/>
  <c r="T27" i="75"/>
  <c r="Q18" i="75"/>
  <c r="T18" i="75"/>
  <c r="Q21" i="75"/>
  <c r="T21" i="75"/>
  <c r="Q16" i="75"/>
  <c r="T16" i="75"/>
  <c r="Q22" i="75"/>
  <c r="T22" i="75"/>
  <c r="Q29" i="75"/>
  <c r="T29" i="75"/>
  <c r="Q6" i="75"/>
  <c r="T6" i="75"/>
  <c r="Q14" i="75"/>
  <c r="T14" i="75"/>
  <c r="Q38" i="75"/>
  <c r="T38" i="75"/>
  <c r="Q5" i="75"/>
  <c r="T5" i="75"/>
  <c r="Q3" i="75"/>
  <c r="T3" i="75"/>
  <c r="P18" i="75"/>
  <c r="S18" i="75"/>
  <c r="P16" i="75"/>
  <c r="S16" i="75"/>
  <c r="P7" i="75"/>
  <c r="S7" i="75"/>
  <c r="P37" i="75"/>
  <c r="S37" i="75"/>
  <c r="P5" i="75"/>
  <c r="S5" i="75"/>
  <c r="P19" i="75"/>
  <c r="S19" i="75"/>
  <c r="P27" i="75"/>
  <c r="S27" i="75"/>
  <c r="P36" i="75"/>
  <c r="S36" i="75"/>
  <c r="P39" i="75"/>
  <c r="S39" i="75"/>
  <c r="P26" i="75"/>
  <c r="S26" i="75"/>
  <c r="P13" i="75"/>
  <c r="S13" i="75"/>
  <c r="P4" i="75"/>
  <c r="S4" i="75"/>
  <c r="P24" i="75"/>
  <c r="S24" i="75"/>
  <c r="P15" i="75"/>
  <c r="S15" i="75"/>
  <c r="P23" i="75"/>
  <c r="S23" i="75"/>
  <c r="P33" i="75"/>
  <c r="S33" i="75"/>
  <c r="P30" i="75"/>
  <c r="S30" i="75"/>
  <c r="P31" i="75"/>
  <c r="S31" i="75"/>
  <c r="P35" i="75"/>
  <c r="S35" i="75"/>
  <c r="P21" i="75"/>
  <c r="S21" i="75"/>
  <c r="P12" i="75"/>
  <c r="S12" i="75"/>
  <c r="P34" i="75"/>
  <c r="S34" i="75"/>
  <c r="P32" i="75"/>
  <c r="S32" i="75"/>
  <c r="P11" i="75"/>
  <c r="S11" i="75"/>
  <c r="P22" i="75"/>
  <c r="S22" i="75"/>
  <c r="P17" i="75"/>
  <c r="S17" i="75"/>
  <c r="P38" i="75"/>
  <c r="S38" i="75"/>
  <c r="P10" i="75"/>
  <c r="S10" i="75"/>
  <c r="P8" i="75"/>
  <c r="S8" i="75"/>
  <c r="P25" i="75"/>
  <c r="S25" i="75"/>
  <c r="P29" i="75"/>
  <c r="S29" i="75"/>
  <c r="P20" i="75"/>
  <c r="S20" i="75"/>
  <c r="P28" i="75"/>
  <c r="S28" i="75"/>
  <c r="P14" i="75"/>
  <c r="S14" i="75"/>
  <c r="P9" i="75"/>
  <c r="S9" i="75"/>
  <c r="P3" i="75"/>
  <c r="S3" i="75"/>
  <c r="V42" i="51"/>
  <c r="AC8" i="51" s="1"/>
  <c r="AC9" i="51" s="1"/>
  <c r="X42" i="51"/>
  <c r="AE8" i="51" s="1"/>
  <c r="AE9" i="51" s="1"/>
  <c r="W42" i="51"/>
  <c r="AD8" i="51" s="1"/>
  <c r="AD9" i="51" s="1"/>
  <c r="K40" i="75" l="1"/>
  <c r="J40" i="75"/>
  <c r="L40" i="75" l="1"/>
  <c r="M40" i="75" l="1"/>
  <c r="N40" i="75" l="1"/>
  <c r="O40" i="75" l="1"/>
  <c r="P40" i="75" l="1"/>
  <c r="R40" i="75"/>
  <c r="Q40" i="75"/>
  <c r="S40" i="75"/>
  <c r="U40" i="75"/>
  <c r="T40" i="75"/>
</calcChain>
</file>

<file path=xl/sharedStrings.xml><?xml version="1.0" encoding="utf-8"?>
<sst xmlns="http://schemas.openxmlformats.org/spreadsheetml/2006/main" count="4087" uniqueCount="1357">
  <si>
    <t>内生部門計</t>
  </si>
  <si>
    <t>雇用者所得</t>
  </si>
  <si>
    <t>営業余剰</t>
  </si>
  <si>
    <t>資本減耗引当</t>
  </si>
  <si>
    <t>間接税（関税・輸入品商品税を除く。）</t>
  </si>
  <si>
    <t>（控除）経常補助金</t>
  </si>
  <si>
    <t>粗付加価値部門計</t>
  </si>
  <si>
    <t>最終需要計</t>
  </si>
  <si>
    <t>需要合計</t>
  </si>
  <si>
    <t>部門
コード</t>
    <phoneticPr fontId="10"/>
  </si>
  <si>
    <t>35部門表</t>
    <rPh sb="2" eb="4">
      <t>ブモン</t>
    </rPh>
    <rPh sb="4" eb="5">
      <t>ヒョウ</t>
    </rPh>
    <phoneticPr fontId="10"/>
  </si>
  <si>
    <t>※四捨五入の関係上、内訳と合計は必ずしも一致しない</t>
    <rPh sb="1" eb="5">
      <t>シシャゴニュウ</t>
    </rPh>
    <rPh sb="6" eb="9">
      <t>カンケイジョウ</t>
    </rPh>
    <rPh sb="10" eb="12">
      <t>ウチワケ</t>
    </rPh>
    <rPh sb="13" eb="15">
      <t>ゴウケイ</t>
    </rPh>
    <rPh sb="16" eb="17">
      <t>カナラ</t>
    </rPh>
    <rPh sb="20" eb="22">
      <t>イッチ</t>
    </rPh>
    <phoneticPr fontId="3"/>
  </si>
  <si>
    <t>合計</t>
    <rPh sb="0" eb="2">
      <t>ゴウケイ</t>
    </rPh>
    <phoneticPr fontId="10"/>
  </si>
  <si>
    <t>新規需要額</t>
    <rPh sb="0" eb="2">
      <t>シンキ</t>
    </rPh>
    <rPh sb="2" eb="4">
      <t>ジュヨウ</t>
    </rPh>
    <rPh sb="4" eb="5">
      <t>ガク</t>
    </rPh>
    <phoneticPr fontId="10"/>
  </si>
  <si>
    <t>直接効果</t>
  </si>
  <si>
    <t>直接効果</t>
    <rPh sb="0" eb="2">
      <t>チョクセツ</t>
    </rPh>
    <rPh sb="2" eb="4">
      <t>コウカ</t>
    </rPh>
    <phoneticPr fontId="10"/>
  </si>
  <si>
    <t>生産誘発額</t>
  </si>
  <si>
    <t>生産誘発額</t>
    <rPh sb="0" eb="2">
      <t>セイサン</t>
    </rPh>
    <rPh sb="2" eb="4">
      <t>ユウハツ</t>
    </rPh>
    <rPh sb="4" eb="5">
      <t>ガク</t>
    </rPh>
    <phoneticPr fontId="10"/>
  </si>
  <si>
    <t>粗付加価値率</t>
    <rPh sb="0" eb="1">
      <t>アラ</t>
    </rPh>
    <rPh sb="1" eb="3">
      <t>フカ</t>
    </rPh>
    <rPh sb="3" eb="5">
      <t>カチ</t>
    </rPh>
    <rPh sb="5" eb="6">
      <t>リツ</t>
    </rPh>
    <phoneticPr fontId="10"/>
  </si>
  <si>
    <t>雇用者所得率</t>
    <rPh sb="0" eb="3">
      <t>コヨウシャ</t>
    </rPh>
    <rPh sb="3" eb="5">
      <t>ショトク</t>
    </rPh>
    <rPh sb="5" eb="6">
      <t>リツ</t>
    </rPh>
    <phoneticPr fontId="10"/>
  </si>
  <si>
    <t>県産品需要</t>
    <rPh sb="0" eb="1">
      <t>ケン</t>
    </rPh>
    <rPh sb="1" eb="3">
      <t>サンピン</t>
    </rPh>
    <rPh sb="3" eb="5">
      <t>ジュヨウ</t>
    </rPh>
    <phoneticPr fontId="10"/>
  </si>
  <si>
    <t>その他の製造工業製品</t>
  </si>
  <si>
    <t>水道</t>
  </si>
  <si>
    <t>廃棄物処理</t>
  </si>
  <si>
    <t>商業マージン、貨物運賃は、「平成23年（2011年）産業連関表」（総務省）の全国表の購入者価格評価表、商業マージン表、</t>
    <rPh sb="0" eb="2">
      <t>ショウギョウ</t>
    </rPh>
    <rPh sb="7" eb="9">
      <t>カモツ</t>
    </rPh>
    <rPh sb="9" eb="11">
      <t>ウンチン</t>
    </rPh>
    <rPh sb="38" eb="40">
      <t>ゼンコク</t>
    </rPh>
    <rPh sb="40" eb="41">
      <t>ヒョウ</t>
    </rPh>
    <phoneticPr fontId="32"/>
  </si>
  <si>
    <t>国内貨物運賃表（それぞれ108部門表）から、それぞれのマージン率を算出して用いている。</t>
    <rPh sb="31" eb="32">
      <t>リツ</t>
    </rPh>
    <rPh sb="33" eb="35">
      <t>サンシュツ</t>
    </rPh>
    <rPh sb="37" eb="38">
      <t>モチ</t>
    </rPh>
    <phoneticPr fontId="32"/>
  </si>
  <si>
    <t>なお、各マージン率の算出にあたっては、各表の国内需要合計の値を用いている。</t>
    <rPh sb="3" eb="4">
      <t>カク</t>
    </rPh>
    <rPh sb="8" eb="9">
      <t>リツ</t>
    </rPh>
    <rPh sb="10" eb="12">
      <t>サンシュツ</t>
    </rPh>
    <rPh sb="19" eb="21">
      <t>カクヒョウ</t>
    </rPh>
    <rPh sb="22" eb="24">
      <t>コクナイ</t>
    </rPh>
    <rPh sb="24" eb="26">
      <t>ジュヨウ</t>
    </rPh>
    <rPh sb="26" eb="28">
      <t>ゴウケイ</t>
    </rPh>
    <rPh sb="29" eb="30">
      <t>アタイ</t>
    </rPh>
    <rPh sb="31" eb="32">
      <t>モチ</t>
    </rPh>
    <phoneticPr fontId="32"/>
  </si>
  <si>
    <t>マージンはぎ取り</t>
    <rPh sb="6" eb="7">
      <t>ト</t>
    </rPh>
    <phoneticPr fontId="10"/>
  </si>
  <si>
    <t>国内生産額</t>
  </si>
  <si>
    <t>970</t>
  </si>
  <si>
    <t>960</t>
  </si>
  <si>
    <t>951</t>
  </si>
  <si>
    <t>941</t>
  </si>
  <si>
    <t>資本減耗引当（社会資本等減耗分）</t>
  </si>
  <si>
    <t>932</t>
  </si>
  <si>
    <t>931</t>
  </si>
  <si>
    <t>921</t>
  </si>
  <si>
    <t>911</t>
  </si>
  <si>
    <t>家計外消費支出（行）</t>
  </si>
  <si>
    <t>711</t>
  </si>
  <si>
    <t>700</t>
  </si>
  <si>
    <t>分類不明</t>
  </si>
  <si>
    <t>691</t>
  </si>
  <si>
    <t>事務用品</t>
  </si>
  <si>
    <t>681</t>
  </si>
  <si>
    <t>その他の対個人サービス</t>
  </si>
  <si>
    <t>679</t>
  </si>
  <si>
    <t>娯楽サービス</t>
  </si>
  <si>
    <t>674</t>
  </si>
  <si>
    <t>洗濯・理容・美容・浴場業</t>
  </si>
  <si>
    <t>673</t>
  </si>
  <si>
    <t>飲食サービス</t>
  </si>
  <si>
    <t>672</t>
  </si>
  <si>
    <t>宿泊業</t>
  </si>
  <si>
    <t>671</t>
  </si>
  <si>
    <t>その他の対事業所サービス</t>
  </si>
  <si>
    <t>669</t>
  </si>
  <si>
    <t>自動車整備・機械修理</t>
  </si>
  <si>
    <t>663</t>
  </si>
  <si>
    <t>広告</t>
  </si>
  <si>
    <t>662</t>
  </si>
  <si>
    <t>物品賃貸サービス</t>
  </si>
  <si>
    <t>661</t>
  </si>
  <si>
    <t>659</t>
  </si>
  <si>
    <t>介護</t>
  </si>
  <si>
    <t>644</t>
  </si>
  <si>
    <t>社会保険・社会福祉</t>
  </si>
  <si>
    <t>643</t>
  </si>
  <si>
    <t>保健衛生</t>
  </si>
  <si>
    <t>642</t>
  </si>
  <si>
    <t>医療</t>
  </si>
  <si>
    <t>641</t>
  </si>
  <si>
    <t>研究</t>
  </si>
  <si>
    <t>632</t>
  </si>
  <si>
    <t>教育</t>
  </si>
  <si>
    <t>631</t>
  </si>
  <si>
    <t>公務</t>
  </si>
  <si>
    <t>611</t>
  </si>
  <si>
    <t>映像・音声・文字情報制作</t>
  </si>
  <si>
    <t>595</t>
  </si>
  <si>
    <t>インターネット附随サービス</t>
  </si>
  <si>
    <t>594</t>
  </si>
  <si>
    <t>情報サービス</t>
  </si>
  <si>
    <t>593</t>
  </si>
  <si>
    <t>放送</t>
  </si>
  <si>
    <t>592</t>
  </si>
  <si>
    <t>通信</t>
  </si>
  <si>
    <t>591</t>
  </si>
  <si>
    <t>郵便・信書便</t>
  </si>
  <si>
    <t>579</t>
  </si>
  <si>
    <t>運輸附帯サービス</t>
  </si>
  <si>
    <t>578</t>
  </si>
  <si>
    <t>倉庫</t>
  </si>
  <si>
    <t>577</t>
  </si>
  <si>
    <t>貨物利用運送</t>
  </si>
  <si>
    <t>576</t>
  </si>
  <si>
    <t>航空輸送</t>
  </si>
  <si>
    <t>575</t>
  </si>
  <si>
    <t>水運</t>
  </si>
  <si>
    <t>574</t>
  </si>
  <si>
    <t>自家輸送</t>
  </si>
  <si>
    <t>573</t>
  </si>
  <si>
    <t>道路輸送（自家輸送を除く。）</t>
  </si>
  <si>
    <t>572</t>
  </si>
  <si>
    <t>鉄道輸送</t>
  </si>
  <si>
    <t>571</t>
  </si>
  <si>
    <t>住宅賃貸料（帰属家賃）</t>
  </si>
  <si>
    <t>553</t>
  </si>
  <si>
    <t>住宅賃貸料</t>
  </si>
  <si>
    <t>552</t>
  </si>
  <si>
    <t>不動産仲介及び賃貸</t>
  </si>
  <si>
    <t>551</t>
  </si>
  <si>
    <t>金融・保険</t>
  </si>
  <si>
    <t>531</t>
  </si>
  <si>
    <t>商業</t>
  </si>
  <si>
    <t>511</t>
  </si>
  <si>
    <t>481</t>
  </si>
  <si>
    <t>471</t>
  </si>
  <si>
    <t>ガス・熱供給</t>
  </si>
  <si>
    <t>462</t>
  </si>
  <si>
    <t>電力</t>
  </si>
  <si>
    <t>461</t>
  </si>
  <si>
    <t>その他の土木建設</t>
  </si>
  <si>
    <t>419</t>
  </si>
  <si>
    <t>公共事業</t>
  </si>
  <si>
    <t>413</t>
  </si>
  <si>
    <t>建設補修</t>
  </si>
  <si>
    <t>412</t>
  </si>
  <si>
    <t>建築</t>
  </si>
  <si>
    <t>411</t>
  </si>
  <si>
    <t>再生資源回収・加工処理</t>
  </si>
  <si>
    <t>392</t>
  </si>
  <si>
    <t>391</t>
  </si>
  <si>
    <t>その他の輸送機械・同修理</t>
  </si>
  <si>
    <t>359</t>
  </si>
  <si>
    <t>船舶・同修理</t>
  </si>
  <si>
    <t>354</t>
  </si>
  <si>
    <t>自動車部品・同附属品</t>
  </si>
  <si>
    <t>353</t>
  </si>
  <si>
    <t>その他の自動車</t>
  </si>
  <si>
    <t>352</t>
  </si>
  <si>
    <t>乗用車</t>
  </si>
  <si>
    <t>351</t>
  </si>
  <si>
    <t>電子計算機・同附属装置</t>
  </si>
  <si>
    <t>342</t>
  </si>
  <si>
    <t>341</t>
  </si>
  <si>
    <t>その他の電気機械</t>
  </si>
  <si>
    <t>339</t>
  </si>
  <si>
    <t>電子応用装置・電気計測器</t>
  </si>
  <si>
    <t>333</t>
  </si>
  <si>
    <t>民生用電気機器</t>
  </si>
  <si>
    <t>332</t>
  </si>
  <si>
    <t>産業用電気機器</t>
  </si>
  <si>
    <t>331</t>
  </si>
  <si>
    <t>その他の電子部品</t>
  </si>
  <si>
    <t>329</t>
  </si>
  <si>
    <t>電子デバイス</t>
  </si>
  <si>
    <t>321</t>
  </si>
  <si>
    <t>業務用機械</t>
  </si>
  <si>
    <t>311</t>
  </si>
  <si>
    <t>生産用機械</t>
  </si>
  <si>
    <t>301</t>
  </si>
  <si>
    <t>はん用機械</t>
  </si>
  <si>
    <t>291</t>
  </si>
  <si>
    <t>その他の金属製品</t>
  </si>
  <si>
    <t>289</t>
  </si>
  <si>
    <t>281</t>
  </si>
  <si>
    <t>非鉄金属加工製品</t>
  </si>
  <si>
    <t>272</t>
  </si>
  <si>
    <t>非鉄金属製錬・精製</t>
  </si>
  <si>
    <t>271</t>
  </si>
  <si>
    <t>その他の鉄鋼製品</t>
  </si>
  <si>
    <t>269</t>
  </si>
  <si>
    <t>263</t>
  </si>
  <si>
    <t>鋼材</t>
  </si>
  <si>
    <t>262</t>
  </si>
  <si>
    <t>銑鉄・粗鋼</t>
  </si>
  <si>
    <t>261</t>
  </si>
  <si>
    <t>その他の窯業・土石製品</t>
  </si>
  <si>
    <t>259</t>
  </si>
  <si>
    <t>陶磁器</t>
  </si>
  <si>
    <t>253</t>
  </si>
  <si>
    <t>セメント・セメント製品</t>
  </si>
  <si>
    <t>252</t>
  </si>
  <si>
    <t>ガラス・ガラス製品</t>
  </si>
  <si>
    <t>251</t>
  </si>
  <si>
    <t>231</t>
  </si>
  <si>
    <t>ゴム製品</t>
  </si>
  <si>
    <t>222</t>
  </si>
  <si>
    <t>プラスチック製品</t>
  </si>
  <si>
    <t>221</t>
  </si>
  <si>
    <t>石炭製品</t>
  </si>
  <si>
    <t>212</t>
  </si>
  <si>
    <t>石油製品</t>
  </si>
  <si>
    <t>211</t>
  </si>
  <si>
    <t>化学最終製品（医薬品を除く。）</t>
  </si>
  <si>
    <t>208</t>
  </si>
  <si>
    <t>医薬品</t>
  </si>
  <si>
    <t>207</t>
  </si>
  <si>
    <t>化学繊維</t>
  </si>
  <si>
    <t>206</t>
  </si>
  <si>
    <t>合成樹脂</t>
  </si>
  <si>
    <t>205</t>
  </si>
  <si>
    <t>204</t>
  </si>
  <si>
    <t>203</t>
  </si>
  <si>
    <t>無機化学工業製品</t>
  </si>
  <si>
    <t>202</t>
  </si>
  <si>
    <t>化学肥料</t>
  </si>
  <si>
    <t>201</t>
  </si>
  <si>
    <t>印刷・製版・製本</t>
  </si>
  <si>
    <t>191</t>
  </si>
  <si>
    <t>紙加工品</t>
  </si>
  <si>
    <t>164</t>
  </si>
  <si>
    <t>パルプ・紙・板紙・加工紙</t>
  </si>
  <si>
    <t>163</t>
  </si>
  <si>
    <t>家具・装備品</t>
  </si>
  <si>
    <t>162</t>
  </si>
  <si>
    <t>木材・木製品</t>
  </si>
  <si>
    <t>161</t>
  </si>
  <si>
    <t>衣服・その他の繊維既製品</t>
  </si>
  <si>
    <t>152</t>
  </si>
  <si>
    <t>繊維工業製品</t>
  </si>
  <si>
    <t>151</t>
  </si>
  <si>
    <t>たばこ</t>
  </si>
  <si>
    <t>114</t>
  </si>
  <si>
    <t>飼料・有機質肥料（別掲を除く。）</t>
  </si>
  <si>
    <t>113</t>
  </si>
  <si>
    <t>飲料</t>
  </si>
  <si>
    <t>112</t>
  </si>
  <si>
    <t>食料品</t>
  </si>
  <si>
    <t>111</t>
  </si>
  <si>
    <t>石炭・原油・天然ガス</t>
  </si>
  <si>
    <t>062</t>
  </si>
  <si>
    <t>061</t>
  </si>
  <si>
    <t>漁業</t>
  </si>
  <si>
    <t>017</t>
  </si>
  <si>
    <t>林業</t>
  </si>
  <si>
    <t>015</t>
  </si>
  <si>
    <t>農業サービス</t>
  </si>
  <si>
    <t>013</t>
  </si>
  <si>
    <t>畜産</t>
  </si>
  <si>
    <t>012</t>
  </si>
  <si>
    <t>耕種農業</t>
  </si>
  <si>
    <t>011</t>
  </si>
  <si>
    <t>貨物運賃</t>
  </si>
  <si>
    <t>商業マージン</t>
  </si>
  <si>
    <t>最終需要部門計</t>
  </si>
  <si>
    <t>（控除）輸入計</t>
  </si>
  <si>
    <t>（控除）輸入品商品税</t>
  </si>
  <si>
    <t>（控除）関税</t>
  </si>
  <si>
    <t>（控除）輸入</t>
  </si>
  <si>
    <t>輸出計</t>
  </si>
  <si>
    <t>輸出</t>
  </si>
  <si>
    <t>国内需要合計</t>
  </si>
  <si>
    <t>国内最終需要計</t>
  </si>
  <si>
    <t>在庫純増</t>
  </si>
  <si>
    <t>国内総固定資本形成（民間）</t>
  </si>
  <si>
    <t>国内総固定資本形成（公的）</t>
  </si>
  <si>
    <t>一般政府消費支出（社会資本等減耗分）</t>
  </si>
  <si>
    <t>一般政府消費支出</t>
  </si>
  <si>
    <t>民間消費支出</t>
  </si>
  <si>
    <t>家計外消費支出（列）</t>
  </si>
  <si>
    <t>901</t>
  </si>
  <si>
    <t>891</t>
  </si>
  <si>
    <t>880</t>
  </si>
  <si>
    <t>870</t>
  </si>
  <si>
    <t>861</t>
  </si>
  <si>
    <t>851</t>
  </si>
  <si>
    <t>841</t>
  </si>
  <si>
    <t>830</t>
  </si>
  <si>
    <t>820</t>
  </si>
  <si>
    <t>810</t>
  </si>
  <si>
    <t>801</t>
  </si>
  <si>
    <t>790</t>
  </si>
  <si>
    <t>780</t>
  </si>
  <si>
    <t>761</t>
  </si>
  <si>
    <t>751</t>
  </si>
  <si>
    <t>741</t>
  </si>
  <si>
    <t>732</t>
  </si>
  <si>
    <t>731</t>
  </si>
  <si>
    <t>721</t>
  </si>
  <si>
    <t>(単位 : 100万円)</t>
  </si>
  <si>
    <t>需要合計</t>
    <rPh sb="0" eb="2">
      <t>ジュヨウ</t>
    </rPh>
    <rPh sb="2" eb="4">
      <t>ゴウケイ</t>
    </rPh>
    <phoneticPr fontId="10"/>
  </si>
  <si>
    <t>取引基本表</t>
    <rPh sb="0" eb="2">
      <t>トリヒキ</t>
    </rPh>
    <rPh sb="2" eb="4">
      <t>キホン</t>
    </rPh>
    <rPh sb="4" eb="5">
      <t>ヒョウ</t>
    </rPh>
    <phoneticPr fontId="10"/>
  </si>
  <si>
    <t>自家輸送追加＝内生部門計</t>
    <rPh sb="0" eb="2">
      <t>ジカ</t>
    </rPh>
    <rPh sb="2" eb="4">
      <t>ユソウ</t>
    </rPh>
    <rPh sb="4" eb="6">
      <t>ツイカ</t>
    </rPh>
    <rPh sb="7" eb="9">
      <t>ナイセイ</t>
    </rPh>
    <rPh sb="9" eb="11">
      <t>ブモン</t>
    </rPh>
    <rPh sb="11" eb="12">
      <t>ケイ</t>
    </rPh>
    <phoneticPr fontId="10"/>
  </si>
  <si>
    <t>運賃表</t>
    <rPh sb="0" eb="2">
      <t>ウンチン</t>
    </rPh>
    <rPh sb="2" eb="3">
      <t>ヒョウ</t>
    </rPh>
    <phoneticPr fontId="10"/>
  </si>
  <si>
    <t>商業マージン表</t>
    <rPh sb="0" eb="2">
      <t>ショウギョウ</t>
    </rPh>
    <rPh sb="6" eb="7">
      <t>ヒョウ</t>
    </rPh>
    <phoneticPr fontId="10"/>
  </si>
  <si>
    <t>運賃マージン率</t>
    <rPh sb="0" eb="2">
      <t>ウンチン</t>
    </rPh>
    <rPh sb="6" eb="7">
      <t>リツ</t>
    </rPh>
    <phoneticPr fontId="10"/>
  </si>
  <si>
    <t>商業マージン率</t>
    <rPh sb="0" eb="2">
      <t>ショウギョウ</t>
    </rPh>
    <rPh sb="6" eb="7">
      <t>リツ</t>
    </rPh>
    <phoneticPr fontId="10"/>
  </si>
  <si>
    <t>マージン率合計</t>
    <rPh sb="4" eb="5">
      <t>リツ</t>
    </rPh>
    <rPh sb="5" eb="7">
      <t>ゴウケイ</t>
    </rPh>
    <phoneticPr fontId="10"/>
  </si>
  <si>
    <t>商業マージン</t>
    <rPh sb="0" eb="2">
      <t>ショウギョウ</t>
    </rPh>
    <phoneticPr fontId="10"/>
  </si>
  <si>
    <t>全国購入者価格</t>
    <rPh sb="0" eb="2">
      <t>ゼンコク</t>
    </rPh>
    <rPh sb="2" eb="5">
      <t>コウニュウシャ</t>
    </rPh>
    <rPh sb="5" eb="7">
      <t>カカク</t>
    </rPh>
    <phoneticPr fontId="10"/>
  </si>
  <si>
    <t>運賃マージン</t>
    <rPh sb="0" eb="2">
      <t>ウンチン</t>
    </rPh>
    <phoneticPr fontId="10"/>
  </si>
  <si>
    <t>商業マージン×自給率</t>
    <rPh sb="0" eb="2">
      <t>ショウギョウ</t>
    </rPh>
    <rPh sb="7" eb="10">
      <t>ジキュウリツ</t>
    </rPh>
    <phoneticPr fontId="10"/>
  </si>
  <si>
    <t>運賃マージン×自給率</t>
    <rPh sb="0" eb="2">
      <t>ウンチン</t>
    </rPh>
    <rPh sb="7" eb="10">
      <t>ジキュウリツ</t>
    </rPh>
    <phoneticPr fontId="10"/>
  </si>
  <si>
    <t>粗付加価値誘発額</t>
  </si>
  <si>
    <t>粗付加価値誘発額</t>
    <rPh sb="0" eb="1">
      <t>アラ</t>
    </rPh>
    <rPh sb="1" eb="3">
      <t>フカ</t>
    </rPh>
    <rPh sb="3" eb="5">
      <t>カチ</t>
    </rPh>
    <rPh sb="5" eb="7">
      <t>ユウハツ</t>
    </rPh>
    <rPh sb="7" eb="8">
      <t>ガク</t>
    </rPh>
    <phoneticPr fontId="10"/>
  </si>
  <si>
    <t>雇用者所得誘発額</t>
    <rPh sb="0" eb="3">
      <t>コヨウシャ</t>
    </rPh>
    <rPh sb="3" eb="5">
      <t>ショトク</t>
    </rPh>
    <rPh sb="5" eb="7">
      <t>ユウハツ</t>
    </rPh>
    <rPh sb="7" eb="8">
      <t>ガク</t>
    </rPh>
    <phoneticPr fontId="4"/>
  </si>
  <si>
    <t>就業者除き百万円</t>
    <rPh sb="0" eb="3">
      <t>シュウギョウシャ</t>
    </rPh>
    <rPh sb="3" eb="4">
      <t>ノゾ</t>
    </rPh>
    <rPh sb="5" eb="8">
      <t>ヒャクマンエン</t>
    </rPh>
    <phoneticPr fontId="10"/>
  </si>
  <si>
    <t>粗付加価値誘発額</t>
    <rPh sb="0" eb="1">
      <t>ソ</t>
    </rPh>
    <rPh sb="1" eb="3">
      <t>フカ</t>
    </rPh>
    <rPh sb="3" eb="5">
      <t>カチ</t>
    </rPh>
    <rPh sb="5" eb="7">
      <t>ユウハツ</t>
    </rPh>
    <rPh sb="7" eb="8">
      <t>ガク</t>
    </rPh>
    <phoneticPr fontId="4"/>
  </si>
  <si>
    <t>生産誘発額</t>
    <rPh sb="0" eb="2">
      <t>セイサン</t>
    </rPh>
    <rPh sb="2" eb="4">
      <t>ユウハツ</t>
    </rPh>
    <rPh sb="4" eb="5">
      <t>ガク</t>
    </rPh>
    <phoneticPr fontId="10"/>
  </si>
  <si>
    <t>直接＋第1次間接効果の雇用者所得の増加による消費増加額</t>
    <rPh sb="0" eb="2">
      <t>チョクセツ</t>
    </rPh>
    <rPh sb="3" eb="6">
      <t>ダイイチジ</t>
    </rPh>
    <rPh sb="6" eb="8">
      <t>カンセツ</t>
    </rPh>
    <rPh sb="8" eb="10">
      <t>コウカ</t>
    </rPh>
    <phoneticPr fontId="4"/>
  </si>
  <si>
    <t>平均消費性向</t>
    <rPh sb="0" eb="2">
      <t>ヘイキン</t>
    </rPh>
    <rPh sb="2" eb="4">
      <t>ショウヒ</t>
    </rPh>
    <rPh sb="4" eb="6">
      <t>セイコウ</t>
    </rPh>
    <phoneticPr fontId="10"/>
  </si>
  <si>
    <t>ｈ23</t>
    <phoneticPr fontId="10"/>
  </si>
  <si>
    <t>ｈ24</t>
    <phoneticPr fontId="10"/>
  </si>
  <si>
    <t>ｈ25</t>
    <phoneticPr fontId="10"/>
  </si>
  <si>
    <t>ｈ26</t>
    <phoneticPr fontId="10"/>
  </si>
  <si>
    <t>ｈ27</t>
  </si>
  <si>
    <t>ｈ28</t>
  </si>
  <si>
    <t>ｈ29</t>
  </si>
  <si>
    <t>ｈ30</t>
  </si>
  <si>
    <t>ｈ28-30ave.</t>
    <phoneticPr fontId="10"/>
  </si>
  <si>
    <t>消費増による県産品需要</t>
    <rPh sb="0" eb="2">
      <t>ショウヒ</t>
    </rPh>
    <rPh sb="2" eb="3">
      <t>ゾウ</t>
    </rPh>
    <rPh sb="6" eb="7">
      <t>ケン</t>
    </rPh>
    <rPh sb="7" eb="9">
      <t>サンピン</t>
    </rPh>
    <rPh sb="9" eb="11">
      <t>ジュヨウ</t>
    </rPh>
    <phoneticPr fontId="10"/>
  </si>
  <si>
    <t>1次波及効果（直接含む）</t>
    <rPh sb="1" eb="2">
      <t>ジ</t>
    </rPh>
    <rPh sb="2" eb="4">
      <t>ハキュウ</t>
    </rPh>
    <rPh sb="4" eb="6">
      <t>コウカ</t>
    </rPh>
    <rPh sb="7" eb="9">
      <t>チョクセツ</t>
    </rPh>
    <rPh sb="9" eb="10">
      <t>フク</t>
    </rPh>
    <phoneticPr fontId="10"/>
  </si>
  <si>
    <t>2次波及効果（2次間接効果）</t>
    <rPh sb="1" eb="2">
      <t>ジ</t>
    </rPh>
    <rPh sb="2" eb="4">
      <t>ハキュウ</t>
    </rPh>
    <rPh sb="4" eb="6">
      <t>コウカ</t>
    </rPh>
    <rPh sb="8" eb="9">
      <t>ジ</t>
    </rPh>
    <rPh sb="9" eb="11">
      <t>カンセツ</t>
    </rPh>
    <rPh sb="11" eb="13">
      <t>コウカ</t>
    </rPh>
    <phoneticPr fontId="10"/>
  </si>
  <si>
    <t>1次間接効果</t>
    <rPh sb="1" eb="2">
      <t>ジ</t>
    </rPh>
    <rPh sb="2" eb="4">
      <t>カンセツ</t>
    </rPh>
    <rPh sb="4" eb="6">
      <t>コウカ</t>
    </rPh>
    <phoneticPr fontId="10"/>
  </si>
  <si>
    <t>雇用者所得誘発額</t>
  </si>
  <si>
    <t>１次波及効果</t>
    <rPh sb="1" eb="2">
      <t>ジ</t>
    </rPh>
    <rPh sb="2" eb="4">
      <t>ハキュウ</t>
    </rPh>
    <rPh sb="4" eb="6">
      <t>コウカ</t>
    </rPh>
    <phoneticPr fontId="32"/>
  </si>
  <si>
    <t>第１次間接効果</t>
    <rPh sb="0" eb="1">
      <t>ダイ</t>
    </rPh>
    <rPh sb="3" eb="5">
      <t>カンセツ</t>
    </rPh>
    <phoneticPr fontId="32"/>
  </si>
  <si>
    <t>２次波及効果</t>
    <rPh sb="2" eb="4">
      <t>ハキュウ</t>
    </rPh>
    <rPh sb="4" eb="6">
      <t>コウカ</t>
    </rPh>
    <phoneticPr fontId="32"/>
  </si>
  <si>
    <t>総計</t>
  </si>
  <si>
    <t>（単位：百万円、人）</t>
    <rPh sb="1" eb="3">
      <t>タンイ</t>
    </rPh>
    <rPh sb="4" eb="6">
      <t>ヒャクマン</t>
    </rPh>
    <rPh sb="6" eb="7">
      <t>エン</t>
    </rPh>
    <rPh sb="8" eb="9">
      <t>ニン</t>
    </rPh>
    <phoneticPr fontId="32"/>
  </si>
  <si>
    <t>雇用者係数</t>
    <rPh sb="0" eb="3">
      <t>コヨウシャ</t>
    </rPh>
    <rPh sb="3" eb="5">
      <t>ケイスウ</t>
    </rPh>
    <phoneticPr fontId="10"/>
  </si>
  <si>
    <t>雇用者誘発数（人）</t>
    <rPh sb="0" eb="3">
      <t>コヨウシャ</t>
    </rPh>
    <rPh sb="3" eb="5">
      <t>ユウハツ</t>
    </rPh>
    <rPh sb="5" eb="6">
      <t>スウ</t>
    </rPh>
    <rPh sb="7" eb="8">
      <t>ニン</t>
    </rPh>
    <phoneticPr fontId="4"/>
  </si>
  <si>
    <t>雇用者誘発数</t>
    <rPh sb="0" eb="3">
      <t>コヨウシャ</t>
    </rPh>
    <rPh sb="3" eb="5">
      <t>ユウハツ</t>
    </rPh>
    <rPh sb="5" eb="6">
      <t>スウ</t>
    </rPh>
    <phoneticPr fontId="4"/>
  </si>
  <si>
    <t>雇用者誘発数</t>
    <rPh sb="0" eb="2">
      <t>コヨウ</t>
    </rPh>
    <phoneticPr fontId="32"/>
  </si>
  <si>
    <t>平成27年(2015年)産業連関表 取引基本表(購入者価格評価表)(統合中分類)</t>
    <phoneticPr fontId="33"/>
  </si>
  <si>
    <t>その他の鉱業</t>
  </si>
  <si>
    <t>石油化学系基礎製品</t>
  </si>
  <si>
    <t>有機化学工業製品（石油化学系基礎製品・合成樹脂を除く。）</t>
  </si>
  <si>
    <t>なめし革・革製品・毛皮</t>
  </si>
  <si>
    <t>鋳鍛造品（鉄）</t>
  </si>
  <si>
    <t>建設用・建築用金属製品</t>
  </si>
  <si>
    <t>通信・映像・音響機器</t>
  </si>
  <si>
    <t>他に分類されない会員制団体</t>
  </si>
  <si>
    <t>平成27年(2015年)産業連関表 国内貨物運賃表　(統合中分類)</t>
    <phoneticPr fontId="33"/>
  </si>
  <si>
    <t>平成27年(2015年)産業連関表 商業マージン表　(統合中分類)</t>
    <phoneticPr fontId="33"/>
  </si>
  <si>
    <t>繊維製品</t>
  </si>
  <si>
    <t>化学製品</t>
  </si>
  <si>
    <t>窯業・土石製品</t>
  </si>
  <si>
    <t>鉄鋼</t>
  </si>
  <si>
    <t>金属製品</t>
  </si>
  <si>
    <t>電気機械</t>
  </si>
  <si>
    <t>農林水産業</t>
  </si>
  <si>
    <t>鉱業</t>
    <rPh sb="0" eb="2">
      <t>コウギョウ</t>
    </rPh>
    <phoneticPr fontId="7"/>
  </si>
  <si>
    <t>パルプ・紙・木製品</t>
  </si>
  <si>
    <t>石油・石炭製品</t>
  </si>
  <si>
    <t>プラスチック・ゴム</t>
  </si>
  <si>
    <t>はん用機械</t>
    <rPh sb="2" eb="3">
      <t>ヨウ</t>
    </rPh>
    <rPh sb="3" eb="5">
      <t>キカイ</t>
    </rPh>
    <phoneticPr fontId="7"/>
  </si>
  <si>
    <t>生産用機械</t>
    <rPh sb="0" eb="2">
      <t>セイサン</t>
    </rPh>
    <rPh sb="2" eb="3">
      <t>ヨウ</t>
    </rPh>
    <rPh sb="3" eb="5">
      <t>キカイ</t>
    </rPh>
    <phoneticPr fontId="7"/>
  </si>
  <si>
    <t>業務用機械</t>
    <rPh sb="0" eb="2">
      <t>ギョウム</t>
    </rPh>
    <rPh sb="2" eb="3">
      <t>ヨウ</t>
    </rPh>
    <rPh sb="3" eb="5">
      <t>キカイ</t>
    </rPh>
    <phoneticPr fontId="7"/>
  </si>
  <si>
    <t>電子部品</t>
    <rPh sb="0" eb="2">
      <t>デンシ</t>
    </rPh>
    <rPh sb="2" eb="4">
      <t>ブヒン</t>
    </rPh>
    <phoneticPr fontId="7"/>
  </si>
  <si>
    <t>情報・通信機器</t>
    <rPh sb="0" eb="2">
      <t>ジョウホウ</t>
    </rPh>
    <rPh sb="3" eb="5">
      <t>ツウシン</t>
    </rPh>
    <rPh sb="5" eb="7">
      <t>キキ</t>
    </rPh>
    <phoneticPr fontId="7"/>
  </si>
  <si>
    <t>輸送機械</t>
    <rPh sb="0" eb="2">
      <t>ユソウ</t>
    </rPh>
    <rPh sb="2" eb="4">
      <t>キカイ</t>
    </rPh>
    <phoneticPr fontId="7"/>
  </si>
  <si>
    <t>その他の製造工業製品</t>
    <rPh sb="2" eb="3">
      <t>タ</t>
    </rPh>
    <rPh sb="4" eb="6">
      <t>セイゾウ</t>
    </rPh>
    <rPh sb="6" eb="8">
      <t>コウギョウ</t>
    </rPh>
    <rPh sb="8" eb="10">
      <t>セイヒン</t>
    </rPh>
    <phoneticPr fontId="7"/>
  </si>
  <si>
    <t>建設</t>
    <rPh sb="0" eb="2">
      <t>ケンセツ</t>
    </rPh>
    <phoneticPr fontId="7"/>
  </si>
  <si>
    <t>電力・ガス・熱供給</t>
    <rPh sb="0" eb="2">
      <t>デンリョク</t>
    </rPh>
    <rPh sb="6" eb="7">
      <t>ネツ</t>
    </rPh>
    <rPh sb="7" eb="9">
      <t>キョウキュウ</t>
    </rPh>
    <phoneticPr fontId="7"/>
  </si>
  <si>
    <t>水道</t>
    <rPh sb="0" eb="2">
      <t>スイドウ</t>
    </rPh>
    <phoneticPr fontId="7"/>
  </si>
  <si>
    <t>廃棄物処理</t>
    <rPh sb="0" eb="3">
      <t>ハイキブツ</t>
    </rPh>
    <rPh sb="3" eb="5">
      <t>ショリ</t>
    </rPh>
    <phoneticPr fontId="7"/>
  </si>
  <si>
    <t>商業</t>
    <rPh sb="0" eb="2">
      <t>ショウギョウ</t>
    </rPh>
    <phoneticPr fontId="7"/>
  </si>
  <si>
    <t>金融・保険</t>
    <rPh sb="0" eb="2">
      <t>キンユウ</t>
    </rPh>
    <rPh sb="3" eb="5">
      <t>ホケン</t>
    </rPh>
    <phoneticPr fontId="7"/>
  </si>
  <si>
    <t>不動産</t>
    <rPh sb="0" eb="3">
      <t>フドウサン</t>
    </rPh>
    <phoneticPr fontId="7"/>
  </si>
  <si>
    <t>運輸・郵便</t>
    <rPh sb="0" eb="2">
      <t>ウンユ</t>
    </rPh>
    <rPh sb="3" eb="5">
      <t>ユウビン</t>
    </rPh>
    <phoneticPr fontId="7"/>
  </si>
  <si>
    <t>情報通信</t>
    <rPh sb="0" eb="2">
      <t>ジョウホウ</t>
    </rPh>
    <rPh sb="2" eb="4">
      <t>ツウシン</t>
    </rPh>
    <phoneticPr fontId="7"/>
  </si>
  <si>
    <t>公務</t>
    <rPh sb="0" eb="2">
      <t>コウム</t>
    </rPh>
    <phoneticPr fontId="7"/>
  </si>
  <si>
    <t>教育・研究</t>
    <rPh sb="0" eb="2">
      <t>キョウイク</t>
    </rPh>
    <rPh sb="3" eb="5">
      <t>ケンキュウ</t>
    </rPh>
    <phoneticPr fontId="7"/>
  </si>
  <si>
    <t>医療・福祉</t>
    <rPh sb="0" eb="2">
      <t>イリョウ</t>
    </rPh>
    <rPh sb="3" eb="5">
      <t>フクシ</t>
    </rPh>
    <phoneticPr fontId="7"/>
  </si>
  <si>
    <t>その他の非営利団体サービス</t>
  </si>
  <si>
    <t>対事業所サービス</t>
    <rPh sb="0" eb="1">
      <t>タイ</t>
    </rPh>
    <rPh sb="1" eb="4">
      <t>ジギョウショ</t>
    </rPh>
    <phoneticPr fontId="7"/>
  </si>
  <si>
    <t>対個人サービス</t>
    <rPh sb="0" eb="1">
      <t>タイ</t>
    </rPh>
    <rPh sb="1" eb="3">
      <t>コジン</t>
    </rPh>
    <phoneticPr fontId="7"/>
  </si>
  <si>
    <t>事務用品</t>
    <rPh sb="0" eb="2">
      <t>ジム</t>
    </rPh>
    <rPh sb="2" eb="4">
      <t>ヨウヒン</t>
    </rPh>
    <phoneticPr fontId="7"/>
  </si>
  <si>
    <t>分類不明</t>
    <rPh sb="0" eb="2">
      <t>ブンルイ</t>
    </rPh>
    <rPh sb="2" eb="4">
      <t>フメイ</t>
    </rPh>
    <phoneticPr fontId="7"/>
  </si>
  <si>
    <t>本社</t>
    <rPh sb="0" eb="2">
      <t>ホンシャ</t>
    </rPh>
    <phoneticPr fontId="3"/>
  </si>
  <si>
    <t>飲食料品　　　　　　　</t>
    <rPh sb="0" eb="2">
      <t>インショク</t>
    </rPh>
    <phoneticPr fontId="7"/>
  </si>
  <si>
    <t>繊維製品　</t>
  </si>
  <si>
    <t>化学製品  　　　  　</t>
  </si>
  <si>
    <t>石油・石炭製品　　　</t>
  </si>
  <si>
    <t>窯業・土石製品　　</t>
  </si>
  <si>
    <t>鉄鋼　　　　　　　　</t>
  </si>
  <si>
    <t>非鉄金属　　　　　　</t>
  </si>
  <si>
    <t>金属製品　　　　　　</t>
  </si>
  <si>
    <t>電気機械　　　　　　</t>
  </si>
  <si>
    <t>h31</t>
    <phoneticPr fontId="10"/>
  </si>
  <si>
    <t>鉱業</t>
  </si>
  <si>
    <t>飲食料品</t>
  </si>
  <si>
    <t>非鉄金属</t>
  </si>
  <si>
    <t>電子部品</t>
  </si>
  <si>
    <t>情報・通信機器</t>
  </si>
  <si>
    <t>輸送機械</t>
  </si>
  <si>
    <t>建設</t>
  </si>
  <si>
    <t>電力・ガス・熱供給</t>
  </si>
  <si>
    <t>不動産</t>
  </si>
  <si>
    <t>運輸・郵便</t>
  </si>
  <si>
    <t>情報通信</t>
  </si>
  <si>
    <t>教育・研究</t>
  </si>
  <si>
    <t>医療・福祉</t>
  </si>
  <si>
    <t>対事業所サービス</t>
  </si>
  <si>
    <t>対個人サービス</t>
  </si>
  <si>
    <t>01</t>
  </si>
  <si>
    <t>06</t>
  </si>
  <si>
    <t>11</t>
  </si>
  <si>
    <t>15</t>
  </si>
  <si>
    <t>16</t>
  </si>
  <si>
    <t>20</t>
  </si>
  <si>
    <t>21</t>
  </si>
  <si>
    <t>22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</si>
  <si>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</si>
  <si>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</si>
  <si>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</si>
  <si>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</si>
  <si>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</si>
  <si>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</si>
  <si>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</si>
  <si>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</si>
  <si>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</si>
  <si>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</si>
  <si>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39</t>
  </si>
  <si>
    <t>41</t>
  </si>
  <si>
    <t>46</t>
  </si>
  <si>
    <t>47</t>
  </si>
  <si>
    <t>48</t>
  </si>
  <si>
    <t>51</t>
  </si>
  <si>
    <t>53</t>
  </si>
  <si>
    <t>55</t>
  </si>
  <si>
    <t>57</t>
  </si>
  <si>
    <t>59</t>
  </si>
  <si>
    <t>61</t>
  </si>
  <si>
    <t>63</t>
  </si>
  <si>
    <t>64</t>
  </si>
  <si>
    <t>65</t>
  </si>
  <si>
    <t>66</t>
  </si>
  <si>
    <t>67</t>
  </si>
  <si>
    <t>68</t>
  </si>
  <si>
    <t>69</t>
  </si>
  <si>
    <t>70</t>
  </si>
  <si>
    <t>農林漁業</t>
  </si>
  <si>
    <t>プラスチック・ゴム製品</t>
  </si>
  <si>
    <t>情報通信機器</t>
  </si>
  <si>
    <t>01</t>
    <phoneticPr fontId="10"/>
  </si>
  <si>
    <t>06</t>
    <phoneticPr fontId="10"/>
  </si>
  <si>
    <t>京都府購入者価格</t>
    <rPh sb="0" eb="3">
      <t>キョウトフ</t>
    </rPh>
    <rPh sb="3" eb="6">
      <t>コウニュウシャ</t>
    </rPh>
    <rPh sb="6" eb="8">
      <t>カカク</t>
    </rPh>
    <phoneticPr fontId="10"/>
  </si>
  <si>
    <t>京都府生産者価格（マージンはぎ取り後）</t>
    <rPh sb="0" eb="3">
      <t>キョウトフ</t>
    </rPh>
    <rPh sb="3" eb="6">
      <t>セイサンシャ</t>
    </rPh>
    <rPh sb="6" eb="8">
      <t>カカク</t>
    </rPh>
    <rPh sb="15" eb="16">
      <t>ト</t>
    </rPh>
    <rPh sb="17" eb="18">
      <t>ゴ</t>
    </rPh>
    <phoneticPr fontId="10"/>
  </si>
  <si>
    <r>
      <t>平成27</t>
    </r>
    <r>
      <rPr>
        <sz val="11"/>
        <color theme="1"/>
        <rFont val="ＭＳ Ｐゴシック"/>
        <family val="3"/>
        <charset val="128"/>
        <scheme val="minor"/>
      </rPr>
      <t>年（2015年）産業連関表　取引基本表（生産者価格評価）　（統合大分類）</t>
    </r>
    <rPh sb="0" eb="2">
      <t>ヘイセイ</t>
    </rPh>
    <rPh sb="4" eb="5">
      <t>ネン</t>
    </rPh>
    <rPh sb="10" eb="11">
      <t>ネン</t>
    </rPh>
    <rPh sb="12" eb="14">
      <t>サンギョウ</t>
    </rPh>
    <rPh sb="14" eb="17">
      <t>レンカンヒョウ</t>
    </rPh>
    <rPh sb="18" eb="20">
      <t>トリヒキ</t>
    </rPh>
    <rPh sb="20" eb="23">
      <t>キホンヒョウ</t>
    </rPh>
    <rPh sb="24" eb="27">
      <t>セイサンシャ</t>
    </rPh>
    <rPh sb="27" eb="29">
      <t>カカク</t>
    </rPh>
    <rPh sb="29" eb="31">
      <t>ヒョウカ</t>
    </rPh>
    <rPh sb="34" eb="36">
      <t>トウゴウ</t>
    </rPh>
    <rPh sb="36" eb="39">
      <t>ダイブンルイ</t>
    </rPh>
    <phoneticPr fontId="32"/>
  </si>
  <si>
    <t>（単位：１００万円）</t>
  </si>
  <si>
    <t>25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</si>
  <si>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</si>
  <si>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</si>
  <si>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</si>
  <si>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</si>
  <si>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</si>
  <si>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</si>
  <si>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</si>
  <si>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</si>
  <si>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</si>
  <si>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</si>
  <si>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</si>
  <si>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</si>
  <si>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</si>
  <si>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</si>
  <si>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</si>
  <si>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</si>
  <si>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</si>
  <si>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97</t>
  </si>
  <si>
    <t>輸入の絶対値
（(87)の絶対値）</t>
    <rPh sb="0" eb="2">
      <t>ユニュウ</t>
    </rPh>
    <rPh sb="3" eb="6">
      <t>ゼッタイチ</t>
    </rPh>
    <rPh sb="13" eb="16">
      <t>ゼッタイチ</t>
    </rPh>
    <phoneticPr fontId="33"/>
  </si>
  <si>
    <t>輸入係数
（輸入/国内需要合計（79））</t>
    <rPh sb="0" eb="2">
      <t>ユニュウ</t>
    </rPh>
    <rPh sb="2" eb="4">
      <t>ケイスウ</t>
    </rPh>
    <rPh sb="6" eb="8">
      <t>ユニュウ</t>
    </rPh>
    <rPh sb="9" eb="11">
      <t>コクナイ</t>
    </rPh>
    <rPh sb="11" eb="13">
      <t>ジュヨウ</t>
    </rPh>
    <rPh sb="13" eb="15">
      <t>ゴウケイ</t>
    </rPh>
    <phoneticPr fontId="33"/>
  </si>
  <si>
    <t>自給率
（１－輸入係数）</t>
    <rPh sb="0" eb="3">
      <t>ジキュウリツ</t>
    </rPh>
    <rPh sb="7" eb="9">
      <t>ユニュウ</t>
    </rPh>
    <rPh sb="9" eb="11">
      <t>ケイスウ</t>
    </rPh>
    <phoneticPr fontId="33"/>
  </si>
  <si>
    <t>　</t>
    <phoneticPr fontId="33"/>
  </si>
  <si>
    <t>91</t>
  </si>
  <si>
    <t>92</t>
  </si>
  <si>
    <t>93</t>
  </si>
  <si>
    <t>94</t>
  </si>
  <si>
    <t>95</t>
  </si>
  <si>
    <t>96</t>
  </si>
  <si>
    <t>TOTAL</t>
    <phoneticPr fontId="33"/>
  </si>
  <si>
    <t>分類不明</t>
    <phoneticPr fontId="33"/>
  </si>
  <si>
    <t>691100</t>
  </si>
  <si>
    <t>その他の対個人サービス</t>
    <phoneticPr fontId="33"/>
  </si>
  <si>
    <t>679909</t>
  </si>
  <si>
    <t>各種修理業（別掲を除く。）</t>
    <phoneticPr fontId="33"/>
  </si>
  <si>
    <t>679904</t>
  </si>
  <si>
    <t>個人教授業</t>
    <phoneticPr fontId="33"/>
  </si>
  <si>
    <t>679903</t>
  </si>
  <si>
    <t>冠婚葬祭業</t>
    <phoneticPr fontId="33"/>
  </si>
  <si>
    <t>679902</t>
  </si>
  <si>
    <t>写真業</t>
    <phoneticPr fontId="33"/>
  </si>
  <si>
    <t>679901</t>
  </si>
  <si>
    <t>その他の娯楽</t>
    <phoneticPr fontId="33"/>
  </si>
  <si>
    <t>674109</t>
  </si>
  <si>
    <t>遊戯場</t>
    <phoneticPr fontId="33"/>
  </si>
  <si>
    <t>674105</t>
  </si>
  <si>
    <t>スポーツ施設提供業・公園・遊園地</t>
    <phoneticPr fontId="33"/>
  </si>
  <si>
    <t>674104</t>
  </si>
  <si>
    <t>競輪・競馬等の競走場・競技団</t>
    <phoneticPr fontId="33"/>
  </si>
  <si>
    <t>674103</t>
  </si>
  <si>
    <t>興行場（映画館を除く。）・興行団</t>
    <phoneticPr fontId="33"/>
  </si>
  <si>
    <t>674102</t>
  </si>
  <si>
    <t>映画館</t>
    <phoneticPr fontId="33"/>
  </si>
  <si>
    <t>674101</t>
  </si>
  <si>
    <t>その他の洗濯・理容・美容・浴場業</t>
    <phoneticPr fontId="33"/>
  </si>
  <si>
    <t>673109</t>
  </si>
  <si>
    <t>浴場業</t>
    <phoneticPr fontId="33"/>
  </si>
  <si>
    <t>673104</t>
  </si>
  <si>
    <t>美容業</t>
    <phoneticPr fontId="33"/>
  </si>
  <si>
    <t>673103</t>
  </si>
  <si>
    <t>理容業</t>
    <phoneticPr fontId="33"/>
  </si>
  <si>
    <t>673102</t>
  </si>
  <si>
    <t>洗濯業</t>
    <phoneticPr fontId="33"/>
  </si>
  <si>
    <t>673101</t>
  </si>
  <si>
    <t>持ち帰り・配達飲食サービス</t>
    <phoneticPr fontId="33"/>
  </si>
  <si>
    <t>672102</t>
  </si>
  <si>
    <t>飲食店</t>
    <phoneticPr fontId="33"/>
  </si>
  <si>
    <t>672101</t>
  </si>
  <si>
    <t>宿泊業</t>
    <phoneticPr fontId="33"/>
  </si>
  <si>
    <t>671101</t>
  </si>
  <si>
    <t>その他の対事業所サービス</t>
    <phoneticPr fontId="33"/>
  </si>
  <si>
    <t>669909</t>
  </si>
  <si>
    <t>警備業</t>
    <phoneticPr fontId="33"/>
  </si>
  <si>
    <t>669905</t>
  </si>
  <si>
    <t>建物サービス</t>
    <phoneticPr fontId="33"/>
  </si>
  <si>
    <t>669904</t>
  </si>
  <si>
    <t>労働者派遣サービス</t>
    <phoneticPr fontId="33"/>
  </si>
  <si>
    <t>669903</t>
  </si>
  <si>
    <t>土木建築サービス</t>
    <phoneticPr fontId="33"/>
  </si>
  <si>
    <t>669902</t>
  </si>
  <si>
    <t>法務・財務・会計サービス</t>
    <phoneticPr fontId="33"/>
  </si>
  <si>
    <t>669901</t>
  </si>
  <si>
    <t>機械修理</t>
    <phoneticPr fontId="33"/>
  </si>
  <si>
    <t>663210</t>
  </si>
  <si>
    <t>自動車整備</t>
    <phoneticPr fontId="33"/>
  </si>
  <si>
    <t>663110</t>
  </si>
  <si>
    <t>広告</t>
    <phoneticPr fontId="33"/>
  </si>
  <si>
    <t>662101</t>
  </si>
  <si>
    <t>貸自動車業</t>
    <phoneticPr fontId="33"/>
  </si>
  <si>
    <t>661201</t>
  </si>
  <si>
    <t>物品賃貸業（貸自動車を除く。）</t>
    <phoneticPr fontId="33"/>
  </si>
  <si>
    <t>661101</t>
  </si>
  <si>
    <t>対家計民間非営利団体（別掲を除く。）★</t>
    <phoneticPr fontId="33"/>
  </si>
  <si>
    <t>659902</t>
  </si>
  <si>
    <t>会員制企業団体</t>
    <phoneticPr fontId="33"/>
  </si>
  <si>
    <t>659901</t>
  </si>
  <si>
    <t>介護（施設サービスを除く。）</t>
    <phoneticPr fontId="33"/>
  </si>
  <si>
    <t>644102</t>
  </si>
  <si>
    <t>介護（施設サービス）</t>
    <phoneticPr fontId="33"/>
  </si>
  <si>
    <t>644101</t>
  </si>
  <si>
    <t>保育所</t>
    <phoneticPr fontId="33"/>
  </si>
  <si>
    <t>643105</t>
  </si>
  <si>
    <t>社会福祉</t>
    <phoneticPr fontId="33"/>
  </si>
  <si>
    <t>643104</t>
  </si>
  <si>
    <t>社会福祉（非営利）★</t>
    <phoneticPr fontId="33"/>
  </si>
  <si>
    <t>643103</t>
  </si>
  <si>
    <t>社会福祉（国公立）★★</t>
    <phoneticPr fontId="33"/>
  </si>
  <si>
    <t>643102</t>
  </si>
  <si>
    <t>社会保険事業★★</t>
    <phoneticPr fontId="33"/>
  </si>
  <si>
    <t>643101</t>
  </si>
  <si>
    <t>保健衛生</t>
    <phoneticPr fontId="33"/>
  </si>
  <si>
    <t>642102</t>
  </si>
  <si>
    <t>保健衛生（国公立）★★</t>
    <phoneticPr fontId="33"/>
  </si>
  <si>
    <t>642101</t>
  </si>
  <si>
    <t>医療（その他の医療サービス）</t>
    <phoneticPr fontId="33"/>
  </si>
  <si>
    <t>641105</t>
  </si>
  <si>
    <t>医療（調剤）</t>
    <phoneticPr fontId="33"/>
  </si>
  <si>
    <t>641104</t>
  </si>
  <si>
    <t>医療（歯科診療）</t>
    <phoneticPr fontId="33"/>
  </si>
  <si>
    <t>641103</t>
  </si>
  <si>
    <t>医療（入院外診療）</t>
    <phoneticPr fontId="33"/>
  </si>
  <si>
    <t>641102</t>
  </si>
  <si>
    <t>医療（入院診療）</t>
    <phoneticPr fontId="33"/>
  </si>
  <si>
    <t>641101</t>
  </si>
  <si>
    <t>企業内研究開発</t>
    <phoneticPr fontId="33"/>
  </si>
  <si>
    <t>632201</t>
  </si>
  <si>
    <t>人文・社会科学研究機関</t>
    <phoneticPr fontId="33"/>
  </si>
  <si>
    <t>632106</t>
  </si>
  <si>
    <t>自然科学研究機関</t>
    <phoneticPr fontId="33"/>
  </si>
  <si>
    <t>632105</t>
  </si>
  <si>
    <t>人文・社会科学研究機関（非営利）★</t>
    <phoneticPr fontId="33"/>
  </si>
  <si>
    <t>632104</t>
  </si>
  <si>
    <t>自然科学研究機関（非営利）★</t>
    <phoneticPr fontId="33"/>
  </si>
  <si>
    <t>632103</t>
  </si>
  <si>
    <t>人文・社会科学研究機関（国公立）★★</t>
    <phoneticPr fontId="33"/>
  </si>
  <si>
    <t>632102</t>
  </si>
  <si>
    <t>自然科学研究機関（国公立）★★</t>
    <phoneticPr fontId="33"/>
  </si>
  <si>
    <t>632101</t>
  </si>
  <si>
    <t>その他の教育訓練機関</t>
    <phoneticPr fontId="33"/>
  </si>
  <si>
    <t>631204</t>
  </si>
  <si>
    <t>その他の教育訓練機関（国公立）★★</t>
    <phoneticPr fontId="33"/>
  </si>
  <si>
    <t>631203</t>
  </si>
  <si>
    <t>社会教育（非営利）★</t>
    <phoneticPr fontId="33"/>
  </si>
  <si>
    <t>631202</t>
  </si>
  <si>
    <t>社会教育（国公立）★★</t>
    <phoneticPr fontId="33"/>
  </si>
  <si>
    <t>631201</t>
  </si>
  <si>
    <t>学校給食（私立）★</t>
    <phoneticPr fontId="33"/>
  </si>
  <si>
    <t>631104</t>
  </si>
  <si>
    <t>学校給食（国公立）★★</t>
    <phoneticPr fontId="33"/>
  </si>
  <si>
    <t>631103</t>
  </si>
  <si>
    <t>学校教育（私立）★</t>
    <phoneticPr fontId="33"/>
  </si>
  <si>
    <t>631102</t>
  </si>
  <si>
    <t>学校教育（国公立）★★</t>
    <phoneticPr fontId="33"/>
  </si>
  <si>
    <t>631101</t>
  </si>
  <si>
    <t>公務（地方）★★</t>
    <phoneticPr fontId="33"/>
  </si>
  <si>
    <t>611201</t>
  </si>
  <si>
    <t>公務（中央）★★</t>
    <phoneticPr fontId="33"/>
  </si>
  <si>
    <t>611101</t>
  </si>
  <si>
    <t>出版</t>
    <phoneticPr fontId="33"/>
  </si>
  <si>
    <t>595103</t>
  </si>
  <si>
    <t>新聞</t>
    <phoneticPr fontId="33"/>
  </si>
  <si>
    <t>595102</t>
  </si>
  <si>
    <t>映像・音声・文字情報制作（新聞・出版を除く。）</t>
    <phoneticPr fontId="33"/>
  </si>
  <si>
    <t>595101</t>
  </si>
  <si>
    <t>インターネット附随サービス</t>
    <phoneticPr fontId="33"/>
  </si>
  <si>
    <t>594101</t>
  </si>
  <si>
    <t>情報サービス</t>
    <phoneticPr fontId="33"/>
  </si>
  <si>
    <t>593101</t>
  </si>
  <si>
    <t>有線放送</t>
    <phoneticPr fontId="33"/>
  </si>
  <si>
    <t>592103</t>
  </si>
  <si>
    <t>民間放送</t>
    <phoneticPr fontId="33"/>
  </si>
  <si>
    <t>592102</t>
  </si>
  <si>
    <t>公共放送</t>
    <phoneticPr fontId="33"/>
  </si>
  <si>
    <t>592101</t>
  </si>
  <si>
    <t>電気通信に附帯するサービス</t>
    <phoneticPr fontId="33"/>
  </si>
  <si>
    <t>591103</t>
  </si>
  <si>
    <t>移動電気通信</t>
    <phoneticPr fontId="33"/>
  </si>
  <si>
    <t>591102</t>
  </si>
  <si>
    <t>固定電気通信</t>
    <phoneticPr fontId="33"/>
  </si>
  <si>
    <t>591101</t>
  </si>
  <si>
    <t>郵便・信書便</t>
    <phoneticPr fontId="33"/>
  </si>
  <si>
    <t>579101</t>
  </si>
  <si>
    <t>旅行・その他の運輸附帯サービス</t>
    <phoneticPr fontId="33"/>
  </si>
  <si>
    <t>578909</t>
  </si>
  <si>
    <t>航空附帯サービス</t>
    <phoneticPr fontId="33"/>
  </si>
  <si>
    <t>578907</t>
  </si>
  <si>
    <t>航空施設管理</t>
    <phoneticPr fontId="33"/>
  </si>
  <si>
    <t>578906</t>
  </si>
  <si>
    <t>航空施設管理（公営）★★</t>
    <phoneticPr fontId="33"/>
  </si>
  <si>
    <t>578905</t>
  </si>
  <si>
    <t>水運附帯サービス</t>
    <phoneticPr fontId="33"/>
  </si>
  <si>
    <t>578904</t>
  </si>
  <si>
    <t>水運施設管理</t>
    <phoneticPr fontId="33"/>
  </si>
  <si>
    <t>578903</t>
  </si>
  <si>
    <t>水運施設管理（国公営）★★</t>
    <phoneticPr fontId="33"/>
  </si>
  <si>
    <t>578902</t>
  </si>
  <si>
    <t>道路輸送施設提供</t>
    <phoneticPr fontId="33"/>
  </si>
  <si>
    <t>578901</t>
  </si>
  <si>
    <t>こん包</t>
    <phoneticPr fontId="33"/>
  </si>
  <si>
    <t>578101</t>
  </si>
  <si>
    <t>倉庫</t>
    <phoneticPr fontId="33"/>
  </si>
  <si>
    <t>577101</t>
  </si>
  <si>
    <t>貨物利用運送</t>
    <phoneticPr fontId="33"/>
  </si>
  <si>
    <t>576101</t>
  </si>
  <si>
    <t>航空輸送</t>
    <phoneticPr fontId="33"/>
  </si>
  <si>
    <t>575101</t>
  </si>
  <si>
    <t>港湾運送</t>
    <phoneticPr fontId="33"/>
  </si>
  <si>
    <t>574301</t>
  </si>
  <si>
    <t>沿海・内水面輸送</t>
    <phoneticPr fontId="33"/>
  </si>
  <si>
    <t>574201</t>
  </si>
  <si>
    <t>外洋輸送</t>
    <phoneticPr fontId="33"/>
  </si>
  <si>
    <t>574101</t>
  </si>
  <si>
    <t>道路貨物輸送（自家輸送を除く。）</t>
    <phoneticPr fontId="33"/>
  </si>
  <si>
    <t>572201</t>
  </si>
  <si>
    <t>ハイヤー・タクシー</t>
    <phoneticPr fontId="33"/>
  </si>
  <si>
    <t>572102</t>
  </si>
  <si>
    <t>バス</t>
    <phoneticPr fontId="33"/>
  </si>
  <si>
    <t>572101</t>
  </si>
  <si>
    <t>鉄道貨物輸送</t>
    <phoneticPr fontId="33"/>
  </si>
  <si>
    <t>571201</t>
  </si>
  <si>
    <t>鉄道旅客輸送</t>
    <phoneticPr fontId="33"/>
  </si>
  <si>
    <t>571101</t>
  </si>
  <si>
    <t>住宅賃貸料</t>
    <phoneticPr fontId="33"/>
  </si>
  <si>
    <t>552101</t>
  </si>
  <si>
    <t>不動産賃貸業</t>
    <phoneticPr fontId="33"/>
  </si>
  <si>
    <t>551102</t>
  </si>
  <si>
    <t>不動産仲介・管理業</t>
    <phoneticPr fontId="33"/>
  </si>
  <si>
    <t>551101</t>
  </si>
  <si>
    <t>損害保険</t>
    <phoneticPr fontId="33"/>
  </si>
  <si>
    <t>531202</t>
  </si>
  <si>
    <t>生命保険</t>
    <phoneticPr fontId="33"/>
  </si>
  <si>
    <t>531201</t>
  </si>
  <si>
    <t>金融</t>
    <phoneticPr fontId="33"/>
  </si>
  <si>
    <t>531101</t>
  </si>
  <si>
    <t>小売</t>
    <phoneticPr fontId="33"/>
  </si>
  <si>
    <t>511201</t>
  </si>
  <si>
    <t>卸売</t>
    <phoneticPr fontId="33"/>
  </si>
  <si>
    <t>511101</t>
  </si>
  <si>
    <t>廃棄物処理</t>
    <phoneticPr fontId="33"/>
  </si>
  <si>
    <t>481102</t>
  </si>
  <si>
    <t>廃棄物処理（公営）★★</t>
    <phoneticPr fontId="33"/>
  </si>
  <si>
    <t>481101</t>
  </si>
  <si>
    <t>下水道★★</t>
    <phoneticPr fontId="33"/>
  </si>
  <si>
    <t>471103</t>
  </si>
  <si>
    <t>工業用水</t>
    <phoneticPr fontId="33"/>
  </si>
  <si>
    <t>471102</t>
  </si>
  <si>
    <t>上水道・簡易水道</t>
    <phoneticPr fontId="33"/>
  </si>
  <si>
    <t>471101</t>
  </si>
  <si>
    <t>熱供給業</t>
    <phoneticPr fontId="33"/>
  </si>
  <si>
    <t>462201</t>
  </si>
  <si>
    <t>都市ガス</t>
    <phoneticPr fontId="33"/>
  </si>
  <si>
    <t>462101</t>
  </si>
  <si>
    <t>自家発電</t>
    <phoneticPr fontId="33"/>
  </si>
  <si>
    <t>461103</t>
  </si>
  <si>
    <t>事業用発電（火力発電を除く。）</t>
    <phoneticPr fontId="33"/>
  </si>
  <si>
    <t>461102</t>
  </si>
  <si>
    <t>事業用火力発電</t>
    <phoneticPr fontId="33"/>
  </si>
  <si>
    <t>461101</t>
  </si>
  <si>
    <t>その他の土木建設</t>
    <phoneticPr fontId="33"/>
  </si>
  <si>
    <t>419109</t>
  </si>
  <si>
    <t>電気通信施設建設</t>
    <phoneticPr fontId="33"/>
  </si>
  <si>
    <t>419103</t>
  </si>
  <si>
    <t>電力施設建設</t>
    <phoneticPr fontId="33"/>
  </si>
  <si>
    <t>419102</t>
  </si>
  <si>
    <t>鉄道軌道建設</t>
    <phoneticPr fontId="33"/>
  </si>
  <si>
    <t>419101</t>
  </si>
  <si>
    <t>農林関係公共事業</t>
    <phoneticPr fontId="33"/>
  </si>
  <si>
    <t>413103</t>
  </si>
  <si>
    <t>河川・下水道・その他の公共事業</t>
    <phoneticPr fontId="33"/>
  </si>
  <si>
    <t>413102</t>
  </si>
  <si>
    <t>道路関係公共事業</t>
    <phoneticPr fontId="33"/>
  </si>
  <si>
    <t>413101</t>
  </si>
  <si>
    <t>建設補修</t>
    <phoneticPr fontId="33"/>
  </si>
  <si>
    <t>412101</t>
  </si>
  <si>
    <t>非住宅建築（非木造）</t>
    <phoneticPr fontId="33"/>
  </si>
  <si>
    <t>411202</t>
  </si>
  <si>
    <t>非住宅建築（木造）</t>
    <phoneticPr fontId="33"/>
  </si>
  <si>
    <t>411201</t>
  </si>
  <si>
    <t>住宅建築（非木造）</t>
    <phoneticPr fontId="33"/>
  </si>
  <si>
    <t>411102</t>
  </si>
  <si>
    <t>住宅建築（木造）</t>
    <phoneticPr fontId="33"/>
  </si>
  <si>
    <t>411101</t>
  </si>
  <si>
    <t>再生資源回収・加工処理</t>
    <phoneticPr fontId="33"/>
  </si>
  <si>
    <t>392101</t>
  </si>
  <si>
    <t>その他の製造工業製品</t>
    <phoneticPr fontId="33"/>
  </si>
  <si>
    <t>391909</t>
  </si>
  <si>
    <t>情報記録物</t>
    <phoneticPr fontId="33"/>
  </si>
  <si>
    <t>391906</t>
  </si>
  <si>
    <t>畳・わら加工品</t>
    <phoneticPr fontId="33"/>
  </si>
  <si>
    <t>391905</t>
  </si>
  <si>
    <t>筆記具・文具</t>
    <phoneticPr fontId="33"/>
  </si>
  <si>
    <t>391904</t>
  </si>
  <si>
    <t>楽器</t>
    <phoneticPr fontId="33"/>
  </si>
  <si>
    <t>391903</t>
  </si>
  <si>
    <t>時計</t>
    <phoneticPr fontId="33"/>
  </si>
  <si>
    <t>391902</t>
  </si>
  <si>
    <t>身辺細貨品</t>
    <phoneticPr fontId="33"/>
  </si>
  <si>
    <t>391901</t>
  </si>
  <si>
    <t>運動用品</t>
    <phoneticPr fontId="33"/>
  </si>
  <si>
    <t>391102</t>
  </si>
  <si>
    <t>がん具</t>
    <phoneticPr fontId="33"/>
  </si>
  <si>
    <t>391101</t>
  </si>
  <si>
    <t>その他の輸送機械</t>
    <phoneticPr fontId="33"/>
  </si>
  <si>
    <t>359909</t>
  </si>
  <si>
    <t>自転車</t>
    <phoneticPr fontId="33"/>
  </si>
  <si>
    <t>359901</t>
  </si>
  <si>
    <t>航空機修理</t>
    <phoneticPr fontId="33"/>
  </si>
  <si>
    <t>359210</t>
  </si>
  <si>
    <t>航空機</t>
    <phoneticPr fontId="33"/>
  </si>
  <si>
    <t>359201</t>
  </si>
  <si>
    <t>鉄道車両修理</t>
    <phoneticPr fontId="33"/>
  </si>
  <si>
    <t>359110</t>
  </si>
  <si>
    <t>鉄道車両</t>
    <phoneticPr fontId="33"/>
  </si>
  <si>
    <t>359101</t>
  </si>
  <si>
    <t>船舶修理</t>
    <phoneticPr fontId="33"/>
  </si>
  <si>
    <t>354110</t>
  </si>
  <si>
    <t>舶用内燃機関</t>
    <phoneticPr fontId="33"/>
  </si>
  <si>
    <t>354103</t>
  </si>
  <si>
    <t>その他の船舶</t>
    <phoneticPr fontId="33"/>
  </si>
  <si>
    <t>354102</t>
  </si>
  <si>
    <t>鋼船</t>
    <phoneticPr fontId="33"/>
  </si>
  <si>
    <t>354101</t>
  </si>
  <si>
    <t>自動車部品</t>
    <phoneticPr fontId="33"/>
  </si>
  <si>
    <t>353102</t>
  </si>
  <si>
    <t>自動車用内燃機関</t>
    <phoneticPr fontId="33"/>
  </si>
  <si>
    <t>353101</t>
  </si>
  <si>
    <t>二輪自動車</t>
    <phoneticPr fontId="33"/>
  </si>
  <si>
    <t>352201</t>
  </si>
  <si>
    <t>トラック・バス・その他の自動車</t>
    <phoneticPr fontId="33"/>
  </si>
  <si>
    <t>352101</t>
  </si>
  <si>
    <t>乗用車</t>
    <phoneticPr fontId="33"/>
  </si>
  <si>
    <t>351101</t>
  </si>
  <si>
    <t>電子計算機附属装置</t>
    <phoneticPr fontId="33"/>
  </si>
  <si>
    <t>342103</t>
  </si>
  <si>
    <t>電子計算機本体（パソコンを除く。）</t>
    <phoneticPr fontId="33"/>
  </si>
  <si>
    <t>342102</t>
  </si>
  <si>
    <t>パーソナルコンピュータ</t>
    <phoneticPr fontId="33"/>
  </si>
  <si>
    <t>342101</t>
  </si>
  <si>
    <t>電気音響機器</t>
    <phoneticPr fontId="33"/>
  </si>
  <si>
    <t>341202</t>
  </si>
  <si>
    <t>ビデオ機器・デジタルカメラ</t>
    <phoneticPr fontId="33"/>
  </si>
  <si>
    <t>341201</t>
  </si>
  <si>
    <t>その他の電気通信機器</t>
    <phoneticPr fontId="33"/>
  </si>
  <si>
    <t>341109</t>
  </si>
  <si>
    <t>ラジオ・テレビ受信機</t>
    <phoneticPr fontId="33"/>
  </si>
  <si>
    <t>341104</t>
  </si>
  <si>
    <t>無線電気通信機器（携帯電話機を除く。）</t>
    <phoneticPr fontId="33"/>
  </si>
  <si>
    <t>341103</t>
  </si>
  <si>
    <t>携帯電話機</t>
    <phoneticPr fontId="33"/>
  </si>
  <si>
    <t>341102</t>
  </si>
  <si>
    <t>有線電気通信機器</t>
    <phoneticPr fontId="33"/>
  </si>
  <si>
    <t>341101</t>
  </si>
  <si>
    <t>その他の電気機械器具</t>
    <phoneticPr fontId="33"/>
  </si>
  <si>
    <t>339909</t>
  </si>
  <si>
    <t>電池</t>
    <phoneticPr fontId="33"/>
  </si>
  <si>
    <t>339903</t>
  </si>
  <si>
    <t>電気照明器具</t>
    <phoneticPr fontId="33"/>
  </si>
  <si>
    <t>339902</t>
  </si>
  <si>
    <t>電球類</t>
    <phoneticPr fontId="33"/>
  </si>
  <si>
    <t>339901</t>
  </si>
  <si>
    <t>電気計測器</t>
    <phoneticPr fontId="33"/>
  </si>
  <si>
    <t>333201</t>
  </si>
  <si>
    <t>電子応用装置</t>
    <phoneticPr fontId="33"/>
  </si>
  <si>
    <t>333101</t>
  </si>
  <si>
    <t>民生用電気機器（エアコンを除く。）</t>
    <phoneticPr fontId="33"/>
  </si>
  <si>
    <t>332102</t>
  </si>
  <si>
    <t>民生用エアコンディショナ</t>
    <phoneticPr fontId="33"/>
  </si>
  <si>
    <t>332101</t>
  </si>
  <si>
    <t>その他の産業用電気機器</t>
    <phoneticPr fontId="33"/>
  </si>
  <si>
    <t>331109</t>
  </si>
  <si>
    <t>内燃機関電装品</t>
    <phoneticPr fontId="33"/>
  </si>
  <si>
    <t>331105</t>
  </si>
  <si>
    <t>配線器具</t>
    <phoneticPr fontId="33"/>
  </si>
  <si>
    <t>331104</t>
  </si>
  <si>
    <t>開閉制御装置・配電盤</t>
    <phoneticPr fontId="33"/>
  </si>
  <si>
    <t>331103</t>
  </si>
  <si>
    <t>変圧器・変成器</t>
    <phoneticPr fontId="33"/>
  </si>
  <si>
    <t>331102</t>
  </si>
  <si>
    <t>回転電気機械</t>
    <phoneticPr fontId="33"/>
  </si>
  <si>
    <t>331101</t>
  </si>
  <si>
    <t>その他の電子部品</t>
    <phoneticPr fontId="33"/>
  </si>
  <si>
    <t>329909</t>
  </si>
  <si>
    <t>電子回路</t>
    <phoneticPr fontId="33"/>
  </si>
  <si>
    <t>329902</t>
  </si>
  <si>
    <t>記録メディア</t>
    <phoneticPr fontId="33"/>
  </si>
  <si>
    <t>329901</t>
  </si>
  <si>
    <t>フラットパネル・電子管</t>
    <phoneticPr fontId="33"/>
  </si>
  <si>
    <t>321104</t>
  </si>
  <si>
    <t>液晶パネル</t>
    <phoneticPr fontId="33"/>
  </si>
  <si>
    <t>321103</t>
  </si>
  <si>
    <t>集積回路</t>
    <phoneticPr fontId="33"/>
  </si>
  <si>
    <t>321102</t>
  </si>
  <si>
    <t>半導体素子</t>
    <phoneticPr fontId="33"/>
  </si>
  <si>
    <t>321101</t>
  </si>
  <si>
    <t>武器</t>
    <phoneticPr fontId="33"/>
  </si>
  <si>
    <t>311601</t>
  </si>
  <si>
    <t>光学機械・レンズ</t>
    <phoneticPr fontId="33"/>
  </si>
  <si>
    <t>311501</t>
  </si>
  <si>
    <t>医療用機械器具</t>
    <phoneticPr fontId="33"/>
  </si>
  <si>
    <t>311401</t>
  </si>
  <si>
    <t>計測機器</t>
    <phoneticPr fontId="33"/>
  </si>
  <si>
    <t>311301</t>
  </si>
  <si>
    <t>サービス用・娯楽用機器</t>
    <phoneticPr fontId="33"/>
  </si>
  <si>
    <t>311201</t>
  </si>
  <si>
    <t>その他の事務用機械</t>
    <phoneticPr fontId="33"/>
  </si>
  <si>
    <t>311109</t>
  </si>
  <si>
    <t>複写機</t>
    <phoneticPr fontId="33"/>
  </si>
  <si>
    <t>311101</t>
  </si>
  <si>
    <t>その他の生産用機械</t>
    <phoneticPr fontId="33"/>
  </si>
  <si>
    <t>301909</t>
  </si>
  <si>
    <t>ロボット</t>
    <phoneticPr fontId="33"/>
  </si>
  <si>
    <t>301903</t>
  </si>
  <si>
    <t>真空装置・真空機器</t>
    <phoneticPr fontId="33"/>
  </si>
  <si>
    <t>301902</t>
  </si>
  <si>
    <t>金型</t>
    <phoneticPr fontId="33"/>
  </si>
  <si>
    <t>301901</t>
  </si>
  <si>
    <t>半導体製造装置</t>
    <phoneticPr fontId="33"/>
  </si>
  <si>
    <t>301701</t>
  </si>
  <si>
    <t>機械工具</t>
    <phoneticPr fontId="33"/>
  </si>
  <si>
    <t>301603</t>
  </si>
  <si>
    <t>金属加工機械</t>
    <phoneticPr fontId="33"/>
  </si>
  <si>
    <t>301602</t>
  </si>
  <si>
    <t>金属工作機械</t>
    <phoneticPr fontId="33"/>
  </si>
  <si>
    <t>301601</t>
  </si>
  <si>
    <t>鋳造装置・プラスチック加工機械</t>
    <phoneticPr fontId="33"/>
  </si>
  <si>
    <t>301502</t>
  </si>
  <si>
    <t>化学機械</t>
    <phoneticPr fontId="33"/>
  </si>
  <si>
    <t>301501</t>
  </si>
  <si>
    <t>生活関連産業用機械</t>
    <phoneticPr fontId="33"/>
  </si>
  <si>
    <t>301401</t>
  </si>
  <si>
    <t>繊維機械</t>
    <phoneticPr fontId="33"/>
  </si>
  <si>
    <t>301301</t>
  </si>
  <si>
    <t>建設・鉱山機械</t>
    <phoneticPr fontId="33"/>
  </si>
  <si>
    <t>301201</t>
  </si>
  <si>
    <t>農業用機械</t>
    <phoneticPr fontId="33"/>
  </si>
  <si>
    <t>301101</t>
  </si>
  <si>
    <t>その他のはん用機械</t>
    <phoneticPr fontId="33"/>
  </si>
  <si>
    <t>291909</t>
  </si>
  <si>
    <t>ベアリング</t>
    <phoneticPr fontId="33"/>
  </si>
  <si>
    <t>291901</t>
  </si>
  <si>
    <t>冷凍機・温湿調整装置</t>
    <phoneticPr fontId="33"/>
  </si>
  <si>
    <t>291401</t>
  </si>
  <si>
    <t>運搬機械</t>
    <phoneticPr fontId="33"/>
  </si>
  <si>
    <t>291301</t>
  </si>
  <si>
    <t>ポンプ・圧縮機</t>
    <phoneticPr fontId="33"/>
  </si>
  <si>
    <t>291201</t>
  </si>
  <si>
    <t>原動機</t>
    <phoneticPr fontId="33"/>
  </si>
  <si>
    <t>291103</t>
  </si>
  <si>
    <t>タービン</t>
    <phoneticPr fontId="33"/>
  </si>
  <si>
    <t>291102</t>
  </si>
  <si>
    <t>ボイラ</t>
    <phoneticPr fontId="33"/>
  </si>
  <si>
    <t>291101</t>
  </si>
  <si>
    <t>その他の金属製品</t>
    <phoneticPr fontId="33"/>
  </si>
  <si>
    <t>289909</t>
  </si>
  <si>
    <t>配管工事附属品・粉末や金製品・道具類</t>
    <phoneticPr fontId="33"/>
  </si>
  <si>
    <t>289903</t>
  </si>
  <si>
    <t>金属製容器・製缶板金製品</t>
    <phoneticPr fontId="33"/>
  </si>
  <si>
    <t>289902</t>
  </si>
  <si>
    <t>ボルト・ナット・リベット・スプリング</t>
    <phoneticPr fontId="33"/>
  </si>
  <si>
    <t>289901</t>
  </si>
  <si>
    <t>ガス・石油機器・暖房・調理装置</t>
    <phoneticPr fontId="33"/>
  </si>
  <si>
    <t>289101</t>
  </si>
  <si>
    <t>建築用金属製品</t>
    <phoneticPr fontId="33"/>
  </si>
  <si>
    <t>281201</t>
  </si>
  <si>
    <t>建設用金属製品</t>
    <phoneticPr fontId="33"/>
  </si>
  <si>
    <t>281101</t>
  </si>
  <si>
    <t>その他の非鉄金属製品</t>
    <phoneticPr fontId="33"/>
  </si>
  <si>
    <t>272909</t>
  </si>
  <si>
    <t>核燃料</t>
    <phoneticPr fontId="33"/>
  </si>
  <si>
    <t>272904</t>
  </si>
  <si>
    <t>非鉄金属素形材</t>
    <phoneticPr fontId="33"/>
  </si>
  <si>
    <t>272903</t>
  </si>
  <si>
    <t>アルミ圧延製品</t>
    <phoneticPr fontId="33"/>
  </si>
  <si>
    <t>272902</t>
  </si>
  <si>
    <t>伸銅品</t>
    <phoneticPr fontId="33"/>
  </si>
  <si>
    <t>272901</t>
  </si>
  <si>
    <t>光ファイバケーブル</t>
    <phoneticPr fontId="33"/>
  </si>
  <si>
    <t>272102</t>
  </si>
  <si>
    <t>電線・ケーブル</t>
    <phoneticPr fontId="33"/>
  </si>
  <si>
    <t>272101</t>
  </si>
  <si>
    <t>その他の非鉄金属地金</t>
    <phoneticPr fontId="33"/>
  </si>
  <si>
    <t>271109</t>
  </si>
  <si>
    <t>アルミニウム（再生を含む。）</t>
    <phoneticPr fontId="33"/>
  </si>
  <si>
    <t>271103</t>
  </si>
  <si>
    <t>鉛・亜鉛（再生を含む。）</t>
    <phoneticPr fontId="33"/>
  </si>
  <si>
    <t>271102</t>
  </si>
  <si>
    <t>銅</t>
    <phoneticPr fontId="33"/>
  </si>
  <si>
    <t>271101</t>
  </si>
  <si>
    <t>その他の鉄鋼製品</t>
    <phoneticPr fontId="33"/>
  </si>
  <si>
    <t>269909</t>
  </si>
  <si>
    <t>鉄鋼シャースリット業</t>
    <phoneticPr fontId="33"/>
  </si>
  <si>
    <t>269901</t>
  </si>
  <si>
    <t>鋳鉄品・鍛工品（鉄）</t>
    <phoneticPr fontId="33"/>
  </si>
  <si>
    <t>263103</t>
  </si>
  <si>
    <t>鋳鉄管</t>
    <phoneticPr fontId="33"/>
  </si>
  <si>
    <t>263102</t>
  </si>
  <si>
    <t>鋳鍛鋼</t>
    <phoneticPr fontId="33"/>
  </si>
  <si>
    <t>263101</t>
  </si>
  <si>
    <t>めっき鋼材</t>
    <phoneticPr fontId="33"/>
  </si>
  <si>
    <t>262302</t>
  </si>
  <si>
    <t>冷間仕上鋼材</t>
    <phoneticPr fontId="33"/>
  </si>
  <si>
    <t>262301</t>
  </si>
  <si>
    <t>鋼管</t>
    <phoneticPr fontId="33"/>
  </si>
  <si>
    <t>262201</t>
  </si>
  <si>
    <t>熱間圧延鋼材</t>
    <phoneticPr fontId="33"/>
  </si>
  <si>
    <t>262101</t>
  </si>
  <si>
    <t>粗鋼（電気炉）</t>
    <phoneticPr fontId="33"/>
  </si>
  <si>
    <t>261104</t>
  </si>
  <si>
    <t>粗鋼（転炉）</t>
    <phoneticPr fontId="33"/>
  </si>
  <si>
    <t>261103</t>
  </si>
  <si>
    <t>フェロアロイ</t>
    <phoneticPr fontId="33"/>
  </si>
  <si>
    <t>261102</t>
  </si>
  <si>
    <t>銑鉄</t>
    <phoneticPr fontId="33"/>
  </si>
  <si>
    <t>261101</t>
  </si>
  <si>
    <t>その他の窯業・土石製品</t>
    <phoneticPr fontId="33"/>
  </si>
  <si>
    <t>259909</t>
  </si>
  <si>
    <t>研磨材</t>
    <phoneticPr fontId="33"/>
  </si>
  <si>
    <t>259902</t>
  </si>
  <si>
    <t>炭素・黒鉛製品</t>
    <phoneticPr fontId="33"/>
  </si>
  <si>
    <t>259901</t>
  </si>
  <si>
    <t>その他の建設用土石製品</t>
    <phoneticPr fontId="33"/>
  </si>
  <si>
    <t>259109</t>
  </si>
  <si>
    <t>耐火物</t>
    <phoneticPr fontId="33"/>
  </si>
  <si>
    <t>259101</t>
  </si>
  <si>
    <t>陶磁器</t>
    <phoneticPr fontId="33"/>
  </si>
  <si>
    <t>253101</t>
  </si>
  <si>
    <t>セメント製品</t>
    <phoneticPr fontId="33"/>
  </si>
  <si>
    <t>252103</t>
  </si>
  <si>
    <t>生コンクリート</t>
    <phoneticPr fontId="33"/>
  </si>
  <si>
    <t>252102</t>
  </si>
  <si>
    <t>セメント</t>
    <phoneticPr fontId="33"/>
  </si>
  <si>
    <t>252101</t>
  </si>
  <si>
    <t>その他のガラス製品</t>
    <phoneticPr fontId="33"/>
  </si>
  <si>
    <t>251109</t>
  </si>
  <si>
    <t>ガラス繊維・同製品</t>
    <phoneticPr fontId="33"/>
  </si>
  <si>
    <t>251102</t>
  </si>
  <si>
    <t>板ガラス・安全ガラス</t>
    <phoneticPr fontId="33"/>
  </si>
  <si>
    <t>251101</t>
  </si>
  <si>
    <t>なめし革・革製品・毛皮（革製履物を除く。）</t>
    <phoneticPr fontId="33"/>
  </si>
  <si>
    <t>231201</t>
  </si>
  <si>
    <t>革製履物</t>
    <phoneticPr fontId="33"/>
  </si>
  <si>
    <t>231101</t>
  </si>
  <si>
    <t>その他のゴム製品</t>
    <phoneticPr fontId="33"/>
  </si>
  <si>
    <t>222909</t>
  </si>
  <si>
    <t>タイヤ・チューブ</t>
    <phoneticPr fontId="33"/>
  </si>
  <si>
    <t>222101</t>
  </si>
  <si>
    <t>プラスチック製品</t>
    <phoneticPr fontId="33"/>
  </si>
  <si>
    <t>221101</t>
  </si>
  <si>
    <t>舗装材料</t>
    <phoneticPr fontId="33"/>
  </si>
  <si>
    <t>212102</t>
  </si>
  <si>
    <t>石炭製品</t>
    <phoneticPr fontId="33"/>
  </si>
  <si>
    <t>212101</t>
  </si>
  <si>
    <t>石油製品</t>
    <phoneticPr fontId="33"/>
  </si>
  <si>
    <t>211101</t>
  </si>
  <si>
    <t>その他の化学最終製品</t>
    <phoneticPr fontId="33"/>
  </si>
  <si>
    <t>208909</t>
  </si>
  <si>
    <t>写真感光材料</t>
    <phoneticPr fontId="33"/>
  </si>
  <si>
    <t>208902</t>
  </si>
  <si>
    <t>ゼラチン・接着剤</t>
    <phoneticPr fontId="33"/>
  </si>
  <si>
    <t>208901</t>
  </si>
  <si>
    <t>農薬</t>
    <phoneticPr fontId="33"/>
  </si>
  <si>
    <t>208401</t>
  </si>
  <si>
    <t>印刷インキ</t>
    <phoneticPr fontId="33"/>
  </si>
  <si>
    <t>208302</t>
  </si>
  <si>
    <t>塗料</t>
    <phoneticPr fontId="33"/>
  </si>
  <si>
    <t>208301</t>
  </si>
  <si>
    <t>化粧品・歯磨</t>
    <phoneticPr fontId="33"/>
  </si>
  <si>
    <t>208201</t>
  </si>
  <si>
    <t>油脂加工製品・界面活性剤</t>
    <phoneticPr fontId="33"/>
  </si>
  <si>
    <t>208101</t>
  </si>
  <si>
    <t>医薬品</t>
    <phoneticPr fontId="33"/>
  </si>
  <si>
    <t>207101</t>
  </si>
  <si>
    <t>化学繊維</t>
    <phoneticPr fontId="33"/>
  </si>
  <si>
    <t>206101</t>
  </si>
  <si>
    <t>その他の合成樹脂</t>
    <phoneticPr fontId="33"/>
  </si>
  <si>
    <t>205109</t>
  </si>
  <si>
    <t>高機能性樹脂</t>
    <phoneticPr fontId="33"/>
  </si>
  <si>
    <t>205103</t>
  </si>
  <si>
    <t>熱可塑性樹脂</t>
    <phoneticPr fontId="33"/>
  </si>
  <si>
    <t>205102</t>
  </si>
  <si>
    <t>熱硬化性樹脂</t>
    <phoneticPr fontId="33"/>
  </si>
  <si>
    <t>205101</t>
  </si>
  <si>
    <t>その他の有機化学工業製品</t>
    <phoneticPr fontId="33"/>
  </si>
  <si>
    <t>204909</t>
  </si>
  <si>
    <t>可塑剤</t>
    <phoneticPr fontId="33"/>
  </si>
  <si>
    <t>204902</t>
  </si>
  <si>
    <t>メタン誘導品</t>
    <phoneticPr fontId="33"/>
  </si>
  <si>
    <t>204901</t>
  </si>
  <si>
    <t>合成ゴム</t>
    <phoneticPr fontId="33"/>
  </si>
  <si>
    <t>204201</t>
  </si>
  <si>
    <t>環式中間物・合成染料・有機顔料</t>
    <phoneticPr fontId="33"/>
  </si>
  <si>
    <t>204102</t>
  </si>
  <si>
    <t>脂肪族中間物</t>
    <phoneticPr fontId="33"/>
  </si>
  <si>
    <t>204101</t>
  </si>
  <si>
    <t>石油化学系芳香族製品</t>
    <phoneticPr fontId="33"/>
  </si>
  <si>
    <t>203102</t>
  </si>
  <si>
    <t>石油化学基礎製品</t>
    <phoneticPr fontId="33"/>
  </si>
  <si>
    <t>203101</t>
  </si>
  <si>
    <t>その他の無機化学工業製品</t>
    <phoneticPr fontId="33"/>
  </si>
  <si>
    <t>202909</t>
  </si>
  <si>
    <t>塩</t>
    <phoneticPr fontId="33"/>
  </si>
  <si>
    <t>202903</t>
  </si>
  <si>
    <t>圧縮ガス・液化ガス</t>
    <phoneticPr fontId="33"/>
  </si>
  <si>
    <t>202902</t>
  </si>
  <si>
    <t>無機顔料</t>
    <phoneticPr fontId="33"/>
  </si>
  <si>
    <t>202901</t>
  </si>
  <si>
    <t>ソーダ工業製品</t>
    <phoneticPr fontId="33"/>
  </si>
  <si>
    <t>202101</t>
  </si>
  <si>
    <t>化学肥料</t>
    <phoneticPr fontId="33"/>
  </si>
  <si>
    <t>201101</t>
  </si>
  <si>
    <t>印刷・製版・製本</t>
    <phoneticPr fontId="33"/>
  </si>
  <si>
    <t>191101</t>
  </si>
  <si>
    <t>その他のパルプ・紙・紙加工品</t>
    <phoneticPr fontId="33"/>
  </si>
  <si>
    <t>164909</t>
  </si>
  <si>
    <t>紙製衛生材料・用品</t>
    <phoneticPr fontId="33"/>
  </si>
  <si>
    <t>164901</t>
  </si>
  <si>
    <t>その他の紙製容器</t>
    <phoneticPr fontId="33"/>
  </si>
  <si>
    <t>164109</t>
  </si>
  <si>
    <t>段ボール箱</t>
    <phoneticPr fontId="33"/>
  </si>
  <si>
    <t>164101</t>
  </si>
  <si>
    <t>塗工紙・建設用加工紙</t>
    <phoneticPr fontId="33"/>
  </si>
  <si>
    <t>163302</t>
  </si>
  <si>
    <t>段ボール</t>
    <phoneticPr fontId="33"/>
  </si>
  <si>
    <t>163301</t>
  </si>
  <si>
    <t>板紙</t>
    <phoneticPr fontId="33"/>
  </si>
  <si>
    <t>163202</t>
  </si>
  <si>
    <t>洋紙・和紙</t>
    <phoneticPr fontId="33"/>
  </si>
  <si>
    <t>163201</t>
  </si>
  <si>
    <t>パルプ</t>
    <phoneticPr fontId="33"/>
  </si>
  <si>
    <t>163101</t>
  </si>
  <si>
    <t>その他の家具・装備品</t>
    <phoneticPr fontId="33"/>
  </si>
  <si>
    <t>162109</t>
  </si>
  <si>
    <t>木製建具</t>
    <phoneticPr fontId="33"/>
  </si>
  <si>
    <t>162103</t>
  </si>
  <si>
    <t>金属製家具</t>
    <phoneticPr fontId="33"/>
  </si>
  <si>
    <t>162102</t>
  </si>
  <si>
    <t>木製家具</t>
    <phoneticPr fontId="33"/>
  </si>
  <si>
    <t>162101</t>
  </si>
  <si>
    <t>その他の木製品</t>
    <phoneticPr fontId="33"/>
  </si>
  <si>
    <t>161909</t>
  </si>
  <si>
    <t>木材チップ</t>
    <phoneticPr fontId="33"/>
  </si>
  <si>
    <t>161103</t>
  </si>
  <si>
    <t>合板・集成材</t>
    <phoneticPr fontId="33"/>
  </si>
  <si>
    <t>161102</t>
  </si>
  <si>
    <t>製材</t>
    <phoneticPr fontId="33"/>
  </si>
  <si>
    <t>161101</t>
  </si>
  <si>
    <t>その他の繊維既製品</t>
    <phoneticPr fontId="33"/>
  </si>
  <si>
    <t>152909</t>
  </si>
  <si>
    <t>じゅうたん・床敷物</t>
    <phoneticPr fontId="33"/>
  </si>
  <si>
    <t>152902</t>
  </si>
  <si>
    <t>寝具</t>
    <phoneticPr fontId="33"/>
  </si>
  <si>
    <t>152901</t>
  </si>
  <si>
    <t>その他の衣服・身の回り品</t>
    <phoneticPr fontId="33"/>
  </si>
  <si>
    <t>152209</t>
  </si>
  <si>
    <t>ニット製衣服</t>
    <phoneticPr fontId="33"/>
  </si>
  <si>
    <t>152102</t>
  </si>
  <si>
    <t>織物製衣服</t>
    <phoneticPr fontId="33"/>
  </si>
  <si>
    <t>152101</t>
  </si>
  <si>
    <t>その他の繊維工業製品</t>
    <phoneticPr fontId="33"/>
  </si>
  <si>
    <t>151909</t>
  </si>
  <si>
    <t>染色整理</t>
    <phoneticPr fontId="33"/>
  </si>
  <si>
    <t>151401</t>
  </si>
  <si>
    <t>ニット生地</t>
    <phoneticPr fontId="33"/>
  </si>
  <si>
    <t>151301</t>
  </si>
  <si>
    <t>その他の織物</t>
    <phoneticPr fontId="33"/>
  </si>
  <si>
    <t>151209</t>
  </si>
  <si>
    <t>絹・人絹織物（合繊長繊維織物を含む。）</t>
    <phoneticPr fontId="33"/>
  </si>
  <si>
    <t>151202</t>
  </si>
  <si>
    <t>綿・スフ織物（合繊短繊維織物を含む。）</t>
    <phoneticPr fontId="33"/>
  </si>
  <si>
    <t>151201</t>
  </si>
  <si>
    <t>紡績糸</t>
    <phoneticPr fontId="33"/>
  </si>
  <si>
    <t>151101</t>
  </si>
  <si>
    <t>たばこ</t>
    <phoneticPr fontId="33"/>
  </si>
  <si>
    <t>114101</t>
  </si>
  <si>
    <t>有機質肥料（別掲を除く。）</t>
    <phoneticPr fontId="33"/>
  </si>
  <si>
    <t>113102</t>
  </si>
  <si>
    <t>飼料</t>
    <phoneticPr fontId="33"/>
  </si>
  <si>
    <t>113101</t>
  </si>
  <si>
    <t>製氷</t>
    <phoneticPr fontId="33"/>
  </si>
  <si>
    <t>112903</t>
  </si>
  <si>
    <t>清涼飲料</t>
    <phoneticPr fontId="33"/>
  </si>
  <si>
    <t>112902</t>
  </si>
  <si>
    <t>茶・コーヒー</t>
    <phoneticPr fontId="33"/>
  </si>
  <si>
    <t>112901</t>
  </si>
  <si>
    <t>その他の酒類</t>
    <phoneticPr fontId="33"/>
  </si>
  <si>
    <t>112109</t>
  </si>
  <si>
    <t>ウイスキー類</t>
    <phoneticPr fontId="33"/>
  </si>
  <si>
    <t>112103</t>
  </si>
  <si>
    <t>ビール類</t>
    <phoneticPr fontId="33"/>
  </si>
  <si>
    <t>112102</t>
  </si>
  <si>
    <t>清酒</t>
    <phoneticPr fontId="33"/>
  </si>
  <si>
    <t>112101</t>
  </si>
  <si>
    <t>その他の食料品</t>
    <phoneticPr fontId="33"/>
  </si>
  <si>
    <t>111909</t>
  </si>
  <si>
    <t>そう菜・すし・弁当</t>
    <phoneticPr fontId="33"/>
  </si>
  <si>
    <t>111903</t>
  </si>
  <si>
    <t>レトルト食品</t>
    <phoneticPr fontId="33"/>
  </si>
  <si>
    <t>111902</t>
  </si>
  <si>
    <t>冷凍調理食品</t>
    <phoneticPr fontId="33"/>
  </si>
  <si>
    <t>111901</t>
  </si>
  <si>
    <t>調味料</t>
    <phoneticPr fontId="33"/>
  </si>
  <si>
    <t>111605</t>
  </si>
  <si>
    <t>動植物油脂</t>
    <phoneticPr fontId="33"/>
  </si>
  <si>
    <t>111604</t>
  </si>
  <si>
    <t>ぶどう糖・水あめ・異性化糖</t>
    <phoneticPr fontId="33"/>
  </si>
  <si>
    <t>111603</t>
  </si>
  <si>
    <t>でん粉</t>
    <phoneticPr fontId="33"/>
  </si>
  <si>
    <t>111602</t>
  </si>
  <si>
    <t>砂糖</t>
    <phoneticPr fontId="33"/>
  </si>
  <si>
    <t>111601</t>
  </si>
  <si>
    <t>農産保存食料品</t>
    <phoneticPr fontId="33"/>
  </si>
  <si>
    <t>111501</t>
  </si>
  <si>
    <t>菓子類</t>
    <phoneticPr fontId="33"/>
  </si>
  <si>
    <t>111403</t>
  </si>
  <si>
    <t>パン類</t>
    <phoneticPr fontId="33"/>
  </si>
  <si>
    <t>111402</t>
  </si>
  <si>
    <t>めん類</t>
    <phoneticPr fontId="33"/>
  </si>
  <si>
    <t>111401</t>
  </si>
  <si>
    <t>製粉</t>
    <phoneticPr fontId="33"/>
  </si>
  <si>
    <t>111302</t>
  </si>
  <si>
    <t>精穀</t>
    <phoneticPr fontId="33"/>
  </si>
  <si>
    <t>111301</t>
  </si>
  <si>
    <t>その他の水産食料品</t>
    <phoneticPr fontId="33"/>
  </si>
  <si>
    <t>111209</t>
  </si>
  <si>
    <t>ねり製品</t>
    <phoneticPr fontId="33"/>
  </si>
  <si>
    <t>111204</t>
  </si>
  <si>
    <t>水産びん・かん詰</t>
    <phoneticPr fontId="33"/>
  </si>
  <si>
    <t>111203</t>
  </si>
  <si>
    <t>塩・干・くん製品</t>
    <phoneticPr fontId="33"/>
  </si>
  <si>
    <t>111202</t>
  </si>
  <si>
    <t>冷凍魚介類</t>
    <phoneticPr fontId="33"/>
  </si>
  <si>
    <t>111201</t>
  </si>
  <si>
    <t>その他の畜産食料品</t>
    <phoneticPr fontId="33"/>
  </si>
  <si>
    <t>111109</t>
  </si>
  <si>
    <t>酪農品</t>
    <phoneticPr fontId="33"/>
  </si>
  <si>
    <t>111102</t>
  </si>
  <si>
    <t>食肉</t>
    <phoneticPr fontId="33"/>
  </si>
  <si>
    <t>111101</t>
  </si>
  <si>
    <t>その他の鉱物</t>
    <phoneticPr fontId="33"/>
  </si>
  <si>
    <t>062909</t>
  </si>
  <si>
    <t>砕石</t>
    <phoneticPr fontId="33"/>
  </si>
  <si>
    <t>062102</t>
  </si>
  <si>
    <t>砂利・採石</t>
    <phoneticPr fontId="33"/>
  </si>
  <si>
    <t>062101</t>
  </si>
  <si>
    <t>石炭・原油・天然ガス</t>
    <phoneticPr fontId="33"/>
  </si>
  <si>
    <t>061101</t>
  </si>
  <si>
    <t>内水面養殖業</t>
    <phoneticPr fontId="33"/>
  </si>
  <si>
    <t>017202</t>
  </si>
  <si>
    <t>内水面漁業</t>
    <phoneticPr fontId="33"/>
  </si>
  <si>
    <t>017201</t>
  </si>
  <si>
    <t>海面養殖業</t>
    <phoneticPr fontId="33"/>
  </si>
  <si>
    <t>017102</t>
  </si>
  <si>
    <t>海面漁業</t>
    <phoneticPr fontId="33"/>
  </si>
  <si>
    <t>017101</t>
  </si>
  <si>
    <t>特用林産物（狩猟業を含む。）</t>
    <phoneticPr fontId="33"/>
  </si>
  <si>
    <t>015301</t>
  </si>
  <si>
    <t>素材</t>
    <phoneticPr fontId="33"/>
  </si>
  <si>
    <t>015201</t>
  </si>
  <si>
    <t>育林</t>
    <phoneticPr fontId="33"/>
  </si>
  <si>
    <t>015101</t>
  </si>
  <si>
    <t>農業サービス（獣医業を除く。）</t>
    <phoneticPr fontId="33"/>
  </si>
  <si>
    <t>013102</t>
  </si>
  <si>
    <t>獣医業</t>
    <phoneticPr fontId="33"/>
  </si>
  <si>
    <t>013101</t>
  </si>
  <si>
    <t>その他の畜産</t>
    <phoneticPr fontId="33"/>
  </si>
  <si>
    <t>012109</t>
  </si>
  <si>
    <t>肉鶏</t>
    <phoneticPr fontId="33"/>
  </si>
  <si>
    <t>012105</t>
  </si>
  <si>
    <t>鶏卵</t>
    <phoneticPr fontId="33"/>
  </si>
  <si>
    <t>012104</t>
  </si>
  <si>
    <t>豚</t>
    <phoneticPr fontId="33"/>
  </si>
  <si>
    <t>012103</t>
  </si>
  <si>
    <t>肉用牛</t>
    <phoneticPr fontId="33"/>
  </si>
  <si>
    <t>012102</t>
  </si>
  <si>
    <t>酪農</t>
    <phoneticPr fontId="33"/>
  </si>
  <si>
    <t>012101</t>
  </si>
  <si>
    <t>その他の非食用耕種作物</t>
    <phoneticPr fontId="33"/>
  </si>
  <si>
    <t>011609</t>
  </si>
  <si>
    <t>花き・花木類</t>
    <phoneticPr fontId="33"/>
  </si>
  <si>
    <t>011603</t>
  </si>
  <si>
    <t>種苗</t>
    <phoneticPr fontId="33"/>
  </si>
  <si>
    <t>011602</t>
  </si>
  <si>
    <t>飼料作物</t>
    <phoneticPr fontId="33"/>
  </si>
  <si>
    <t>011601</t>
  </si>
  <si>
    <t>その他の食用耕種作物</t>
    <phoneticPr fontId="33"/>
  </si>
  <si>
    <t>011509</t>
  </si>
  <si>
    <t>飲料用作物</t>
    <phoneticPr fontId="33"/>
  </si>
  <si>
    <t>011502</t>
  </si>
  <si>
    <t>砂糖原料作物</t>
    <phoneticPr fontId="33"/>
  </si>
  <si>
    <t>011501</t>
  </si>
  <si>
    <t>果実</t>
    <phoneticPr fontId="33"/>
  </si>
  <si>
    <t>011401</t>
  </si>
  <si>
    <t>野菜（施設）</t>
    <phoneticPr fontId="33"/>
  </si>
  <si>
    <t>011302</t>
  </si>
  <si>
    <t>野菜（露地）</t>
    <phoneticPr fontId="33"/>
  </si>
  <si>
    <t>011301</t>
  </si>
  <si>
    <t>豆類</t>
    <phoneticPr fontId="33"/>
  </si>
  <si>
    <t>011202</t>
  </si>
  <si>
    <t>いも類</t>
    <phoneticPr fontId="33"/>
  </si>
  <si>
    <t>011201</t>
  </si>
  <si>
    <t>麦類</t>
    <phoneticPr fontId="33"/>
  </si>
  <si>
    <t>011102</t>
  </si>
  <si>
    <t>米</t>
    <phoneticPr fontId="33"/>
  </si>
  <si>
    <t>011101</t>
  </si>
  <si>
    <t>正社員・_x000D_
正職員以外</t>
  </si>
  <si>
    <t>正社員・
正職員</t>
    <phoneticPr fontId="33"/>
  </si>
  <si>
    <t>臨時雇用者</t>
  </si>
  <si>
    <t>常用雇用者</t>
  </si>
  <si>
    <t>雇用者</t>
  </si>
  <si>
    <t>有給役員</t>
  </si>
  <si>
    <t>有給役員_x000D_
雇用者</t>
  </si>
  <si>
    <t>家族従業者</t>
  </si>
  <si>
    <t>個人業主</t>
  </si>
  <si>
    <t>従業者総数</t>
  </si>
  <si>
    <t>列符号・名称</t>
  </si>
  <si>
    <t>一人当たり_x000D_
常用雇用者_x000D_
賃金額</t>
  </si>
  <si>
    <t>１人当たり有給_x000D_
役員・雇用者の_x000D_
雇用者所得</t>
  </si>
  <si>
    <t>（単位：人及び千円）</t>
  </si>
  <si>
    <t>雇　　　用　　　表　　（基本分類）</t>
  </si>
  <si>
    <t>平均</t>
  </si>
  <si>
    <t>平成27年(2015年)産業連関表 投入係数表(統合大分類)</t>
    <phoneticPr fontId="33"/>
  </si>
  <si>
    <t>平成27年(2015年)産業連関表 単位行列表(統合大分類)</t>
    <rPh sb="18" eb="20">
      <t>タンイ</t>
    </rPh>
    <rPh sb="20" eb="22">
      <t>ギョウレツ</t>
    </rPh>
    <phoneticPr fontId="33"/>
  </si>
  <si>
    <t>平成27年(2015年)産業連関表 移輸入係数表(統合大分類)</t>
    <rPh sb="18" eb="19">
      <t>イ</t>
    </rPh>
    <rPh sb="19" eb="21">
      <t>ユニュウ</t>
    </rPh>
    <rPh sb="21" eb="23">
      <t>ケイスウ</t>
    </rPh>
    <phoneticPr fontId="33"/>
  </si>
  <si>
    <r>
      <t>平成27年(2015年)産業連関表 逆行列係数表[ I - ( I - M^ )A ]</t>
    </r>
    <r>
      <rPr>
        <vertAlign val="superscript"/>
        <sz val="11"/>
        <color theme="1"/>
        <rFont val="ＭＳ Ｐゴシック"/>
        <family val="3"/>
        <charset val="128"/>
        <scheme val="minor"/>
      </rPr>
      <t>-1　</t>
    </r>
    <r>
      <rPr>
        <sz val="11"/>
        <color theme="1"/>
        <rFont val="ＭＳ Ｐゴシック"/>
        <family val="2"/>
        <scheme val="minor"/>
      </rPr>
      <t>(統合大分類表)</t>
    </r>
    <phoneticPr fontId="33"/>
  </si>
  <si>
    <t>行和</t>
  </si>
  <si>
    <t>感応度係数</t>
  </si>
  <si>
    <t>列和</t>
  </si>
  <si>
    <t>影響力係数</t>
  </si>
  <si>
    <t>-</t>
  </si>
  <si>
    <t>単身世帯</t>
  </si>
  <si>
    <t>その他の世帯</t>
  </si>
  <si>
    <t>全国</t>
  </si>
  <si>
    <t>2019年</t>
  </si>
  <si>
    <t>二人以上の世帯</t>
  </si>
  <si>
    <t>総世帯</t>
  </si>
  <si>
    <t>無職世帯</t>
  </si>
  <si>
    <t>勤労者世帯</t>
  </si>
  <si>
    <t>全世帯</t>
  </si>
  <si>
    <t>可処分所得</t>
  </si>
  <si>
    <t>消費支出</t>
  </si>
  <si>
    <t>/収支項目分類（細分類）406区分</t>
  </si>
  <si>
    <t>世帯の種類３区分</t>
  </si>
  <si>
    <t>世帯の種類３区分 コード</t>
  </si>
  <si>
    <t>世帯区分４区分</t>
  </si>
  <si>
    <t>世帯区分４区分 コード</t>
  </si>
  <si>
    <t>地域（全国・都市階級・地方・４大都市圏・都道府県）</t>
  </si>
  <si>
    <t>地域（全国・都市階級・地方・４大都市圏・都道府県） コード</t>
  </si>
  <si>
    <t>時間軸(年次)</t>
  </si>
  <si>
    <t>時間軸(年次) コード</t>
  </si>
  <si>
    <t>世帯主の性別３区分</t>
  </si>
  <si>
    <t>世帯主の性別３区分 コード</t>
  </si>
  <si>
    <t>/収支項目分類（細分類）406区分 コード</t>
  </si>
  <si>
    <t>1世帯当たり1か月間の収入と支出【円】</t>
  </si>
  <si>
    <t>/表章項目</t>
  </si>
  <si>
    <t>01-2019</t>
  </si>
  <si>
    <t>/表章項目 コード</t>
  </si>
  <si>
    <t>集計世帯数が少ないため秘匿しているもの</t>
  </si>
  <si>
    <t>X</t>
  </si>
  <si>
    <t>該当数字がない</t>
  </si>
  <si>
    <t>数字が得られないもの</t>
  </si>
  <si>
    <t>***</t>
  </si>
  <si>
    <t>市区町村時点（年月日）：</t>
  </si>
  <si>
    <t>実施年月：</t>
  </si>
  <si>
    <t>[1世帯当たり1か月間の収入と支出‐（細分類）] 全国・都市階級・地方・４大都市圏・都道府県，世帯の種類(3区分)，世帯区分(4区分)，世帯主の性別(3区分)，収支項目分類（細分類）別1世帯当たり1か月間の収入と支出－全国・都市階級・地方・４大都市圏・都道府県</t>
  </si>
  <si>
    <t>表題：</t>
  </si>
  <si>
    <t>表番号：</t>
  </si>
  <si>
    <t>2019年全国家計構造調査 2019年全国家計構造調査 全国 家計収支に関する結果 [家計総合集計]</t>
  </si>
  <si>
    <t>統計名：</t>
  </si>
  <si>
    <t>2019平均消費性向（全国家計構造調査）</t>
    <rPh sb="4" eb="6">
      <t>ヘイキン</t>
    </rPh>
    <rPh sb="6" eb="8">
      <t>ショウヒ</t>
    </rPh>
    <rPh sb="8" eb="10">
      <t>セイコウ</t>
    </rPh>
    <rPh sb="11" eb="13">
      <t>ゼンコク</t>
    </rPh>
    <rPh sb="13" eb="15">
      <t>カケイ</t>
    </rPh>
    <rPh sb="15" eb="17">
      <t>コウゾウ</t>
    </rPh>
    <rPh sb="17" eb="19">
      <t>チョウサ</t>
    </rPh>
    <phoneticPr fontId="10"/>
  </si>
  <si>
    <t>輸入係数</t>
    <rPh sb="0" eb="2">
      <t>ユニュウ</t>
    </rPh>
    <rPh sb="2" eb="4">
      <t>ケイスウ</t>
    </rPh>
    <phoneticPr fontId="10"/>
  </si>
  <si>
    <t>平成2７年全国産業連関表最終需要部門　生産誘発額</t>
    <rPh sb="0" eb="2">
      <t>ヘイセイ</t>
    </rPh>
    <rPh sb="4" eb="5">
      <t>ネン</t>
    </rPh>
    <rPh sb="5" eb="7">
      <t>ゼンコク</t>
    </rPh>
    <rPh sb="7" eb="9">
      <t>サンギョウ</t>
    </rPh>
    <rPh sb="9" eb="12">
      <t>レンカンヒョウ</t>
    </rPh>
    <rPh sb="12" eb="14">
      <t>サイシュウ</t>
    </rPh>
    <rPh sb="14" eb="16">
      <t>ジュヨウ</t>
    </rPh>
    <rPh sb="16" eb="18">
      <t>ブモン</t>
    </rPh>
    <rPh sb="19" eb="21">
      <t>セイサン</t>
    </rPh>
    <rPh sb="21" eb="23">
      <t>ユウハツ</t>
    </rPh>
    <rPh sb="23" eb="24">
      <t>ガク</t>
    </rPh>
    <phoneticPr fontId="10"/>
  </si>
  <si>
    <t>出典：総務省　「平成27年産業連関表」（https://www.soumu.go.jp/toukei_toukatsu/data/io/index.htm）をもとに作成</t>
    <rPh sb="0" eb="2">
      <t>シュッテン</t>
    </rPh>
    <rPh sb="3" eb="6">
      <t>ソウムショウ</t>
    </rPh>
    <rPh sb="8" eb="10">
      <t>ヘイセイ</t>
    </rPh>
    <rPh sb="12" eb="13">
      <t>ネン</t>
    </rPh>
    <rPh sb="13" eb="15">
      <t>サンギョウ</t>
    </rPh>
    <rPh sb="15" eb="17">
      <t>レンカン</t>
    </rPh>
    <rPh sb="17" eb="18">
      <t>ヒョウ</t>
    </rPh>
    <rPh sb="82" eb="84">
      <t>サクセイ</t>
    </rPh>
    <phoneticPr fontId="33"/>
  </si>
  <si>
    <t>産業連関分析ファイル（全国）</t>
    <rPh sb="0" eb="2">
      <t>サンギョウ</t>
    </rPh>
    <rPh sb="2" eb="4">
      <t>レンカン</t>
    </rPh>
    <rPh sb="4" eb="6">
      <t>ブンセキ</t>
    </rPh>
    <rPh sb="11" eb="13">
      <t>ゼンコク</t>
    </rPh>
    <phoneticPr fontId="10"/>
  </si>
  <si>
    <t>合計</t>
  </si>
  <si>
    <t>※生産増加の「その他」は対事業所サービスとして算出。</t>
    <rPh sb="1" eb="3">
      <t>セイサン</t>
    </rPh>
    <rPh sb="3" eb="5">
      <t>ゾウカ</t>
    </rPh>
    <rPh sb="9" eb="10">
      <t>タ</t>
    </rPh>
    <rPh sb="12" eb="13">
      <t>タイ</t>
    </rPh>
    <rPh sb="13" eb="16">
      <t>ジギョウショ</t>
    </rPh>
    <rPh sb="23" eb="25">
      <t>サンシュツ</t>
    </rPh>
    <phoneticPr fontId="10"/>
  </si>
  <si>
    <t>※　「その他の建築」は木造工場として算出。</t>
    <rPh sb="5" eb="6">
      <t>タ</t>
    </rPh>
    <rPh sb="7" eb="9">
      <t>ケンチク</t>
    </rPh>
    <rPh sb="11" eb="13">
      <t>モクゾウ</t>
    </rPh>
    <rPh sb="13" eb="15">
      <t>コウジョウ</t>
    </rPh>
    <rPh sb="18" eb="20">
      <t>サンシュツ</t>
    </rPh>
    <phoneticPr fontId="10"/>
  </si>
  <si>
    <t>その他</t>
    <rPh sb="2" eb="3">
      <t>タ</t>
    </rPh>
    <phoneticPr fontId="10"/>
  </si>
  <si>
    <t>生産増加</t>
    <rPh sb="0" eb="2">
      <t>セイサン</t>
    </rPh>
    <rPh sb="2" eb="4">
      <t>ゾウカ</t>
    </rPh>
    <phoneticPr fontId="10"/>
  </si>
  <si>
    <t>継続的最終需要増加額（平均、年間、百万円）</t>
    <rPh sb="0" eb="2">
      <t>ケイゾク</t>
    </rPh>
    <rPh sb="2" eb="3">
      <t>テキ</t>
    </rPh>
    <rPh sb="3" eb="5">
      <t>サイシュウ</t>
    </rPh>
    <rPh sb="5" eb="7">
      <t>ジュヨウ</t>
    </rPh>
    <rPh sb="7" eb="9">
      <t>ゾウカ</t>
    </rPh>
    <rPh sb="9" eb="10">
      <t>ガク</t>
    </rPh>
    <rPh sb="11" eb="13">
      <t>ヘイキン</t>
    </rPh>
    <rPh sb="14" eb="16">
      <t>ネンカン</t>
    </rPh>
    <rPh sb="17" eb="20">
      <t>ヒャクマンエン</t>
    </rPh>
    <phoneticPr fontId="10"/>
  </si>
  <si>
    <t>合計</t>
    <rPh sb="0" eb="2">
      <t>ゴウケイ</t>
    </rPh>
    <phoneticPr fontId="44"/>
  </si>
  <si>
    <t>その他</t>
    <rPh sb="2" eb="3">
      <t>タ</t>
    </rPh>
    <phoneticPr fontId="44"/>
  </si>
  <si>
    <t>輸送機械</t>
    <rPh sb="0" eb="2">
      <t>ユソウ</t>
    </rPh>
    <rPh sb="2" eb="4">
      <t>キカイ</t>
    </rPh>
    <phoneticPr fontId="44"/>
  </si>
  <si>
    <t>情報通信機器</t>
    <rPh sb="0" eb="2">
      <t>ジョウホウ</t>
    </rPh>
    <rPh sb="2" eb="4">
      <t>ツウシン</t>
    </rPh>
    <rPh sb="4" eb="6">
      <t>キキ</t>
    </rPh>
    <phoneticPr fontId="44"/>
  </si>
  <si>
    <t>電気機械</t>
    <rPh sb="0" eb="2">
      <t>デンキ</t>
    </rPh>
    <rPh sb="2" eb="4">
      <t>キカイ</t>
    </rPh>
    <phoneticPr fontId="44"/>
  </si>
  <si>
    <t>業務用機械</t>
    <rPh sb="0" eb="3">
      <t>ギョウムヨウ</t>
    </rPh>
    <rPh sb="3" eb="5">
      <t>キカイ</t>
    </rPh>
    <phoneticPr fontId="44"/>
  </si>
  <si>
    <t>生産用機械</t>
    <rPh sb="0" eb="3">
      <t>セイサンヨウ</t>
    </rPh>
    <rPh sb="3" eb="5">
      <t>キカイ</t>
    </rPh>
    <phoneticPr fontId="44"/>
  </si>
  <si>
    <t>はん用機械</t>
    <rPh sb="2" eb="3">
      <t>ヨウ</t>
    </rPh>
    <rPh sb="3" eb="5">
      <t>キカイ</t>
    </rPh>
    <phoneticPr fontId="44"/>
  </si>
  <si>
    <t>設備投資</t>
    <rPh sb="0" eb="2">
      <t>セツビ</t>
    </rPh>
    <rPh sb="2" eb="4">
      <t>トウシ</t>
    </rPh>
    <phoneticPr fontId="44"/>
  </si>
  <si>
    <t>その他の土木建設</t>
    <rPh sb="2" eb="3">
      <t>タ</t>
    </rPh>
    <rPh sb="4" eb="6">
      <t>ドボク</t>
    </rPh>
    <rPh sb="6" eb="8">
      <t>ケンセツ</t>
    </rPh>
    <phoneticPr fontId="44"/>
  </si>
  <si>
    <t>電気通信施設建設</t>
    <rPh sb="0" eb="2">
      <t>デンキ</t>
    </rPh>
    <rPh sb="2" eb="4">
      <t>ツウシン</t>
    </rPh>
    <rPh sb="4" eb="6">
      <t>シセツ</t>
    </rPh>
    <rPh sb="6" eb="8">
      <t>ケンセツ</t>
    </rPh>
    <phoneticPr fontId="44"/>
  </si>
  <si>
    <t>電力施設建設</t>
    <rPh sb="0" eb="2">
      <t>デンリョク</t>
    </rPh>
    <rPh sb="2" eb="4">
      <t>シセツ</t>
    </rPh>
    <rPh sb="4" eb="6">
      <t>ケンセツ</t>
    </rPh>
    <phoneticPr fontId="44"/>
  </si>
  <si>
    <t>建設</t>
    <rPh sb="0" eb="2">
      <t>ケンセツ</t>
    </rPh>
    <phoneticPr fontId="44"/>
  </si>
  <si>
    <t>その他の建築</t>
    <rPh sb="2" eb="3">
      <t>タ</t>
    </rPh>
    <rPh sb="4" eb="6">
      <t>ケンチク</t>
    </rPh>
    <phoneticPr fontId="44"/>
  </si>
  <si>
    <t>ＣＢ非住宅</t>
  </si>
  <si>
    <t>S事務所</t>
  </si>
  <si>
    <t>S工場</t>
  </si>
  <si>
    <t>ＲＣ事務所</t>
  </si>
  <si>
    <t>ＲＣ工場</t>
  </si>
  <si>
    <t>ＳＲＣ事務所</t>
  </si>
  <si>
    <t>ＳＲＣ工場</t>
  </si>
  <si>
    <t>建築</t>
    <rPh sb="0" eb="2">
      <t>ケンチク</t>
    </rPh>
    <phoneticPr fontId="44"/>
  </si>
  <si>
    <t>建設投資</t>
    <rPh sb="0" eb="2">
      <t>ケンセツ</t>
    </rPh>
    <rPh sb="2" eb="4">
      <t>トウシ</t>
    </rPh>
    <phoneticPr fontId="44"/>
  </si>
  <si>
    <t>雇用者誘発数（人）</t>
    <rPh sb="0" eb="1">
      <t>ヤトイ</t>
    </rPh>
    <rPh sb="1" eb="2">
      <t>ヨウ</t>
    </rPh>
    <rPh sb="2" eb="3">
      <t>シャ</t>
    </rPh>
    <rPh sb="3" eb="4">
      <t>ユウ</t>
    </rPh>
    <rPh sb="4" eb="5">
      <t>ハツ</t>
    </rPh>
    <rPh sb="5" eb="6">
      <t>スウ</t>
    </rPh>
    <rPh sb="7" eb="8">
      <t>ニン</t>
    </rPh>
    <phoneticPr fontId="41"/>
  </si>
  <si>
    <t>粗付加価値誘発額</t>
    <rPh sb="0" eb="1">
      <t>アラ</t>
    </rPh>
    <rPh sb="1" eb="3">
      <t>フカ</t>
    </rPh>
    <rPh sb="3" eb="5">
      <t>カチ</t>
    </rPh>
    <rPh sb="5" eb="7">
      <t>ユウハツ</t>
    </rPh>
    <rPh sb="7" eb="8">
      <t>ガク</t>
    </rPh>
    <phoneticPr fontId="44"/>
  </si>
  <si>
    <t>生産誘発額</t>
    <rPh sb="0" eb="2">
      <t>セイサン</t>
    </rPh>
    <rPh sb="2" eb="4">
      <t>ユウハツ</t>
    </rPh>
    <rPh sb="4" eb="5">
      <t>ガク</t>
    </rPh>
    <phoneticPr fontId="44"/>
  </si>
  <si>
    <t>雇用者所得誘発額</t>
    <phoneticPr fontId="44"/>
  </si>
  <si>
    <t>（百万円）</t>
    <rPh sb="1" eb="4">
      <t>ヒャクマンエン</t>
    </rPh>
    <phoneticPr fontId="44"/>
  </si>
  <si>
    <t>新規投資額（最終需要増加額）</t>
    <rPh sb="0" eb="2">
      <t>シンキ</t>
    </rPh>
    <rPh sb="2" eb="4">
      <t>トウシ</t>
    </rPh>
    <rPh sb="4" eb="5">
      <t>ガク</t>
    </rPh>
    <rPh sb="6" eb="8">
      <t>サイシュウ</t>
    </rPh>
    <rPh sb="8" eb="10">
      <t>ジュヨウ</t>
    </rPh>
    <rPh sb="10" eb="12">
      <t>ゾウカ</t>
    </rPh>
    <rPh sb="12" eb="13">
      <t>ガク</t>
    </rPh>
    <phoneticPr fontId="44"/>
  </si>
  <si>
    <t>総合効果</t>
    <rPh sb="0" eb="2">
      <t>ソウゴウ</t>
    </rPh>
    <rPh sb="2" eb="4">
      <t>コウカ</t>
    </rPh>
    <phoneticPr fontId="44"/>
  </si>
  <si>
    <t>第2次波及効果</t>
    <rPh sb="0" eb="1">
      <t>ダイ</t>
    </rPh>
    <rPh sb="2" eb="3">
      <t>ジ</t>
    </rPh>
    <rPh sb="3" eb="5">
      <t>ハキュウ</t>
    </rPh>
    <rPh sb="5" eb="7">
      <t>コウカ</t>
    </rPh>
    <phoneticPr fontId="44"/>
  </si>
  <si>
    <t>第1次波及効果</t>
    <rPh sb="0" eb="1">
      <t>ダイ</t>
    </rPh>
    <rPh sb="2" eb="3">
      <t>ジ</t>
    </rPh>
    <rPh sb="3" eb="5">
      <t>ハキュウ</t>
    </rPh>
    <rPh sb="5" eb="7">
      <t>コウカ</t>
    </rPh>
    <phoneticPr fontId="44"/>
  </si>
  <si>
    <t>直接効果</t>
    <rPh sb="0" eb="2">
      <t>チョクセツ</t>
    </rPh>
    <rPh sb="2" eb="4">
      <t>コウカ</t>
    </rPh>
    <phoneticPr fontId="44"/>
  </si>
  <si>
    <t>県民需要
（購入者価格）</t>
    <rPh sb="0" eb="2">
      <t>ケンミン</t>
    </rPh>
    <rPh sb="2" eb="4">
      <t>ジュヨウ</t>
    </rPh>
    <rPh sb="6" eb="9">
      <t>コウニュウシャ</t>
    </rPh>
    <rPh sb="9" eb="11">
      <t>カカク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</si>
</sst>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.00000;&quot;△ &quot;#,##0.00000"/>
    <numFmt numFmtId="177" formatCode="0.0_ "/>
    <numFmt numFmtId="178" formatCode="0.0_);[Red]\(0.0\)"/>
    <numFmt numFmtId="179" formatCode="0.000000_ "/>
    <numFmt numFmtId="180" formatCode="##0"/>
    <numFmt numFmtId="181" formatCode="0.000000"/>
    <numFmt numFmtId="182" formatCode="#,##0.000000;&quot;△ &quot;#,##0.000000"/>
    <numFmt numFmtId="183" formatCode="0.0"/>
  </numFmts>
  <fonts count="45" x14ac:knownFonts="1">
    <font>
      <sz val="11"/>
      <color theme="1"/>
      <name val="ＭＳ Ｐゴシック"/>
      <family val="2"/>
      <scheme val="minor"/>
    </font>
    <font>
      <sz val="10"/>
      <color theme="1"/>
      <name val="Meiryo UI"/>
      <family val="2"/>
      <charset val="128"/>
    </font>
    <font>
      <sz val="10"/>
      <color theme="1"/>
      <name val="Meiryo UI"/>
      <family val="2"/>
      <charset val="128"/>
    </font>
    <font>
      <sz val="11"/>
      <color theme="1"/>
      <name val="ＭＳ Ｐゴシック"/>
      <family val="2"/>
      <charset val="128"/>
      <scheme val="major"/>
    </font>
    <font>
      <sz val="11"/>
      <color theme="1"/>
      <name val="ＭＳ Ｐゴシック"/>
      <family val="2"/>
      <charset val="128"/>
      <scheme val="major"/>
    </font>
    <font>
      <sz val="11"/>
      <color theme="1"/>
      <name val="ＭＳ Ｐゴシック"/>
      <family val="2"/>
      <charset val="128"/>
      <scheme val="major"/>
    </font>
    <font>
      <sz val="11"/>
      <color theme="1"/>
      <name val="ＭＳ Ｐゴシック"/>
      <family val="2"/>
      <charset val="128"/>
      <scheme val="major"/>
    </font>
    <font>
      <sz val="11"/>
      <color theme="1"/>
      <name val="ＭＳ Ｐゴシック"/>
      <family val="2"/>
      <charset val="128"/>
      <scheme val="major"/>
    </font>
    <font>
      <sz val="11"/>
      <color theme="1"/>
      <name val="ＭＳ Ｐゴシック"/>
      <family val="2"/>
      <charset val="128"/>
      <scheme val="major"/>
    </font>
    <font>
      <sz val="11"/>
      <color theme="1"/>
      <name val="ＭＳ Ｐゴシック"/>
      <family val="2"/>
      <charset val="128"/>
      <scheme val="maj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aj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6"/>
      <name val="ＭＳ Ｐゴシック"/>
      <family val="3"/>
      <charset val="128"/>
      <scheme val="maj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rgb="FFFF0000"/>
      <name val="ＭＳ Ｐゴシック"/>
      <family val="2"/>
      <scheme val="minor"/>
    </font>
    <font>
      <b/>
      <sz val="12"/>
      <color rgb="FFFF0000"/>
      <name val="ＭＳ Ｐゴシック"/>
      <family val="3"/>
      <charset val="128"/>
      <scheme val="major"/>
    </font>
    <font>
      <sz val="10"/>
      <color theme="1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vertAlign val="superscript"/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6"/>
      <name val="Meiryo UI"/>
      <family val="2"/>
      <charset val="128"/>
    </font>
  </fonts>
  <fills count="42">
    <fill>
      <patternFill patternType="none"/>
    </fill>
    <fill>
      <patternFill patternType="gray125"/>
    </fill>
    <fill>
      <patternFill patternType="solid">
        <fgColor theme="7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ECFF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medium">
        <color indexed="64"/>
      </right>
      <top/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94">
    <xf numFmtId="0" fontId="0" fillId="0" borderId="0"/>
    <xf numFmtId="38" fontId="1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1" fillId="0" borderId="0"/>
    <xf numFmtId="38" fontId="11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11" fillId="0" borderId="0"/>
    <xf numFmtId="38" fontId="11" fillId="0" borderId="0" applyFont="0" applyFill="0" applyBorder="0" applyAlignment="0" applyProtection="0">
      <alignment vertical="center"/>
    </xf>
    <xf numFmtId="0" fontId="11" fillId="0" borderId="0"/>
    <xf numFmtId="38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11" fillId="0" borderId="0"/>
    <xf numFmtId="38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/>
    <xf numFmtId="38" fontId="1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7" borderId="9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8" borderId="12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9" borderId="1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38" fontId="31" fillId="0" borderId="0" applyFont="0" applyFill="0" applyBorder="0" applyAlignment="0" applyProtection="0">
      <alignment vertical="center"/>
    </xf>
    <xf numFmtId="38" fontId="31" fillId="0" borderId="0" applyFont="0" applyFill="0" applyBorder="0" applyAlignment="0" applyProtection="0"/>
    <xf numFmtId="0" fontId="37" fillId="0" borderId="0"/>
    <xf numFmtId="0" fontId="31" fillId="0" borderId="0"/>
    <xf numFmtId="0" fontId="31" fillId="0" borderId="0"/>
    <xf numFmtId="0" fontId="2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38" fontId="41" fillId="0" borderId="0" applyFont="0" applyFill="0" applyBorder="0" applyAlignment="0" applyProtection="0">
      <alignment vertical="center"/>
    </xf>
  </cellStyleXfs>
  <cellXfs count="272">
    <xf numFmtId="0" fontId="0" fillId="0" borderId="0" xfId="0"/>
    <xf numFmtId="0" fontId="14" fillId="0" borderId="0" xfId="0" applyFont="1" applyFill="1"/>
    <xf numFmtId="38" fontId="14" fillId="0" borderId="0" xfId="1" applyFont="1" applyFill="1" applyAlignment="1"/>
    <xf numFmtId="0" fontId="14" fillId="0" borderId="0" xfId="0" applyFont="1" applyFill="1" applyAlignment="1">
      <alignment horizontal="center" vertical="top" wrapText="1"/>
    </xf>
    <xf numFmtId="49" fontId="14" fillId="0" borderId="0" xfId="0" applyNumberFormat="1" applyFont="1" applyFill="1" applyAlignment="1">
      <alignment horizontal="right"/>
    </xf>
    <xf numFmtId="0" fontId="14" fillId="0" borderId="0" xfId="0" applyFont="1" applyFill="1" applyAlignment="1">
      <alignment horizontal="left"/>
    </xf>
    <xf numFmtId="0" fontId="14" fillId="0" borderId="31" xfId="0" applyFont="1" applyFill="1" applyBorder="1" applyAlignment="1">
      <alignment shrinkToFit="1"/>
    </xf>
    <xf numFmtId="49" fontId="14" fillId="0" borderId="21" xfId="0" applyNumberFormat="1" applyFont="1" applyFill="1" applyBorder="1" applyAlignment="1">
      <alignment horizontal="right"/>
    </xf>
    <xf numFmtId="0" fontId="14" fillId="0" borderId="25" xfId="0" applyFont="1" applyFill="1" applyBorder="1" applyAlignment="1">
      <alignment shrinkToFit="1"/>
    </xf>
    <xf numFmtId="49" fontId="14" fillId="0" borderId="22" xfId="0" applyNumberFormat="1" applyFont="1" applyFill="1" applyBorder="1" applyAlignment="1">
      <alignment horizontal="right"/>
    </xf>
    <xf numFmtId="0" fontId="14" fillId="0" borderId="26" xfId="0" applyFont="1" applyFill="1" applyBorder="1" applyAlignment="1">
      <alignment shrinkToFit="1"/>
    </xf>
    <xf numFmtId="49" fontId="14" fillId="0" borderId="20" xfId="0" applyNumberFormat="1" applyFont="1" applyFill="1" applyBorder="1" applyAlignment="1">
      <alignment horizontal="right"/>
    </xf>
    <xf numFmtId="0" fontId="14" fillId="0" borderId="24" xfId="0" applyFont="1" applyFill="1" applyBorder="1" applyAlignment="1">
      <alignment shrinkToFit="1"/>
    </xf>
    <xf numFmtId="49" fontId="14" fillId="0" borderId="32" xfId="0" applyNumberFormat="1" applyFont="1" applyFill="1" applyBorder="1" applyAlignment="1">
      <alignment horizontal="right"/>
    </xf>
    <xf numFmtId="0" fontId="14" fillId="0" borderId="33" xfId="0" applyFont="1" applyFill="1" applyBorder="1" applyAlignment="1">
      <alignment shrinkToFit="1"/>
    </xf>
    <xf numFmtId="49" fontId="14" fillId="0" borderId="34" xfId="0" applyNumberFormat="1" applyFont="1" applyFill="1" applyBorder="1" applyAlignment="1">
      <alignment horizontal="right"/>
    </xf>
    <xf numFmtId="0" fontId="14" fillId="0" borderId="35" xfId="0" applyFont="1" applyFill="1" applyBorder="1" applyAlignment="1">
      <alignment shrinkToFit="1"/>
    </xf>
    <xf numFmtId="49" fontId="30" fillId="0" borderId="0" xfId="0" applyNumberFormat="1" applyFont="1" applyFill="1" applyAlignment="1">
      <alignment horizontal="left"/>
    </xf>
    <xf numFmtId="49" fontId="14" fillId="33" borderId="28" xfId="0" applyNumberFormat="1" applyFont="1" applyFill="1" applyBorder="1" applyAlignment="1">
      <alignment horizontal="left"/>
    </xf>
    <xf numFmtId="0" fontId="14" fillId="33" borderId="29" xfId="0" applyFont="1" applyFill="1" applyBorder="1" applyAlignment="1">
      <alignment horizontal="left"/>
    </xf>
    <xf numFmtId="0" fontId="14" fillId="33" borderId="23" xfId="0" applyNumberFormat="1" applyFont="1" applyFill="1" applyBorder="1" applyAlignment="1">
      <alignment horizontal="center" vertical="top" wrapText="1"/>
    </xf>
    <xf numFmtId="0" fontId="14" fillId="33" borderId="27" xfId="0" applyFont="1" applyFill="1" applyBorder="1" applyAlignment="1">
      <alignment horizontal="center" vertical="top" wrapText="1"/>
    </xf>
    <xf numFmtId="0" fontId="14" fillId="33" borderId="36" xfId="0" applyFont="1" applyFill="1" applyBorder="1" applyAlignment="1">
      <alignment shrinkToFit="1"/>
    </xf>
    <xf numFmtId="49" fontId="14" fillId="33" borderId="23" xfId="0" applyNumberFormat="1" applyFont="1" applyFill="1" applyBorder="1" applyAlignment="1">
      <alignment horizontal="right"/>
    </xf>
    <xf numFmtId="177" fontId="14" fillId="0" borderId="0" xfId="0" applyNumberFormat="1" applyFont="1" applyFill="1"/>
    <xf numFmtId="0" fontId="0" fillId="0" borderId="0" xfId="83" applyFont="1">
      <alignment vertical="center"/>
    </xf>
    <xf numFmtId="0" fontId="14" fillId="0" borderId="0" xfId="0" applyFont="1" applyFill="1" applyAlignment="1">
      <alignment horizontal="left" wrapText="1"/>
    </xf>
    <xf numFmtId="0" fontId="14" fillId="0" borderId="5" xfId="0" applyFont="1" applyFill="1" applyBorder="1"/>
    <xf numFmtId="0" fontId="14" fillId="0" borderId="3" xfId="0" applyFont="1" applyFill="1" applyBorder="1"/>
    <xf numFmtId="0" fontId="14" fillId="0" borderId="4" xfId="0" applyFont="1" applyFill="1" applyBorder="1"/>
    <xf numFmtId="0" fontId="14" fillId="0" borderId="0" xfId="0" applyFont="1" applyFill="1" applyBorder="1" applyAlignment="1">
      <alignment shrinkToFit="1"/>
    </xf>
    <xf numFmtId="0" fontId="34" fillId="0" borderId="0" xfId="83" applyFont="1" applyFill="1">
      <alignment vertical="center"/>
    </xf>
    <xf numFmtId="0" fontId="0" fillId="34" borderId="0" xfId="0" applyFill="1"/>
    <xf numFmtId="0" fontId="0" fillId="0" borderId="0" xfId="0" applyAlignment="1">
      <alignment wrapText="1"/>
    </xf>
    <xf numFmtId="177" fontId="14" fillId="34" borderId="0" xfId="0" applyNumberFormat="1" applyFont="1" applyFill="1"/>
    <xf numFmtId="0" fontId="35" fillId="0" borderId="0" xfId="0" applyFont="1" applyFill="1"/>
    <xf numFmtId="0" fontId="14" fillId="0" borderId="16" xfId="0" applyFont="1" applyFill="1" applyBorder="1" applyAlignment="1">
      <alignment horizontal="left" wrapText="1"/>
    </xf>
    <xf numFmtId="0" fontId="14" fillId="0" borderId="38" xfId="0" applyFont="1" applyFill="1" applyBorder="1" applyAlignment="1">
      <alignment horizontal="center" vertical="top" wrapText="1"/>
    </xf>
    <xf numFmtId="177" fontId="14" fillId="0" borderId="38" xfId="0" applyNumberFormat="1" applyFont="1" applyFill="1" applyBorder="1"/>
    <xf numFmtId="177" fontId="14" fillId="34" borderId="38" xfId="0" applyNumberFormat="1" applyFont="1" applyFill="1" applyBorder="1"/>
    <xf numFmtId="177" fontId="14" fillId="0" borderId="40" xfId="0" applyNumberFormat="1" applyFont="1" applyFill="1" applyBorder="1"/>
    <xf numFmtId="0" fontId="14" fillId="0" borderId="16" xfId="0" applyFont="1" applyFill="1" applyBorder="1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8" xfId="0" applyBorder="1" applyAlignment="1">
      <alignment vertical="center"/>
    </xf>
    <xf numFmtId="0" fontId="0" fillId="0" borderId="15" xfId="0" applyBorder="1" applyAlignment="1">
      <alignment vertical="center" wrapText="1"/>
    </xf>
    <xf numFmtId="0" fontId="0" fillId="0" borderId="15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45" xfId="0" applyBorder="1" applyAlignment="1">
      <alignment vertical="center"/>
    </xf>
    <xf numFmtId="0" fontId="0" fillId="0" borderId="44" xfId="0" applyBorder="1" applyAlignment="1">
      <alignment vertical="center" wrapText="1"/>
    </xf>
    <xf numFmtId="0" fontId="0" fillId="0" borderId="45" xfId="0" applyBorder="1" applyAlignment="1">
      <alignment vertical="center" wrapText="1"/>
    </xf>
    <xf numFmtId="0" fontId="36" fillId="0" borderId="44" xfId="0" applyFont="1" applyBorder="1" applyAlignment="1">
      <alignment vertical="center" wrapText="1"/>
    </xf>
    <xf numFmtId="0" fontId="0" fillId="0" borderId="43" xfId="0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0" fillId="0" borderId="41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8" xfId="0" applyBorder="1" applyAlignment="1">
      <alignment vertical="center"/>
    </xf>
    <xf numFmtId="0" fontId="36" fillId="0" borderId="0" xfId="0" applyFont="1" applyAlignment="1">
      <alignment vertical="center" wrapText="1"/>
    </xf>
    <xf numFmtId="0" fontId="0" fillId="0" borderId="39" xfId="0" applyBorder="1" applyAlignment="1">
      <alignment vertical="center"/>
    </xf>
    <xf numFmtId="0" fontId="0" fillId="0" borderId="17" xfId="0" applyBorder="1" applyAlignment="1">
      <alignment vertical="center" wrapText="1"/>
    </xf>
    <xf numFmtId="0" fontId="0" fillId="0" borderId="37" xfId="0" applyBorder="1" applyAlignment="1">
      <alignment vertical="center" wrapText="1"/>
    </xf>
    <xf numFmtId="0" fontId="0" fillId="0" borderId="44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6" xfId="0" applyBorder="1" applyAlignment="1">
      <alignment vertical="center"/>
    </xf>
    <xf numFmtId="0" fontId="0" fillId="0" borderId="39" xfId="0" applyBorder="1" applyAlignment="1">
      <alignment vertical="center" wrapText="1"/>
    </xf>
    <xf numFmtId="0" fontId="0" fillId="0" borderId="2" xfId="0" applyBorder="1" applyAlignment="1">
      <alignment vertical="center"/>
    </xf>
    <xf numFmtId="0" fontId="0" fillId="0" borderId="1" xfId="0" applyBorder="1" applyAlignment="1">
      <alignment vertical="center"/>
    </xf>
    <xf numFmtId="176" fontId="14" fillId="0" borderId="19" xfId="1" applyNumberFormat="1" applyFont="1" applyBorder="1" applyAlignment="1"/>
    <xf numFmtId="0" fontId="14" fillId="34" borderId="0" xfId="0" applyFont="1" applyFill="1"/>
    <xf numFmtId="38" fontId="14" fillId="34" borderId="0" xfId="1" applyFont="1" applyFill="1" applyAlignment="1"/>
    <xf numFmtId="178" fontId="14" fillId="34" borderId="0" xfId="1" applyNumberFormat="1" applyFont="1" applyFill="1" applyAlignment="1"/>
    <xf numFmtId="178" fontId="14" fillId="34" borderId="0" xfId="0" applyNumberFormat="1" applyFont="1" applyFill="1"/>
    <xf numFmtId="49" fontId="14" fillId="0" borderId="47" xfId="0" applyNumberFormat="1" applyFont="1" applyFill="1" applyBorder="1" applyAlignment="1">
      <alignment horizontal="right"/>
    </xf>
    <xf numFmtId="0" fontId="14" fillId="0" borderId="48" xfId="0" applyFont="1" applyFill="1" applyBorder="1" applyAlignment="1">
      <alignment shrinkToFit="1"/>
    </xf>
    <xf numFmtId="0" fontId="14" fillId="0" borderId="0" xfId="0" applyFont="1"/>
    <xf numFmtId="49" fontId="39" fillId="0" borderId="0" xfId="89" applyNumberFormat="1" applyFont="1" applyAlignment="1">
      <alignment horizontal="center"/>
    </xf>
    <xf numFmtId="0" fontId="39" fillId="0" borderId="0" xfId="89" applyFont="1"/>
    <xf numFmtId="0" fontId="39" fillId="0" borderId="0" xfId="89" applyFont="1" applyAlignment="1">
      <alignment vertical="top"/>
    </xf>
    <xf numFmtId="49" fontId="39" fillId="0" borderId="0" xfId="88" applyNumberFormat="1" applyFont="1" applyAlignment="1">
      <alignment horizontal="right" vertical="top"/>
    </xf>
    <xf numFmtId="179" fontId="39" fillId="0" borderId="0" xfId="89" applyNumberFormat="1" applyFont="1"/>
    <xf numFmtId="0" fontId="39" fillId="0" borderId="0" xfId="88" applyFont="1" applyAlignment="1">
      <alignment horizontal="center" vertical="center"/>
    </xf>
    <xf numFmtId="0" fontId="38" fillId="0" borderId="18" xfId="0" applyFont="1" applyBorder="1" applyAlignment="1">
      <alignment vertical="center"/>
    </xf>
    <xf numFmtId="0" fontId="38" fillId="0" borderId="15" xfId="0" applyFont="1" applyBorder="1" applyAlignment="1">
      <alignment vertical="center" wrapText="1"/>
    </xf>
    <xf numFmtId="0" fontId="38" fillId="0" borderId="15" xfId="0" applyFont="1" applyBorder="1" applyAlignment="1">
      <alignment vertical="center"/>
    </xf>
    <xf numFmtId="0" fontId="38" fillId="0" borderId="17" xfId="0" applyFont="1" applyBorder="1" applyAlignment="1">
      <alignment vertical="center"/>
    </xf>
    <xf numFmtId="0" fontId="38" fillId="0" borderId="16" xfId="0" applyFont="1" applyBorder="1" applyAlignment="1">
      <alignment vertical="center"/>
    </xf>
    <xf numFmtId="0" fontId="38" fillId="35" borderId="16" xfId="0" applyFont="1" applyFill="1" applyBorder="1" applyAlignment="1">
      <alignment vertical="center"/>
    </xf>
    <xf numFmtId="0" fontId="38" fillId="0" borderId="45" xfId="0" applyFont="1" applyBorder="1" applyAlignment="1">
      <alignment vertical="center"/>
    </xf>
    <xf numFmtId="0" fontId="38" fillId="0" borderId="44" xfId="0" applyFont="1" applyBorder="1" applyAlignment="1">
      <alignment vertical="center" wrapText="1"/>
    </xf>
    <xf numFmtId="0" fontId="38" fillId="0" borderId="45" xfId="0" applyFont="1" applyBorder="1" applyAlignment="1">
      <alignment vertical="center" wrapText="1"/>
    </xf>
    <xf numFmtId="0" fontId="38" fillId="0" borderId="43" xfId="0" applyFont="1" applyBorder="1" applyAlignment="1">
      <alignment vertical="center" wrapText="1"/>
    </xf>
    <xf numFmtId="0" fontId="38" fillId="0" borderId="40" xfId="0" applyFont="1" applyBorder="1" applyAlignment="1">
      <alignment vertical="center" wrapText="1"/>
    </xf>
    <xf numFmtId="0" fontId="38" fillId="35" borderId="40" xfId="0" applyFont="1" applyFill="1" applyBorder="1" applyAlignment="1">
      <alignment vertical="center" wrapText="1"/>
    </xf>
    <xf numFmtId="0" fontId="39" fillId="0" borderId="46" xfId="89" applyFont="1" applyBorder="1" applyAlignment="1">
      <alignment horizontal="center" vertical="center" wrapText="1"/>
    </xf>
    <xf numFmtId="179" fontId="39" fillId="0" borderId="50" xfId="89" applyNumberFormat="1" applyFont="1" applyBorder="1" applyAlignment="1">
      <alignment horizontal="center" vertical="center" wrapText="1"/>
    </xf>
    <xf numFmtId="0" fontId="39" fillId="34" borderId="39" xfId="89" applyFont="1" applyFill="1" applyBorder="1" applyAlignment="1">
      <alignment horizontal="center" vertical="center" wrapText="1"/>
    </xf>
    <xf numFmtId="0" fontId="39" fillId="0" borderId="0" xfId="89" applyFont="1" applyAlignment="1">
      <alignment vertical="center"/>
    </xf>
    <xf numFmtId="0" fontId="38" fillId="0" borderId="41" xfId="0" applyFont="1" applyBorder="1" applyAlignment="1">
      <alignment vertical="center"/>
    </xf>
    <xf numFmtId="0" fontId="38" fillId="0" borderId="0" xfId="0" applyFont="1" applyAlignment="1">
      <alignment vertical="center"/>
    </xf>
    <xf numFmtId="0" fontId="38" fillId="0" borderId="37" xfId="0" applyFont="1" applyBorder="1" applyAlignment="1">
      <alignment vertical="center"/>
    </xf>
    <xf numFmtId="0" fontId="38" fillId="0" borderId="38" xfId="0" applyFont="1" applyBorder="1" applyAlignment="1">
      <alignment vertical="center"/>
    </xf>
    <xf numFmtId="0" fontId="38" fillId="35" borderId="38" xfId="0" applyFont="1" applyFill="1" applyBorder="1" applyAlignment="1">
      <alignment vertical="center"/>
    </xf>
    <xf numFmtId="0" fontId="39" fillId="0" borderId="41" xfId="89" applyFont="1" applyBorder="1"/>
    <xf numFmtId="179" fontId="39" fillId="0" borderId="51" xfId="89" applyNumberFormat="1" applyFont="1" applyBorder="1"/>
    <xf numFmtId="179" fontId="39" fillId="34" borderId="37" xfId="89" applyNumberFormat="1" applyFont="1" applyFill="1" applyBorder="1"/>
    <xf numFmtId="0" fontId="38" fillId="0" borderId="0" xfId="0" applyFont="1" applyAlignment="1">
      <alignment vertical="center" wrapText="1"/>
    </xf>
    <xf numFmtId="0" fontId="39" fillId="0" borderId="0" xfId="89" applyFont="1" applyAlignment="1">
      <alignment horizontal="right"/>
    </xf>
    <xf numFmtId="0" fontId="38" fillId="0" borderId="46" xfId="0" applyFont="1" applyBorder="1" applyAlignment="1">
      <alignment vertical="center"/>
    </xf>
    <xf numFmtId="0" fontId="38" fillId="0" borderId="2" xfId="0" applyFont="1" applyBorder="1" applyAlignment="1">
      <alignment vertical="center" wrapText="1"/>
    </xf>
    <xf numFmtId="0" fontId="38" fillId="0" borderId="2" xfId="0" applyFont="1" applyBorder="1" applyAlignment="1">
      <alignment vertical="center"/>
    </xf>
    <xf numFmtId="0" fontId="38" fillId="0" borderId="39" xfId="0" applyFont="1" applyBorder="1" applyAlignment="1">
      <alignment vertical="center"/>
    </xf>
    <xf numFmtId="0" fontId="38" fillId="0" borderId="1" xfId="0" applyFont="1" applyBorder="1" applyAlignment="1">
      <alignment vertical="center"/>
    </xf>
    <xf numFmtId="0" fontId="38" fillId="35" borderId="1" xfId="0" applyFont="1" applyFill="1" applyBorder="1" applyAlignment="1">
      <alignment vertical="center"/>
    </xf>
    <xf numFmtId="0" fontId="39" fillId="0" borderId="46" xfId="89" applyFont="1" applyBorder="1"/>
    <xf numFmtId="179" fontId="39" fillId="0" borderId="50" xfId="89" applyNumberFormat="1" applyFont="1" applyBorder="1"/>
    <xf numFmtId="179" fontId="39" fillId="34" borderId="39" xfId="89" applyNumberFormat="1" applyFont="1" applyFill="1" applyBorder="1"/>
    <xf numFmtId="0" fontId="38" fillId="0" borderId="17" xfId="0" applyFont="1" applyBorder="1" applyAlignment="1">
      <alignment vertical="center" wrapText="1"/>
    </xf>
    <xf numFmtId="0" fontId="38" fillId="0" borderId="37" xfId="0" applyFont="1" applyBorder="1" applyAlignment="1">
      <alignment vertical="center" wrapText="1"/>
    </xf>
    <xf numFmtId="0" fontId="38" fillId="0" borderId="44" xfId="0" applyFont="1" applyBorder="1" applyAlignment="1">
      <alignment vertical="center"/>
    </xf>
    <xf numFmtId="0" fontId="38" fillId="0" borderId="43" xfId="0" applyFont="1" applyBorder="1" applyAlignment="1">
      <alignment vertical="center"/>
    </xf>
    <xf numFmtId="0" fontId="38" fillId="0" borderId="40" xfId="0" applyFont="1" applyBorder="1" applyAlignment="1">
      <alignment vertical="center"/>
    </xf>
    <xf numFmtId="0" fontId="38" fillId="0" borderId="39" xfId="0" applyFont="1" applyBorder="1" applyAlignment="1">
      <alignment vertical="center" wrapText="1"/>
    </xf>
    <xf numFmtId="180" fontId="38" fillId="0" borderId="0" xfId="0" applyNumberFormat="1" applyFont="1" applyAlignment="1">
      <alignment vertical="center" wrapText="1"/>
    </xf>
    <xf numFmtId="0" fontId="12" fillId="0" borderId="0" xfId="2">
      <alignment vertical="center"/>
    </xf>
    <xf numFmtId="0" fontId="12" fillId="0" borderId="41" xfId="2" applyBorder="1">
      <alignment vertical="center"/>
    </xf>
    <xf numFmtId="0" fontId="12" fillId="0" borderId="46" xfId="2" applyBorder="1">
      <alignment vertical="center"/>
    </xf>
    <xf numFmtId="0" fontId="12" fillId="0" borderId="2" xfId="2" applyBorder="1" applyAlignment="1">
      <alignment vertical="center" shrinkToFit="1"/>
    </xf>
    <xf numFmtId="0" fontId="12" fillId="0" borderId="45" xfId="2" applyBorder="1">
      <alignment vertical="center"/>
    </xf>
    <xf numFmtId="0" fontId="12" fillId="0" borderId="0" xfId="2" applyAlignment="1">
      <alignment vertical="center" shrinkToFit="1"/>
    </xf>
    <xf numFmtId="0" fontId="12" fillId="0" borderId="41" xfId="2" applyBorder="1" applyAlignment="1">
      <alignment horizontal="center" vertical="center"/>
    </xf>
    <xf numFmtId="0" fontId="12" fillId="0" borderId="46" xfId="2" applyBorder="1" applyAlignment="1">
      <alignment horizontal="center" vertical="center" wrapText="1"/>
    </xf>
    <xf numFmtId="0" fontId="12" fillId="0" borderId="44" xfId="2" applyBorder="1">
      <alignment vertical="center"/>
    </xf>
    <xf numFmtId="0" fontId="12" fillId="0" borderId="2" xfId="2" applyBorder="1" applyAlignment="1">
      <alignment horizontal="center" vertical="center" wrapText="1"/>
    </xf>
    <xf numFmtId="0" fontId="12" fillId="0" borderId="18" xfId="2" applyBorder="1" applyAlignment="1">
      <alignment horizontal="center" vertical="center" wrapText="1"/>
    </xf>
    <xf numFmtId="0" fontId="12" fillId="0" borderId="18" xfId="2" applyBorder="1">
      <alignment vertical="center"/>
    </xf>
    <xf numFmtId="0" fontId="12" fillId="0" borderId="44" xfId="2" applyBorder="1" applyAlignment="1">
      <alignment horizontal="right" vertical="center"/>
    </xf>
    <xf numFmtId="0" fontId="12" fillId="0" borderId="44" xfId="2" applyBorder="1" applyAlignment="1">
      <alignment horizontal="center" vertical="center"/>
    </xf>
    <xf numFmtId="181" fontId="12" fillId="0" borderId="0" xfId="2" applyNumberFormat="1">
      <alignment vertical="center"/>
    </xf>
    <xf numFmtId="181" fontId="12" fillId="0" borderId="1" xfId="2" applyNumberFormat="1" applyBorder="1">
      <alignment vertical="center"/>
    </xf>
    <xf numFmtId="181" fontId="12" fillId="0" borderId="39" xfId="2" applyNumberFormat="1" applyBorder="1">
      <alignment vertical="center"/>
    </xf>
    <xf numFmtId="181" fontId="12" fillId="0" borderId="2" xfId="2" applyNumberFormat="1" applyBorder="1">
      <alignment vertical="center"/>
    </xf>
    <xf numFmtId="181" fontId="12" fillId="0" borderId="46" xfId="2" applyNumberFormat="1" applyBorder="1">
      <alignment vertical="center"/>
    </xf>
    <xf numFmtId="0" fontId="12" fillId="0" borderId="39" xfId="2" applyBorder="1">
      <alignment vertical="center"/>
    </xf>
    <xf numFmtId="0" fontId="12" fillId="0" borderId="39" xfId="2" applyBorder="1" applyAlignment="1">
      <alignment vertical="center" wrapText="1"/>
    </xf>
    <xf numFmtId="181" fontId="12" fillId="0" borderId="40" xfId="2" applyNumberFormat="1" applyBorder="1">
      <alignment vertical="center"/>
    </xf>
    <xf numFmtId="181" fontId="12" fillId="0" borderId="43" xfId="2" applyNumberFormat="1" applyBorder="1">
      <alignment vertical="center"/>
    </xf>
    <xf numFmtId="181" fontId="12" fillId="0" borderId="44" xfId="2" applyNumberFormat="1" applyBorder="1">
      <alignment vertical="center"/>
    </xf>
    <xf numFmtId="181" fontId="12" fillId="0" borderId="45" xfId="2" applyNumberFormat="1" applyBorder="1">
      <alignment vertical="center"/>
    </xf>
    <xf numFmtId="0" fontId="12" fillId="0" borderId="43" xfId="2" applyBorder="1" applyAlignment="1">
      <alignment vertical="center" wrapText="1"/>
    </xf>
    <xf numFmtId="181" fontId="12" fillId="0" borderId="38" xfId="2" applyNumberFormat="1" applyBorder="1">
      <alignment vertical="center"/>
    </xf>
    <xf numFmtId="181" fontId="12" fillId="0" borderId="37" xfId="2" applyNumberFormat="1" applyBorder="1">
      <alignment vertical="center"/>
    </xf>
    <xf numFmtId="181" fontId="12" fillId="0" borderId="41" xfId="2" applyNumberFormat="1" applyBorder="1">
      <alignment vertical="center"/>
    </xf>
    <xf numFmtId="0" fontId="12" fillId="0" borderId="37" xfId="2" applyBorder="1" applyAlignment="1">
      <alignment vertical="center" wrapText="1"/>
    </xf>
    <xf numFmtId="181" fontId="12" fillId="0" borderId="16" xfId="2" applyNumberFormat="1" applyBorder="1">
      <alignment vertical="center"/>
    </xf>
    <xf numFmtId="181" fontId="12" fillId="0" borderId="17" xfId="2" applyNumberFormat="1" applyBorder="1">
      <alignment vertical="center"/>
    </xf>
    <xf numFmtId="181" fontId="12" fillId="0" borderId="15" xfId="2" applyNumberFormat="1" applyBorder="1">
      <alignment vertical="center"/>
    </xf>
    <xf numFmtId="181" fontId="12" fillId="0" borderId="18" xfId="2" applyNumberFormat="1" applyBorder="1">
      <alignment vertical="center"/>
    </xf>
    <xf numFmtId="0" fontId="12" fillId="0" borderId="17" xfId="2" applyBorder="1" applyAlignment="1">
      <alignment vertical="center" wrapText="1"/>
    </xf>
    <xf numFmtId="0" fontId="12" fillId="0" borderId="2" xfId="2" applyBorder="1" applyAlignment="1">
      <alignment vertical="center" wrapText="1"/>
    </xf>
    <xf numFmtId="0" fontId="12" fillId="0" borderId="0" xfId="2" applyAlignment="1">
      <alignment vertical="center" wrapText="1"/>
    </xf>
    <xf numFmtId="0" fontId="12" fillId="0" borderId="15" xfId="2" applyBorder="1" applyAlignment="1">
      <alignment vertical="center" wrapText="1"/>
    </xf>
    <xf numFmtId="0" fontId="12" fillId="0" borderId="40" xfId="2" applyBorder="1" applyAlignment="1">
      <alignment vertical="center" wrapText="1"/>
    </xf>
    <xf numFmtId="0" fontId="12" fillId="0" borderId="44" xfId="2" applyBorder="1" applyAlignment="1">
      <alignment vertical="center" wrapText="1"/>
    </xf>
    <xf numFmtId="0" fontId="12" fillId="0" borderId="45" xfId="2" applyBorder="1" applyAlignment="1">
      <alignment vertical="center" wrapText="1"/>
    </xf>
    <xf numFmtId="0" fontId="12" fillId="0" borderId="16" xfId="2" applyBorder="1">
      <alignment vertical="center"/>
    </xf>
    <xf numFmtId="0" fontId="12" fillId="0" borderId="17" xfId="2" applyBorder="1">
      <alignment vertical="center"/>
    </xf>
    <xf numFmtId="0" fontId="12" fillId="0" borderId="15" xfId="2" applyBorder="1">
      <alignment vertical="center"/>
    </xf>
    <xf numFmtId="176" fontId="14" fillId="0" borderId="49" xfId="1" applyNumberFormat="1" applyFont="1" applyBorder="1" applyAlignment="1"/>
    <xf numFmtId="181" fontId="12" fillId="0" borderId="0" xfId="2" applyNumberFormat="1" applyBorder="1">
      <alignment vertical="center"/>
    </xf>
    <xf numFmtId="176" fontId="14" fillId="0" borderId="52" xfId="1" applyNumberFormat="1" applyFont="1" applyBorder="1" applyAlignment="1"/>
    <xf numFmtId="182" fontId="14" fillId="0" borderId="19" xfId="1" applyNumberFormat="1" applyFont="1" applyBorder="1" applyAlignment="1"/>
    <xf numFmtId="182" fontId="14" fillId="0" borderId="49" xfId="1" applyNumberFormat="1" applyFont="1" applyBorder="1" applyAlignment="1"/>
    <xf numFmtId="182" fontId="14" fillId="0" borderId="52" xfId="1" applyNumberFormat="1" applyFont="1" applyBorder="1" applyAlignment="1"/>
    <xf numFmtId="182" fontId="12" fillId="0" borderId="41" xfId="2" applyNumberFormat="1" applyBorder="1">
      <alignment vertical="center"/>
    </xf>
    <xf numFmtId="182" fontId="12" fillId="0" borderId="0" xfId="2" applyNumberFormat="1" applyBorder="1">
      <alignment vertical="center"/>
    </xf>
    <xf numFmtId="182" fontId="12" fillId="0" borderId="37" xfId="2" applyNumberFormat="1" applyBorder="1">
      <alignment vertical="center"/>
    </xf>
    <xf numFmtId="182" fontId="12" fillId="0" borderId="45" xfId="2" applyNumberFormat="1" applyBorder="1">
      <alignment vertical="center"/>
    </xf>
    <xf numFmtId="182" fontId="12" fillId="0" borderId="44" xfId="2" applyNumberFormat="1" applyBorder="1">
      <alignment vertical="center"/>
    </xf>
    <xf numFmtId="182" fontId="12" fillId="0" borderId="43" xfId="2" applyNumberFormat="1" applyBorder="1">
      <alignment vertical="center"/>
    </xf>
    <xf numFmtId="0" fontId="38" fillId="0" borderId="15" xfId="2" applyFont="1" applyBorder="1">
      <alignment vertical="center"/>
    </xf>
    <xf numFmtId="0" fontId="38" fillId="0" borderId="17" xfId="2" applyFont="1" applyBorder="1">
      <alignment vertical="center"/>
    </xf>
    <xf numFmtId="0" fontId="38" fillId="0" borderId="16" xfId="2" applyFont="1" applyBorder="1">
      <alignment vertical="center"/>
    </xf>
    <xf numFmtId="0" fontId="38" fillId="0" borderId="45" xfId="2" applyFont="1" applyBorder="1">
      <alignment vertical="center"/>
    </xf>
    <xf numFmtId="0" fontId="38" fillId="0" borderId="44" xfId="2" applyFont="1" applyBorder="1" applyAlignment="1">
      <alignment vertical="center" wrapText="1"/>
    </xf>
    <xf numFmtId="0" fontId="38" fillId="0" borderId="45" xfId="2" applyFont="1" applyBorder="1" applyAlignment="1">
      <alignment vertical="center" wrapText="1"/>
    </xf>
    <xf numFmtId="0" fontId="38" fillId="0" borderId="43" xfId="2" applyFont="1" applyBorder="1" applyAlignment="1">
      <alignment vertical="center" wrapText="1"/>
    </xf>
    <xf numFmtId="0" fontId="38" fillId="0" borderId="40" xfId="2" applyFont="1" applyBorder="1" applyAlignment="1">
      <alignment vertical="center" wrapText="1"/>
    </xf>
    <xf numFmtId="0" fontId="38" fillId="0" borderId="15" xfId="2" applyFont="1" applyBorder="1" applyAlignment="1">
      <alignment vertical="center" wrapText="1"/>
    </xf>
    <xf numFmtId="181" fontId="38" fillId="0" borderId="41" xfId="2" applyNumberFormat="1" applyFont="1" applyBorder="1">
      <alignment vertical="center"/>
    </xf>
    <xf numFmtId="181" fontId="38" fillId="0" borderId="0" xfId="2" applyNumberFormat="1" applyFont="1">
      <alignment vertical="center"/>
    </xf>
    <xf numFmtId="181" fontId="38" fillId="0" borderId="37" xfId="2" applyNumberFormat="1" applyFont="1" applyBorder="1">
      <alignment vertical="center"/>
    </xf>
    <xf numFmtId="181" fontId="38" fillId="0" borderId="38" xfId="2" applyNumberFormat="1" applyFont="1" applyBorder="1">
      <alignment vertical="center"/>
    </xf>
    <xf numFmtId="0" fontId="38" fillId="0" borderId="41" xfId="2" applyFont="1" applyBorder="1">
      <alignment vertical="center"/>
    </xf>
    <xf numFmtId="0" fontId="38" fillId="0" borderId="0" xfId="2" applyFont="1" applyAlignment="1">
      <alignment vertical="center" wrapText="1"/>
    </xf>
    <xf numFmtId="181" fontId="38" fillId="0" borderId="40" xfId="2" applyNumberFormat="1" applyFont="1" applyBorder="1">
      <alignment vertical="center"/>
    </xf>
    <xf numFmtId="0" fontId="38" fillId="0" borderId="46" xfId="2" applyFont="1" applyBorder="1">
      <alignment vertical="center"/>
    </xf>
    <xf numFmtId="0" fontId="38" fillId="0" borderId="39" xfId="2" applyFont="1" applyBorder="1" applyAlignment="1">
      <alignment vertical="center" wrapText="1"/>
    </xf>
    <xf numFmtId="181" fontId="38" fillId="0" borderId="46" xfId="2" applyNumberFormat="1" applyFont="1" applyBorder="1">
      <alignment vertical="center"/>
    </xf>
    <xf numFmtId="181" fontId="38" fillId="0" borderId="2" xfId="2" applyNumberFormat="1" applyFont="1" applyBorder="1">
      <alignment vertical="center"/>
    </xf>
    <xf numFmtId="181" fontId="38" fillId="0" borderId="39" xfId="2" applyNumberFormat="1" applyFont="1" applyBorder="1">
      <alignment vertical="center"/>
    </xf>
    <xf numFmtId="0" fontId="38" fillId="0" borderId="39" xfId="2" applyFont="1" applyBorder="1">
      <alignment vertical="center"/>
    </xf>
    <xf numFmtId="181" fontId="38" fillId="0" borderId="44" xfId="2" applyNumberFormat="1" applyFont="1" applyBorder="1">
      <alignment vertical="center"/>
    </xf>
    <xf numFmtId="181" fontId="38" fillId="0" borderId="43" xfId="2" applyNumberFormat="1" applyFont="1" applyBorder="1">
      <alignment vertical="center"/>
    </xf>
    <xf numFmtId="49" fontId="14" fillId="0" borderId="30" xfId="0" quotePrefix="1" applyNumberFormat="1" applyFont="1" applyFill="1" applyBorder="1" applyAlignment="1">
      <alignment horizontal="right"/>
    </xf>
    <xf numFmtId="49" fontId="14" fillId="0" borderId="21" xfId="0" quotePrefix="1" applyNumberFormat="1" applyFont="1" applyFill="1" applyBorder="1" applyAlignment="1">
      <alignment horizontal="right"/>
    </xf>
    <xf numFmtId="0" fontId="2" fillId="0" borderId="0" xfId="90">
      <alignment vertical="center"/>
    </xf>
    <xf numFmtId="3" fontId="2" fillId="0" borderId="0" xfId="90" applyNumberFormat="1">
      <alignment vertical="center"/>
    </xf>
    <xf numFmtId="56" fontId="2" fillId="0" borderId="0" xfId="90" applyNumberFormat="1">
      <alignment vertical="center"/>
    </xf>
    <xf numFmtId="183" fontId="14" fillId="0" borderId="0" xfId="0" applyNumberFormat="1" applyFont="1"/>
    <xf numFmtId="0" fontId="0" fillId="36" borderId="0" xfId="0" applyFill="1"/>
    <xf numFmtId="0" fontId="0" fillId="36" borderId="42" xfId="0" applyFill="1" applyBorder="1"/>
    <xf numFmtId="0" fontId="0" fillId="36" borderId="39" xfId="0" applyFill="1" applyBorder="1"/>
    <xf numFmtId="0" fontId="0" fillId="36" borderId="1" xfId="0" applyFill="1" applyBorder="1" applyAlignment="1">
      <alignment horizontal="center"/>
    </xf>
    <xf numFmtId="0" fontId="0" fillId="36" borderId="1" xfId="0" applyFill="1" applyBorder="1" applyAlignment="1">
      <alignment horizontal="center" shrinkToFit="1"/>
    </xf>
    <xf numFmtId="0" fontId="0" fillId="36" borderId="18" xfId="0" applyFill="1" applyBorder="1"/>
    <xf numFmtId="38" fontId="0" fillId="36" borderId="1" xfId="86" applyFont="1" applyFill="1" applyBorder="1"/>
    <xf numFmtId="0" fontId="0" fillId="36" borderId="38" xfId="0" applyFill="1" applyBorder="1"/>
    <xf numFmtId="0" fontId="0" fillId="36" borderId="40" xfId="0" applyFill="1" applyBorder="1"/>
    <xf numFmtId="0" fontId="0" fillId="36" borderId="0" xfId="0" applyFill="1" applyAlignment="1">
      <alignment horizontal="right"/>
    </xf>
    <xf numFmtId="4" fontId="14" fillId="0" borderId="0" xfId="0" applyNumberFormat="1" applyFont="1" applyFill="1"/>
    <xf numFmtId="0" fontId="42" fillId="0" borderId="0" xfId="91" applyFont="1">
      <alignment vertical="center"/>
    </xf>
    <xf numFmtId="0" fontId="43" fillId="0" borderId="0" xfId="91" applyFont="1">
      <alignment vertical="center"/>
    </xf>
    <xf numFmtId="0" fontId="1" fillId="0" borderId="0" xfId="92">
      <alignment vertical="center"/>
    </xf>
    <xf numFmtId="0" fontId="1" fillId="36" borderId="0" xfId="92" applyFill="1">
      <alignment vertical="center"/>
    </xf>
    <xf numFmtId="38" fontId="1" fillId="37" borderId="1" xfId="93" applyFont="1" applyFill="1" applyBorder="1">
      <alignment vertical="center"/>
    </xf>
    <xf numFmtId="0" fontId="1" fillId="37" borderId="1" xfId="92" applyFill="1" applyBorder="1">
      <alignment vertical="center"/>
    </xf>
    <xf numFmtId="3" fontId="1" fillId="36" borderId="1" xfId="92" applyNumberFormat="1" applyFill="1" applyBorder="1">
      <alignment vertical="center"/>
    </xf>
    <xf numFmtId="0" fontId="1" fillId="33" borderId="1" xfId="92" applyFill="1" applyBorder="1">
      <alignment vertical="center"/>
    </xf>
    <xf numFmtId="0" fontId="1" fillId="33" borderId="1" xfId="92" applyFill="1" applyBorder="1" applyAlignment="1">
      <alignment horizontal="right" vertical="center"/>
    </xf>
    <xf numFmtId="0" fontId="1" fillId="36" borderId="1" xfId="92" applyFill="1" applyBorder="1">
      <alignment vertical="center"/>
    </xf>
    <xf numFmtId="0" fontId="1" fillId="36" borderId="2" xfId="92" applyFill="1" applyBorder="1">
      <alignment vertical="center"/>
    </xf>
    <xf numFmtId="0" fontId="1" fillId="36" borderId="46" xfId="92" applyFill="1" applyBorder="1">
      <alignment vertical="center"/>
    </xf>
    <xf numFmtId="0" fontId="1" fillId="38" borderId="45" xfId="92" applyFill="1" applyBorder="1">
      <alignment vertical="center"/>
    </xf>
    <xf numFmtId="0" fontId="1" fillId="38" borderId="41" xfId="92" applyFill="1" applyBorder="1">
      <alignment vertical="center"/>
    </xf>
    <xf numFmtId="0" fontId="1" fillId="38" borderId="1" xfId="92" applyFill="1" applyBorder="1">
      <alignment vertical="center"/>
    </xf>
    <xf numFmtId="0" fontId="1" fillId="38" borderId="2" xfId="92" applyFill="1" applyBorder="1">
      <alignment vertical="center"/>
    </xf>
    <xf numFmtId="0" fontId="1" fillId="38" borderId="18" xfId="92" applyFill="1" applyBorder="1">
      <alignment vertical="center"/>
    </xf>
    <xf numFmtId="0" fontId="1" fillId="39" borderId="1" xfId="92" applyFill="1" applyBorder="1">
      <alignment vertical="center"/>
    </xf>
    <xf numFmtId="0" fontId="1" fillId="39" borderId="2" xfId="92" applyFill="1" applyBorder="1">
      <alignment vertical="center"/>
    </xf>
    <xf numFmtId="0" fontId="1" fillId="39" borderId="46" xfId="92" applyFill="1" applyBorder="1">
      <alignment vertical="center"/>
    </xf>
    <xf numFmtId="0" fontId="1" fillId="40" borderId="45" xfId="92" applyFill="1" applyBorder="1">
      <alignment vertical="center"/>
    </xf>
    <xf numFmtId="0" fontId="1" fillId="40" borderId="41" xfId="92" applyFill="1" applyBorder="1">
      <alignment vertical="center"/>
    </xf>
    <xf numFmtId="0" fontId="1" fillId="40" borderId="16" xfId="92" applyFill="1" applyBorder="1">
      <alignment vertical="center"/>
    </xf>
    <xf numFmtId="0" fontId="1" fillId="40" borderId="15" xfId="92" applyFill="1" applyBorder="1">
      <alignment vertical="center"/>
    </xf>
    <xf numFmtId="0" fontId="1" fillId="40" borderId="18" xfId="92" applyFill="1" applyBorder="1">
      <alignment vertical="center"/>
    </xf>
    <xf numFmtId="0" fontId="1" fillId="36" borderId="16" xfId="92" applyFill="1" applyBorder="1">
      <alignment vertical="center"/>
    </xf>
    <xf numFmtId="0" fontId="1" fillId="41" borderId="41" xfId="92" applyFill="1" applyBorder="1">
      <alignment vertical="center"/>
    </xf>
    <xf numFmtId="0" fontId="1" fillId="37" borderId="41" xfId="92" applyFill="1" applyBorder="1">
      <alignment vertical="center"/>
    </xf>
    <xf numFmtId="0" fontId="1" fillId="41" borderId="16" xfId="92" applyFill="1" applyBorder="1">
      <alignment vertical="center"/>
    </xf>
    <xf numFmtId="0" fontId="1" fillId="41" borderId="15" xfId="92" applyFill="1" applyBorder="1">
      <alignment vertical="center"/>
    </xf>
    <xf numFmtId="0" fontId="1" fillId="41" borderId="18" xfId="92" applyFill="1" applyBorder="1">
      <alignment vertical="center"/>
    </xf>
    <xf numFmtId="0" fontId="1" fillId="33" borderId="41" xfId="92" applyFill="1" applyBorder="1">
      <alignment vertical="center"/>
    </xf>
    <xf numFmtId="0" fontId="1" fillId="33" borderId="16" xfId="92" applyFill="1" applyBorder="1">
      <alignment vertical="center"/>
    </xf>
    <xf numFmtId="0" fontId="1" fillId="33" borderId="15" xfId="92" applyFill="1" applyBorder="1">
      <alignment vertical="center"/>
    </xf>
    <xf numFmtId="0" fontId="1" fillId="33" borderId="18" xfId="92" applyFill="1" applyBorder="1">
      <alignment vertical="center"/>
    </xf>
    <xf numFmtId="0" fontId="1" fillId="37" borderId="16" xfId="92" applyFill="1" applyBorder="1">
      <alignment vertical="center"/>
    </xf>
    <xf numFmtId="0" fontId="1" fillId="37" borderId="15" xfId="92" applyFill="1" applyBorder="1">
      <alignment vertical="center"/>
    </xf>
    <xf numFmtId="0" fontId="1" fillId="37" borderId="18" xfId="92" applyFill="1" applyBorder="1">
      <alignment vertical="center"/>
    </xf>
    <xf numFmtId="0" fontId="1" fillId="36" borderId="0" xfId="92" applyFill="1" applyAlignment="1">
      <alignment vertical="center" wrapText="1"/>
    </xf>
    <xf numFmtId="0" fontId="1" fillId="36" borderId="1" xfId="92" applyFill="1" applyBorder="1" applyProtection="1">
      <alignment vertical="center"/>
      <protection locked="0"/>
    </xf>
    <xf numFmtId="0" fontId="1" fillId="36" borderId="16" xfId="92" applyFill="1" applyBorder="1" applyProtection="1">
      <alignment vertical="center"/>
      <protection locked="0"/>
    </xf>
    <xf numFmtId="0" fontId="39" fillId="0" borderId="44" xfId="88" applyFont="1" applyBorder="1" applyAlignment="1">
      <alignment horizontal="center" vertical="center"/>
    </xf>
    <xf numFmtId="0" fontId="12" fillId="0" borderId="18" xfId="2" applyBorder="1" applyAlignment="1">
      <alignment horizontal="center" vertical="center" wrapText="1"/>
    </xf>
    <xf numFmtId="0" fontId="12" fillId="0" borderId="41" xfId="2" applyBorder="1" applyAlignment="1">
      <alignment horizontal="center" vertical="center" wrapText="1"/>
    </xf>
    <xf numFmtId="0" fontId="12" fillId="0" borderId="45" xfId="2" applyBorder="1" applyAlignment="1">
      <alignment horizontal="center" vertical="center" wrapText="1"/>
    </xf>
    <xf numFmtId="0" fontId="12" fillId="0" borderId="41" xfId="2" applyBorder="1">
      <alignment vertical="center"/>
    </xf>
    <xf numFmtId="0" fontId="12" fillId="0" borderId="0" xfId="2">
      <alignment vertical="center"/>
    </xf>
    <xf numFmtId="0" fontId="0" fillId="0" borderId="44" xfId="0" applyBorder="1" applyAlignment="1">
      <alignment vertical="center"/>
    </xf>
    <xf numFmtId="0" fontId="12" fillId="0" borderId="44" xfId="2" applyBorder="1">
      <alignment vertical="center"/>
    </xf>
    <xf numFmtId="0" fontId="12" fillId="0" borderId="44" xfId="2" applyBorder="1" applyAlignment="1">
      <alignment vertical="center" wrapText="1"/>
    </xf>
  </cellXfs>
  <cellStyles count="94">
    <cellStyle name="20% - アクセント 1 2" xfId="59" xr:uid="{00000000-0005-0000-0000-000000000000}"/>
    <cellStyle name="20% - アクセント 2 2" xfId="63" xr:uid="{00000000-0005-0000-0000-000001000000}"/>
    <cellStyle name="20% - アクセント 3 2" xfId="67" xr:uid="{00000000-0005-0000-0000-000002000000}"/>
    <cellStyle name="20% - アクセント 4 2" xfId="70" xr:uid="{00000000-0005-0000-0000-000003000000}"/>
    <cellStyle name="20% - アクセント 5 2" xfId="74" xr:uid="{00000000-0005-0000-0000-000004000000}"/>
    <cellStyle name="20% - アクセント 6 2" xfId="78" xr:uid="{00000000-0005-0000-0000-000005000000}"/>
    <cellStyle name="40% - アクセント 1 2" xfId="60" xr:uid="{00000000-0005-0000-0000-000006000000}"/>
    <cellStyle name="40% - アクセント 2 2" xfId="64" xr:uid="{00000000-0005-0000-0000-000007000000}"/>
    <cellStyle name="40% - アクセント 3 2" xfId="68" xr:uid="{00000000-0005-0000-0000-000008000000}"/>
    <cellStyle name="40% - アクセント 4 2" xfId="71" xr:uid="{00000000-0005-0000-0000-000009000000}"/>
    <cellStyle name="40% - アクセント 5 2" xfId="75" xr:uid="{00000000-0005-0000-0000-00000A000000}"/>
    <cellStyle name="40% - アクセント 6 2" xfId="79" xr:uid="{00000000-0005-0000-0000-00000B000000}"/>
    <cellStyle name="60% - アクセント 1 2" xfId="61" xr:uid="{00000000-0005-0000-0000-00000C000000}"/>
    <cellStyle name="60% - アクセント 2 2" xfId="65" xr:uid="{00000000-0005-0000-0000-00000D000000}"/>
    <cellStyle name="60% - アクセント 3 2" xfId="69" xr:uid="{00000000-0005-0000-0000-00000E000000}"/>
    <cellStyle name="60% - アクセント 4 2" xfId="72" xr:uid="{00000000-0005-0000-0000-00000F000000}"/>
    <cellStyle name="60% - アクセント 5 2" xfId="76" xr:uid="{00000000-0005-0000-0000-000010000000}"/>
    <cellStyle name="60% - アクセント 6 2" xfId="80" xr:uid="{00000000-0005-0000-0000-000011000000}"/>
    <cellStyle name="アクセント 1 2" xfId="58" xr:uid="{00000000-0005-0000-0000-000012000000}"/>
    <cellStyle name="アクセント 2 2" xfId="62" xr:uid="{00000000-0005-0000-0000-000013000000}"/>
    <cellStyle name="アクセント 3 2" xfId="66" xr:uid="{00000000-0005-0000-0000-000014000000}"/>
    <cellStyle name="アクセント 4 2" xfId="7" xr:uid="{00000000-0005-0000-0000-000015000000}"/>
    <cellStyle name="アクセント 5 2" xfId="73" xr:uid="{00000000-0005-0000-0000-000016000000}"/>
    <cellStyle name="アクセント 6 2" xfId="77" xr:uid="{00000000-0005-0000-0000-000017000000}"/>
    <cellStyle name="タイトル" xfId="41" builtinId="15" customBuiltin="1"/>
    <cellStyle name="チェック セル 2" xfId="53" xr:uid="{00000000-0005-0000-0000-000019000000}"/>
    <cellStyle name="どちらでもない 2" xfId="48" xr:uid="{00000000-0005-0000-0000-00001A000000}"/>
    <cellStyle name="パーセント 2" xfId="6" xr:uid="{00000000-0005-0000-0000-00001B000000}"/>
    <cellStyle name="メモ 2" xfId="55" xr:uid="{00000000-0005-0000-0000-00001C000000}"/>
    <cellStyle name="リンク セル 2" xfId="52" xr:uid="{00000000-0005-0000-0000-00001D000000}"/>
    <cellStyle name="悪い 2" xfId="47" xr:uid="{00000000-0005-0000-0000-00001E000000}"/>
    <cellStyle name="計算 2" xfId="51" xr:uid="{00000000-0005-0000-0000-00001F000000}"/>
    <cellStyle name="警告文 2" xfId="54" xr:uid="{00000000-0005-0000-0000-000020000000}"/>
    <cellStyle name="桁区切り" xfId="1" builtinId="6"/>
    <cellStyle name="桁区切り 2" xfId="3" xr:uid="{00000000-0005-0000-0000-000022000000}"/>
    <cellStyle name="桁区切り 2 2" xfId="85" xr:uid="{89BC3649-161E-4E0D-8D5F-A7FA9BBB9459}"/>
    <cellStyle name="桁区切り 3" xfId="5" xr:uid="{00000000-0005-0000-0000-000023000000}"/>
    <cellStyle name="桁区切り 3 2" xfId="93" xr:uid="{AB4FEBAE-0C49-495D-9DD4-4D5D179BCEDC}"/>
    <cellStyle name="桁区切り 4" xfId="11" xr:uid="{00000000-0005-0000-0000-000024000000}"/>
    <cellStyle name="桁区切り 5" xfId="9" xr:uid="{00000000-0005-0000-0000-000025000000}"/>
    <cellStyle name="桁区切り 5 2" xfId="15" xr:uid="{00000000-0005-0000-0000-000026000000}"/>
    <cellStyle name="桁区切り 5 2 2" xfId="32" xr:uid="{00000000-0005-0000-0000-000027000000}"/>
    <cellStyle name="桁区切り 5 3" xfId="17" xr:uid="{00000000-0005-0000-0000-000028000000}"/>
    <cellStyle name="桁区切り 5 3 2" xfId="34" xr:uid="{00000000-0005-0000-0000-000029000000}"/>
    <cellStyle name="桁区切り 5 4" xfId="21" xr:uid="{00000000-0005-0000-0000-00002A000000}"/>
    <cellStyle name="桁区切り 5 4 2" xfId="36" xr:uid="{00000000-0005-0000-0000-00002B000000}"/>
    <cellStyle name="桁区切り 5 5" xfId="23" xr:uid="{00000000-0005-0000-0000-00002C000000}"/>
    <cellStyle name="桁区切り 5 5 2" xfId="38" xr:uid="{00000000-0005-0000-0000-00002D000000}"/>
    <cellStyle name="桁区切り 5 6" xfId="25" xr:uid="{00000000-0005-0000-0000-00002E000000}"/>
    <cellStyle name="桁区切り 5 6 2" xfId="40" xr:uid="{00000000-0005-0000-0000-00002F000000}"/>
    <cellStyle name="桁区切り 5 7" xfId="30" xr:uid="{00000000-0005-0000-0000-000030000000}"/>
    <cellStyle name="桁区切り 5 8" xfId="82" xr:uid="{00000000-0005-0000-0000-000031000000}"/>
    <cellStyle name="桁区切り 6" xfId="13" xr:uid="{00000000-0005-0000-0000-000032000000}"/>
    <cellStyle name="桁区切り 7" xfId="19" xr:uid="{00000000-0005-0000-0000-000033000000}"/>
    <cellStyle name="桁区切り 8" xfId="28" xr:uid="{00000000-0005-0000-0000-000034000000}"/>
    <cellStyle name="桁区切り 9" xfId="86" xr:uid="{D7B20C3B-EDBF-499E-BA32-CA6A8EB513CD}"/>
    <cellStyle name="見出し 1 2" xfId="42" xr:uid="{00000000-0005-0000-0000-000035000000}"/>
    <cellStyle name="見出し 2 2" xfId="43" xr:uid="{00000000-0005-0000-0000-000036000000}"/>
    <cellStyle name="見出し 3 2" xfId="44" xr:uid="{00000000-0005-0000-0000-000037000000}"/>
    <cellStyle name="見出し 4 2" xfId="45" xr:uid="{00000000-0005-0000-0000-000038000000}"/>
    <cellStyle name="集計 2" xfId="57" xr:uid="{00000000-0005-0000-0000-000039000000}"/>
    <cellStyle name="出力 2" xfId="50" xr:uid="{00000000-0005-0000-0000-00003A000000}"/>
    <cellStyle name="説明文 2" xfId="56" xr:uid="{00000000-0005-0000-0000-00003B000000}"/>
    <cellStyle name="入力 2" xfId="49" xr:uid="{00000000-0005-0000-0000-00003C000000}"/>
    <cellStyle name="標準" xfId="0" builtinId="0"/>
    <cellStyle name="標準 10" xfId="84" xr:uid="{86CB0942-4140-4AB9-9A50-3004BC494428}"/>
    <cellStyle name="標準 11" xfId="90" xr:uid="{384F0BD7-27A0-4186-95B3-4652C3DB37EB}"/>
    <cellStyle name="標準 19" xfId="87" xr:uid="{BD21FF7B-62FC-4BD1-92B1-3255BA122860}"/>
    <cellStyle name="標準 2" xfId="2" xr:uid="{00000000-0005-0000-0000-00003E000000}"/>
    <cellStyle name="標準 2 2" xfId="83" xr:uid="{97FFD2D0-6D06-4397-B086-FDD83B51D082}"/>
    <cellStyle name="標準 3" xfId="4" xr:uid="{00000000-0005-0000-0000-00003F000000}"/>
    <cellStyle name="標準 3 2" xfId="91" xr:uid="{A555DA02-7ED3-49F3-BF13-B888B3765BB3}"/>
    <cellStyle name="標準 4" xfId="10" xr:uid="{00000000-0005-0000-0000-000040000000}"/>
    <cellStyle name="標準 5" xfId="8" xr:uid="{00000000-0005-0000-0000-000041000000}"/>
    <cellStyle name="標準 5 2" xfId="14" xr:uid="{00000000-0005-0000-0000-000042000000}"/>
    <cellStyle name="標準 5 2 2" xfId="31" xr:uid="{00000000-0005-0000-0000-000043000000}"/>
    <cellStyle name="標準 5 3" xfId="16" xr:uid="{00000000-0005-0000-0000-000044000000}"/>
    <cellStyle name="標準 5 3 2" xfId="33" xr:uid="{00000000-0005-0000-0000-000045000000}"/>
    <cellStyle name="標準 5 4" xfId="20" xr:uid="{00000000-0005-0000-0000-000046000000}"/>
    <cellStyle name="標準 5 4 2" xfId="35" xr:uid="{00000000-0005-0000-0000-000047000000}"/>
    <cellStyle name="標準 5 5" xfId="22" xr:uid="{00000000-0005-0000-0000-000048000000}"/>
    <cellStyle name="標準 5 5 2" xfId="37" xr:uid="{00000000-0005-0000-0000-000049000000}"/>
    <cellStyle name="標準 5 6" xfId="24" xr:uid="{00000000-0005-0000-0000-00004A000000}"/>
    <cellStyle name="標準 5 6 2" xfId="39" xr:uid="{00000000-0005-0000-0000-00004B000000}"/>
    <cellStyle name="標準 5 7" xfId="29" xr:uid="{00000000-0005-0000-0000-00004C000000}"/>
    <cellStyle name="標準 5 8" xfId="81" xr:uid="{00000000-0005-0000-0000-00004D000000}"/>
    <cellStyle name="標準 6" xfId="12" xr:uid="{00000000-0005-0000-0000-00004E000000}"/>
    <cellStyle name="標準 6 2" xfId="92" xr:uid="{3A51417E-73B0-4822-98FC-BBA454273E0C}"/>
    <cellStyle name="標準 7" xfId="18" xr:uid="{00000000-0005-0000-0000-00004F000000}"/>
    <cellStyle name="標準 8" xfId="27" xr:uid="{00000000-0005-0000-0000-000050000000}"/>
    <cellStyle name="標準 9" xfId="26" xr:uid="{00000000-0005-0000-0000-000051000000}"/>
    <cellStyle name="標準_VBA版下出力システム（生産者価格表・大分類）" xfId="89" xr:uid="{48A5E338-12B6-4F61-B9C6-85206A3DD0F7}"/>
    <cellStyle name="標準_VBA版下出力システム（生産者価格表・中分類）" xfId="88" xr:uid="{36FB4307-5429-44B6-84B2-AA8642466142}"/>
    <cellStyle name="良い 2" xfId="46" xr:uid="{00000000-0005-0000-0000-000052000000}"/>
  </cellStyles>
  <dxfs count="0"/>
  <tableStyles count="0" defaultTableStyle="TableStyleMedium9" defaultPivotStyle="PivotStyleLight16"/>
  <colors>
    <mruColors>
      <color rgb="FFCCFFFF"/>
      <color rgb="FFFFFF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externalLinks/externalLink1.xml" Type="http://schemas.openxmlformats.org/officeDocument/2006/relationships/externalLink"/><Relationship Id="rId2" Target="worksheets/sheet2.xml" Type="http://schemas.openxmlformats.org/officeDocument/2006/relationships/worksheet"/><Relationship Id="rId20" Target="externalLinks/externalLink2.xml" Type="http://schemas.openxmlformats.org/officeDocument/2006/relationships/externalLink"/><Relationship Id="rId21" Target="externalLinks/externalLink3.xml" Type="http://schemas.openxmlformats.org/officeDocument/2006/relationships/externalLink"/><Relationship Id="rId22" Target="externalLinks/externalLink4.xml" Type="http://schemas.openxmlformats.org/officeDocument/2006/relationships/externalLink"/><Relationship Id="rId23" Target="externalLinks/externalLink5.xml" Type="http://schemas.openxmlformats.org/officeDocument/2006/relationships/externalLink"/><Relationship Id="rId24" Target="theme/theme1.xml" Type="http://schemas.openxmlformats.org/officeDocument/2006/relationships/theme"/><Relationship Id="rId25" Target="styles.xml" Type="http://schemas.openxmlformats.org/officeDocument/2006/relationships/styles"/><Relationship Id="rId26" Target="sharedStrings.xml" Type="http://schemas.openxmlformats.org/officeDocument/2006/relationships/sharedStrings"/><Relationship Id="rId27" Target="calcChain.xml" Type="http://schemas.openxmlformats.org/officeDocument/2006/relationships/calcChain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2</xdr:row>
      <xdr:rowOff>104774</xdr:rowOff>
    </xdr:from>
    <xdr:to>
      <xdr:col>5</xdr:col>
      <xdr:colOff>301625</xdr:colOff>
      <xdr:row>30</xdr:row>
      <xdr:rowOff>15874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id="{4B51B616-717E-4A70-8081-07CB6242E069}"/>
            </a:ext>
          </a:extLst>
        </xdr:cNvPr>
        <xdr:cNvSpPr/>
      </xdr:nvSpPr>
      <xdr:spPr>
        <a:xfrm>
          <a:off x="2733675" y="447674"/>
          <a:ext cx="234950" cy="47117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222250</xdr:colOff>
      <xdr:row>11</xdr:row>
      <xdr:rowOff>0</xdr:rowOff>
    </xdr:from>
    <xdr:to>
      <xdr:col>6</xdr:col>
      <xdr:colOff>498475</xdr:colOff>
      <xdr:row>26</xdr:row>
      <xdr:rowOff>57150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81C308AF-B42C-4697-94E2-7FFF638DA002}"/>
            </a:ext>
          </a:extLst>
        </xdr:cNvPr>
        <xdr:cNvSpPr txBox="1"/>
      </xdr:nvSpPr>
      <xdr:spPr>
        <a:xfrm>
          <a:off x="2889250" y="1885950"/>
          <a:ext cx="809625" cy="2628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Meiryo UI" panose="020B0604030504040204" pitchFamily="50" charset="-128"/>
              <a:ea typeface="Meiryo UI" panose="020B0604030504040204" pitchFamily="50" charset="-128"/>
            </a:rPr>
            <a:t>平成</a:t>
          </a:r>
          <a:r>
            <a:rPr kumimoji="1" lang="en-US" altLang="ja-JP" sz="1000">
              <a:latin typeface="Meiryo UI" panose="020B0604030504040204" pitchFamily="50" charset="-128"/>
              <a:ea typeface="Meiryo UI" panose="020B0604030504040204" pitchFamily="50" charset="-128"/>
            </a:rPr>
            <a:t>27</a:t>
          </a:r>
          <a:r>
            <a:rPr kumimoji="1" lang="ja-JP" altLang="en-US" sz="1000">
              <a:latin typeface="Meiryo UI" panose="020B0604030504040204" pitchFamily="50" charset="-128"/>
              <a:ea typeface="Meiryo UI" panose="020B0604030504040204" pitchFamily="50" charset="-128"/>
            </a:rPr>
            <a:t>年（</a:t>
          </a:r>
          <a:r>
            <a:rPr kumimoji="1" lang="en-US" altLang="ja-JP" sz="1000">
              <a:latin typeface="Meiryo UI" panose="020B0604030504040204" pitchFamily="50" charset="-128"/>
              <a:ea typeface="Meiryo UI" panose="020B0604030504040204" pitchFamily="50" charset="-128"/>
            </a:rPr>
            <a:t>2015</a:t>
          </a:r>
          <a:r>
            <a:rPr kumimoji="1" lang="ja-JP" altLang="en-US" sz="1000">
              <a:latin typeface="Meiryo UI" panose="020B0604030504040204" pitchFamily="50" charset="-128"/>
              <a:ea typeface="Meiryo UI" panose="020B0604030504040204" pitchFamily="50" charset="-128"/>
            </a:rPr>
            <a:t>年）産業連関表　取引基本表（生産者価格評価）　（統合大分類）を使用</a:t>
          </a:r>
        </a:p>
      </xdr:txBody>
    </xdr:sp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arget="file://///Oaa01ndh001/bunseki_sv/&#29987;&#26989;&#36899;&#38306;&#34920;/&#24179;&#25104;12&#24180;&#34920;/&#26368;&#32066;&#38656;&#35201;/&#31227;&#20986;&#20837;/&#30476;&#12510;&#12540;&#12472;&#12531;&#34920;.xls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http://toukei.pref.gunma.jp/toukei/sokuhou_temp/&#38745;&#23713;&#30476;/&#38745;&#23713;&#30476;&#20844;&#20849;.xls" TargetMode="External" Type="http://schemas.openxmlformats.org/officeDocument/2006/relationships/externalLinkPath"/></Relationships>
</file>

<file path=xl/externalLinks/_rels/externalLink3.xml.rels><?xml version="1.0" encoding="UTF-8" standalone="yes"?><Relationships xmlns="http://schemas.openxmlformats.org/package/2006/relationships"><Relationship Id="rId1" Target="file://///B00120XSV2/&#35299;&#26512;/&#29987;&#26989;&#36899;&#38306;&#34920;&#38306;&#20418;/&#65320;&#65303;&#29987;&#26989;&#36899;&#38306;&#34920;&#20844;&#34920;&#29992;&#36039;&#26009;/&#27010;&#35201;/&#29983;&#29987;&#38989;/&#65320;&#65303;&#29987;&#26989;&#36899;&#38306;&#34920;&#29983;&#29987;&#38989;&#25512;&#35336;&#12381;&#12398;2-3.xls" TargetMode="External" Type="http://schemas.openxmlformats.org/officeDocument/2006/relationships/externalLinkPath"/></Relationships>
</file>

<file path=xl/externalLinks/_rels/externalLink4.xml.rels><?xml version="1.0" encoding="UTF-8" standalone="yes"?><Relationships xmlns="http://schemas.openxmlformats.org/package/2006/relationships"><Relationship Id="rId1" Target="file://///B00120XSV2/&#35299;&#26512;/&#30476;&#27665;&#32076;&#28168;&#35336;&#31639;/&#32207;&#36039;&#26412;&#24418;&#25104;.xls" TargetMode="External" Type="http://schemas.openxmlformats.org/officeDocument/2006/relationships/externalLinkPath"/></Relationships>
</file>

<file path=xl/externalLinks/_rels/externalLink5.xml.rels><?xml version="1.0" encoding="UTF-8" standalone="yes"?><Relationships xmlns="http://schemas.openxmlformats.org/package/2006/relationships"><Relationship Id="rId1" Target="file://///divfs/&#25152;&#23646;&#29992;&#12501;&#12449;&#12452;&#12523;&#12469;&#12540;&#12496;/DOCUME~1/009810/LOCALS~1/Temp/B2Temp/Attach/&#24195;&#23798;&#30476;/&#38656;&#35201;&#25313;&#22823;.xls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フロー"/>
      <sheetName val="県移出マージン表"/>
      <sheetName val="県表"/>
      <sheetName val="全国表ｂ"/>
      <sheetName val="県CT"/>
      <sheetName val="局移出入取扱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説明"/>
      <sheetName val="入力"/>
      <sheetName val="結果"/>
      <sheetName val="間接1次"/>
      <sheetName val="間接2次"/>
      <sheetName val="波及合計"/>
      <sheetName val="登録"/>
      <sheetName val="各種係数"/>
      <sheetName val="投入係数"/>
      <sheetName val="逆行列係数"/>
      <sheetName val="建設係数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第２次産業 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推計作業の流れ"/>
      <sheetName val="資本総括"/>
      <sheetName val="資本09"/>
      <sheetName val="資本08"/>
      <sheetName val="資本07"/>
      <sheetName val="資本06"/>
      <sheetName val="資本05"/>
      <sheetName val="資本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総括表"/>
      <sheetName val="フロー図"/>
      <sheetName val="１次効果"/>
      <sheetName val="２次効果"/>
      <sheetName val="総合効果"/>
      <sheetName val="分析履歴"/>
      <sheetName val="各種係数"/>
      <sheetName val="投入係数"/>
      <sheetName val="逆行列(IM)"/>
    </sheetNames>
    <sheetDataSet>
      <sheetData sheetId="0"/>
      <sheetData sheetId="1"/>
      <sheetData sheetId="2"/>
      <sheetData sheetId="3"/>
      <sheetData sheetId="4"/>
      <sheetData sheetId="5"/>
      <sheetData sheetId="6">
        <row r="7">
          <cell r="A7" t="str">
            <v>新規入力…</v>
          </cell>
        </row>
        <row r="8">
          <cell r="A8" t="str">
            <v>県内で県内産の自動車に対する需要が１００億円増加した場合の経済波及効果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37760-B646-4C1D-A8A4-109FF614769F}">
  <sheetPr>
    <pageSetUpPr fitToPage="1"/>
  </sheetPr>
  <dimension ref="B2:B4"/>
  <sheetViews>
    <sheetView showGridLines="0" view="pageBreakPreview" zoomScale="60" zoomScaleNormal="70" workbookViewId="0">
      <selection activeCell="F2" sqref="F2"/>
    </sheetView>
  </sheetViews>
  <sheetFormatPr defaultColWidth="8.75" defaultRowHeight="18" customHeight="1" x14ac:dyDescent="0.15"/>
  <cols>
    <col min="1" max="1" width="1.5" style="222" customWidth="1"/>
    <col min="2" max="16384" width="8.75" style="222"/>
  </cols>
  <sheetData>
    <row r="2" spans="2:2" ht="18" customHeight="1" x14ac:dyDescent="0.15">
      <c r="B2" s="223" t="s">
        <v>1316</v>
      </c>
    </row>
    <row r="4" spans="2:2" ht="18" customHeight="1" x14ac:dyDescent="0.15">
      <c r="B4" s="222" t="s">
        <v>1315</v>
      </c>
    </row>
  </sheetData>
  <sheetProtection algorithmName="SHA-512" hashValue="sue0zjsZLO+09dImkwkzCwpmyHDDK4Fl1fCv3uDp1sybP4e/dcaJS0cGRvtW5n2t7PO2VzuIawpwE5t5nqG1Ug==" saltValue="cuZAYrUg453ITVd0C8mTWg==" spinCount="100000" sheet="1" objects="1" scenarios="1"/>
  <phoneticPr fontId="10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ED9C3-FB40-4A17-9CC6-7982070706F0}">
  <dimension ref="A1:DT114"/>
  <sheetViews>
    <sheetView workbookViewId="0">
      <pane xSplit="2" ySplit="3" topLeftCell="C4" activePane="bottomRight" state="frozen"/>
      <selection activeCell="N18" sqref="N18"/>
      <selection pane="topRight" activeCell="N18" sqref="N18"/>
      <selection pane="bottomLeft" activeCell="N18" sqref="N18"/>
      <selection pane="bottomRight" activeCell="N18" sqref="N18"/>
    </sheetView>
  </sheetViews>
  <sheetFormatPr defaultColWidth="9" defaultRowHeight="13.5" x14ac:dyDescent="0.15"/>
  <cols>
    <col min="1" max="1" width="9" style="42"/>
    <col min="2" max="125" width="18.625" style="42" customWidth="1"/>
    <col min="126" max="16384" width="9" style="42"/>
  </cols>
  <sheetData>
    <row r="1" spans="1:124" ht="39.950000000000003" customHeight="1" x14ac:dyDescent="0.15">
      <c r="B1" s="43"/>
      <c r="C1" s="269" t="s">
        <v>336</v>
      </c>
      <c r="D1" s="269"/>
      <c r="E1" s="269"/>
      <c r="F1" s="269"/>
      <c r="G1" s="269"/>
      <c r="H1" s="269"/>
      <c r="DS1" s="42" t="s">
        <v>281</v>
      </c>
    </row>
    <row r="2" spans="1:124" ht="39.950000000000003" customHeight="1" x14ac:dyDescent="0.15">
      <c r="A2" s="44"/>
      <c r="B2" s="45"/>
      <c r="C2" s="44" t="s">
        <v>243</v>
      </c>
      <c r="D2" s="46" t="s">
        <v>241</v>
      </c>
      <c r="E2" s="46" t="s">
        <v>239</v>
      </c>
      <c r="F2" s="46" t="s">
        <v>237</v>
      </c>
      <c r="G2" s="46" t="s">
        <v>235</v>
      </c>
      <c r="H2" s="46" t="s">
        <v>233</v>
      </c>
      <c r="I2" s="46" t="s">
        <v>232</v>
      </c>
      <c r="J2" s="46" t="s">
        <v>230</v>
      </c>
      <c r="K2" s="46" t="s">
        <v>228</v>
      </c>
      <c r="L2" s="46" t="s">
        <v>226</v>
      </c>
      <c r="M2" s="46" t="s">
        <v>224</v>
      </c>
      <c r="N2" s="46" t="s">
        <v>222</v>
      </c>
      <c r="O2" s="46" t="s">
        <v>220</v>
      </c>
      <c r="P2" s="46" t="s">
        <v>218</v>
      </c>
      <c r="Q2" s="46" t="s">
        <v>216</v>
      </c>
      <c r="R2" s="46" t="s">
        <v>214</v>
      </c>
      <c r="S2" s="46" t="s">
        <v>212</v>
      </c>
      <c r="T2" s="46" t="s">
        <v>210</v>
      </c>
      <c r="U2" s="46" t="s">
        <v>208</v>
      </c>
      <c r="V2" s="46" t="s">
        <v>206</v>
      </c>
      <c r="W2" s="46" t="s">
        <v>204</v>
      </c>
      <c r="X2" s="46" t="s">
        <v>203</v>
      </c>
      <c r="Y2" s="46" t="s">
        <v>202</v>
      </c>
      <c r="Z2" s="46" t="s">
        <v>200</v>
      </c>
      <c r="AA2" s="46" t="s">
        <v>198</v>
      </c>
      <c r="AB2" s="46" t="s">
        <v>196</v>
      </c>
      <c r="AC2" s="46" t="s">
        <v>194</v>
      </c>
      <c r="AD2" s="46" t="s">
        <v>192</v>
      </c>
      <c r="AE2" s="46" t="s">
        <v>190</v>
      </c>
      <c r="AF2" s="46" t="s">
        <v>188</v>
      </c>
      <c r="AG2" s="46" t="s">
        <v>186</v>
      </c>
      <c r="AH2" s="46" t="s">
        <v>185</v>
      </c>
      <c r="AI2" s="46" t="s">
        <v>183</v>
      </c>
      <c r="AJ2" s="46" t="s">
        <v>181</v>
      </c>
      <c r="AK2" s="46" t="s">
        <v>179</v>
      </c>
      <c r="AL2" s="46" t="s">
        <v>177</v>
      </c>
      <c r="AM2" s="46" t="s">
        <v>175</v>
      </c>
      <c r="AN2" s="46" t="s">
        <v>173</v>
      </c>
      <c r="AO2" s="46" t="s">
        <v>172</v>
      </c>
      <c r="AP2" s="46" t="s">
        <v>170</v>
      </c>
      <c r="AQ2" s="46" t="s">
        <v>168</v>
      </c>
      <c r="AR2" s="46" t="s">
        <v>166</v>
      </c>
      <c r="AS2" s="46" t="s">
        <v>165</v>
      </c>
      <c r="AT2" s="46" t="s">
        <v>163</v>
      </c>
      <c r="AU2" s="46" t="s">
        <v>161</v>
      </c>
      <c r="AV2" s="46" t="s">
        <v>159</v>
      </c>
      <c r="AW2" s="46" t="s">
        <v>157</v>
      </c>
      <c r="AX2" s="46" t="s">
        <v>155</v>
      </c>
      <c r="AY2" s="46" t="s">
        <v>153</v>
      </c>
      <c r="AZ2" s="46" t="s">
        <v>151</v>
      </c>
      <c r="BA2" s="46" t="s">
        <v>149</v>
      </c>
      <c r="BB2" s="46" t="s">
        <v>147</v>
      </c>
      <c r="BC2" s="46" t="s">
        <v>145</v>
      </c>
      <c r="BD2" s="46" t="s">
        <v>144</v>
      </c>
      <c r="BE2" s="46" t="s">
        <v>142</v>
      </c>
      <c r="BF2" s="46" t="s">
        <v>140</v>
      </c>
      <c r="BG2" s="46" t="s">
        <v>138</v>
      </c>
      <c r="BH2" s="46" t="s">
        <v>136</v>
      </c>
      <c r="BI2" s="46" t="s">
        <v>134</v>
      </c>
      <c r="BJ2" s="46" t="s">
        <v>132</v>
      </c>
      <c r="BK2" s="46" t="s">
        <v>131</v>
      </c>
      <c r="BL2" s="46" t="s">
        <v>129</v>
      </c>
      <c r="BM2" s="46" t="s">
        <v>127</v>
      </c>
      <c r="BN2" s="46" t="s">
        <v>125</v>
      </c>
      <c r="BO2" s="46" t="s">
        <v>123</v>
      </c>
      <c r="BP2" s="46" t="s">
        <v>121</v>
      </c>
      <c r="BQ2" s="46" t="s">
        <v>119</v>
      </c>
      <c r="BR2" s="46" t="s">
        <v>117</v>
      </c>
      <c r="BS2" s="46" t="s">
        <v>116</v>
      </c>
      <c r="BT2" s="46" t="s">
        <v>115</v>
      </c>
      <c r="BU2" s="46" t="s">
        <v>113</v>
      </c>
      <c r="BV2" s="46" t="s">
        <v>111</v>
      </c>
      <c r="BW2" s="46" t="s">
        <v>109</v>
      </c>
      <c r="BX2" s="46" t="s">
        <v>107</v>
      </c>
      <c r="BY2" s="46" t="s">
        <v>105</v>
      </c>
      <c r="BZ2" s="46" t="s">
        <v>103</v>
      </c>
      <c r="CA2" s="46" t="s">
        <v>101</v>
      </c>
      <c r="CB2" s="46" t="s">
        <v>99</v>
      </c>
      <c r="CC2" s="46" t="s">
        <v>97</v>
      </c>
      <c r="CD2" s="46" t="s">
        <v>95</v>
      </c>
      <c r="CE2" s="46" t="s">
        <v>93</v>
      </c>
      <c r="CF2" s="46" t="s">
        <v>91</v>
      </c>
      <c r="CG2" s="46" t="s">
        <v>89</v>
      </c>
      <c r="CH2" s="46" t="s">
        <v>87</v>
      </c>
      <c r="CI2" s="46" t="s">
        <v>85</v>
      </c>
      <c r="CJ2" s="46" t="s">
        <v>83</v>
      </c>
      <c r="CK2" s="46" t="s">
        <v>81</v>
      </c>
      <c r="CL2" s="46" t="s">
        <v>79</v>
      </c>
      <c r="CM2" s="46" t="s">
        <v>77</v>
      </c>
      <c r="CN2" s="46" t="s">
        <v>75</v>
      </c>
      <c r="CO2" s="46" t="s">
        <v>73</v>
      </c>
      <c r="CP2" s="46" t="s">
        <v>71</v>
      </c>
      <c r="CQ2" s="46" t="s">
        <v>69</v>
      </c>
      <c r="CR2" s="46" t="s">
        <v>67</v>
      </c>
      <c r="CS2" s="46" t="s">
        <v>65</v>
      </c>
      <c r="CT2" s="46" t="s">
        <v>63</v>
      </c>
      <c r="CU2" s="46" t="s">
        <v>62</v>
      </c>
      <c r="CV2" s="46" t="s">
        <v>60</v>
      </c>
      <c r="CW2" s="46" t="s">
        <v>58</v>
      </c>
      <c r="CX2" s="46" t="s">
        <v>56</v>
      </c>
      <c r="CY2" s="46" t="s">
        <v>54</v>
      </c>
      <c r="CZ2" s="46" t="s">
        <v>52</v>
      </c>
      <c r="DA2" s="46" t="s">
        <v>50</v>
      </c>
      <c r="DB2" s="46" t="s">
        <v>48</v>
      </c>
      <c r="DC2" s="46" t="s">
        <v>46</v>
      </c>
      <c r="DD2" s="46" t="s">
        <v>44</v>
      </c>
      <c r="DE2" s="47" t="s">
        <v>42</v>
      </c>
      <c r="DF2" s="48" t="s">
        <v>40</v>
      </c>
      <c r="DG2" s="46" t="s">
        <v>39</v>
      </c>
      <c r="DH2" s="46" t="s">
        <v>280</v>
      </c>
      <c r="DI2" s="46" t="s">
        <v>279</v>
      </c>
      <c r="DJ2" s="46" t="s">
        <v>278</v>
      </c>
      <c r="DK2" s="46" t="s">
        <v>277</v>
      </c>
      <c r="DL2" s="46" t="s">
        <v>276</v>
      </c>
      <c r="DM2" s="47" t="s">
        <v>275</v>
      </c>
      <c r="DN2" s="47" t="s">
        <v>274</v>
      </c>
      <c r="DO2" s="48" t="s">
        <v>273</v>
      </c>
      <c r="DP2" s="48" t="s">
        <v>272</v>
      </c>
      <c r="DQ2" s="48" t="s">
        <v>271</v>
      </c>
      <c r="DR2" s="48" t="s">
        <v>270</v>
      </c>
      <c r="DS2" s="48" t="s">
        <v>269</v>
      </c>
    </row>
    <row r="3" spans="1:124" ht="39.950000000000003" customHeight="1" x14ac:dyDescent="0.15">
      <c r="A3" s="49"/>
      <c r="B3" s="50"/>
      <c r="C3" s="51" t="s">
        <v>242</v>
      </c>
      <c r="D3" s="50" t="s">
        <v>240</v>
      </c>
      <c r="E3" s="50" t="s">
        <v>238</v>
      </c>
      <c r="F3" s="50" t="s">
        <v>236</v>
      </c>
      <c r="G3" s="50" t="s">
        <v>234</v>
      </c>
      <c r="H3" s="50" t="s">
        <v>231</v>
      </c>
      <c r="I3" s="50" t="s">
        <v>327</v>
      </c>
      <c r="J3" s="50" t="s">
        <v>229</v>
      </c>
      <c r="K3" s="50" t="s">
        <v>227</v>
      </c>
      <c r="L3" s="50" t="s">
        <v>225</v>
      </c>
      <c r="M3" s="50" t="s">
        <v>223</v>
      </c>
      <c r="N3" s="50" t="s">
        <v>221</v>
      </c>
      <c r="O3" s="50" t="s">
        <v>219</v>
      </c>
      <c r="P3" s="50" t="s">
        <v>217</v>
      </c>
      <c r="Q3" s="50" t="s">
        <v>215</v>
      </c>
      <c r="R3" s="50" t="s">
        <v>213</v>
      </c>
      <c r="S3" s="50" t="s">
        <v>211</v>
      </c>
      <c r="T3" s="50" t="s">
        <v>209</v>
      </c>
      <c r="U3" s="50" t="s">
        <v>207</v>
      </c>
      <c r="V3" s="50" t="s">
        <v>205</v>
      </c>
      <c r="W3" s="50" t="s">
        <v>328</v>
      </c>
      <c r="X3" s="52" t="s">
        <v>329</v>
      </c>
      <c r="Y3" s="50" t="s">
        <v>201</v>
      </c>
      <c r="Z3" s="50" t="s">
        <v>199</v>
      </c>
      <c r="AA3" s="50" t="s">
        <v>197</v>
      </c>
      <c r="AB3" s="50" t="s">
        <v>195</v>
      </c>
      <c r="AC3" s="50" t="s">
        <v>193</v>
      </c>
      <c r="AD3" s="50" t="s">
        <v>191</v>
      </c>
      <c r="AE3" s="50" t="s">
        <v>189</v>
      </c>
      <c r="AF3" s="50" t="s">
        <v>187</v>
      </c>
      <c r="AG3" s="50" t="s">
        <v>330</v>
      </c>
      <c r="AH3" s="50" t="s">
        <v>184</v>
      </c>
      <c r="AI3" s="50" t="s">
        <v>182</v>
      </c>
      <c r="AJ3" s="50" t="s">
        <v>180</v>
      </c>
      <c r="AK3" s="50" t="s">
        <v>178</v>
      </c>
      <c r="AL3" s="50" t="s">
        <v>176</v>
      </c>
      <c r="AM3" s="50" t="s">
        <v>174</v>
      </c>
      <c r="AN3" s="50" t="s">
        <v>331</v>
      </c>
      <c r="AO3" s="50" t="s">
        <v>171</v>
      </c>
      <c r="AP3" s="50" t="s">
        <v>169</v>
      </c>
      <c r="AQ3" s="50" t="s">
        <v>167</v>
      </c>
      <c r="AR3" s="50" t="s">
        <v>332</v>
      </c>
      <c r="AS3" s="50" t="s">
        <v>164</v>
      </c>
      <c r="AT3" s="50" t="s">
        <v>162</v>
      </c>
      <c r="AU3" s="50" t="s">
        <v>160</v>
      </c>
      <c r="AV3" s="50" t="s">
        <v>158</v>
      </c>
      <c r="AW3" s="50" t="s">
        <v>156</v>
      </c>
      <c r="AX3" s="50" t="s">
        <v>154</v>
      </c>
      <c r="AY3" s="50" t="s">
        <v>152</v>
      </c>
      <c r="AZ3" s="50" t="s">
        <v>150</v>
      </c>
      <c r="BA3" s="50" t="s">
        <v>148</v>
      </c>
      <c r="BB3" s="50" t="s">
        <v>146</v>
      </c>
      <c r="BC3" s="50" t="s">
        <v>333</v>
      </c>
      <c r="BD3" s="50" t="s">
        <v>143</v>
      </c>
      <c r="BE3" s="50" t="s">
        <v>141</v>
      </c>
      <c r="BF3" s="50" t="s">
        <v>139</v>
      </c>
      <c r="BG3" s="50" t="s">
        <v>137</v>
      </c>
      <c r="BH3" s="50" t="s">
        <v>135</v>
      </c>
      <c r="BI3" s="50" t="s">
        <v>133</v>
      </c>
      <c r="BJ3" s="50" t="s">
        <v>21</v>
      </c>
      <c r="BK3" s="50" t="s">
        <v>130</v>
      </c>
      <c r="BL3" s="50" t="s">
        <v>128</v>
      </c>
      <c r="BM3" s="50" t="s">
        <v>126</v>
      </c>
      <c r="BN3" s="50" t="s">
        <v>124</v>
      </c>
      <c r="BO3" s="50" t="s">
        <v>122</v>
      </c>
      <c r="BP3" s="50" t="s">
        <v>120</v>
      </c>
      <c r="BQ3" s="50" t="s">
        <v>118</v>
      </c>
      <c r="BR3" s="50" t="s">
        <v>22</v>
      </c>
      <c r="BS3" s="50" t="s">
        <v>23</v>
      </c>
      <c r="BT3" s="50" t="s">
        <v>114</v>
      </c>
      <c r="BU3" s="50" t="s">
        <v>112</v>
      </c>
      <c r="BV3" s="50" t="s">
        <v>110</v>
      </c>
      <c r="BW3" s="50" t="s">
        <v>108</v>
      </c>
      <c r="BX3" s="50" t="s">
        <v>106</v>
      </c>
      <c r="BY3" s="50" t="s">
        <v>104</v>
      </c>
      <c r="BZ3" s="50" t="s">
        <v>102</v>
      </c>
      <c r="CA3" s="50" t="s">
        <v>100</v>
      </c>
      <c r="CB3" s="50" t="s">
        <v>98</v>
      </c>
      <c r="CC3" s="50" t="s">
        <v>96</v>
      </c>
      <c r="CD3" s="50" t="s">
        <v>94</v>
      </c>
      <c r="CE3" s="50" t="s">
        <v>92</v>
      </c>
      <c r="CF3" s="50" t="s">
        <v>90</v>
      </c>
      <c r="CG3" s="50" t="s">
        <v>88</v>
      </c>
      <c r="CH3" s="50" t="s">
        <v>86</v>
      </c>
      <c r="CI3" s="50" t="s">
        <v>84</v>
      </c>
      <c r="CJ3" s="50" t="s">
        <v>82</v>
      </c>
      <c r="CK3" s="50" t="s">
        <v>80</v>
      </c>
      <c r="CL3" s="50" t="s">
        <v>78</v>
      </c>
      <c r="CM3" s="50" t="s">
        <v>76</v>
      </c>
      <c r="CN3" s="50" t="s">
        <v>74</v>
      </c>
      <c r="CO3" s="50" t="s">
        <v>72</v>
      </c>
      <c r="CP3" s="50" t="s">
        <v>70</v>
      </c>
      <c r="CQ3" s="50" t="s">
        <v>68</v>
      </c>
      <c r="CR3" s="50" t="s">
        <v>66</v>
      </c>
      <c r="CS3" s="50" t="s">
        <v>64</v>
      </c>
      <c r="CT3" s="50" t="s">
        <v>334</v>
      </c>
      <c r="CU3" s="50" t="s">
        <v>61</v>
      </c>
      <c r="CV3" s="50" t="s">
        <v>59</v>
      </c>
      <c r="CW3" s="50" t="s">
        <v>57</v>
      </c>
      <c r="CX3" s="50" t="s">
        <v>55</v>
      </c>
      <c r="CY3" s="50" t="s">
        <v>53</v>
      </c>
      <c r="CZ3" s="50" t="s">
        <v>51</v>
      </c>
      <c r="DA3" s="50" t="s">
        <v>49</v>
      </c>
      <c r="DB3" s="50" t="s">
        <v>47</v>
      </c>
      <c r="DC3" s="50" t="s">
        <v>45</v>
      </c>
      <c r="DD3" s="50" t="s">
        <v>43</v>
      </c>
      <c r="DE3" s="53" t="s">
        <v>41</v>
      </c>
      <c r="DF3" s="54" t="s">
        <v>0</v>
      </c>
      <c r="DG3" s="50" t="s">
        <v>261</v>
      </c>
      <c r="DH3" s="50" t="s">
        <v>260</v>
      </c>
      <c r="DI3" s="50" t="s">
        <v>259</v>
      </c>
      <c r="DJ3" s="50" t="s">
        <v>258</v>
      </c>
      <c r="DK3" s="50" t="s">
        <v>257</v>
      </c>
      <c r="DL3" s="50" t="s">
        <v>256</v>
      </c>
      <c r="DM3" s="53" t="s">
        <v>255</v>
      </c>
      <c r="DN3" s="53" t="s">
        <v>254</v>
      </c>
      <c r="DO3" s="54" t="s">
        <v>253</v>
      </c>
      <c r="DP3" s="54" t="s">
        <v>252</v>
      </c>
      <c r="DQ3" s="54" t="s">
        <v>251</v>
      </c>
      <c r="DR3" s="54" t="s">
        <v>7</v>
      </c>
      <c r="DS3" s="54" t="s">
        <v>8</v>
      </c>
      <c r="DT3" s="43"/>
    </row>
    <row r="4" spans="1:124" ht="39.950000000000003" customHeight="1" x14ac:dyDescent="0.15">
      <c r="A4" s="44" t="s">
        <v>243</v>
      </c>
      <c r="B4" s="45" t="s">
        <v>242</v>
      </c>
      <c r="C4" s="55">
        <v>81899</v>
      </c>
      <c r="D4" s="42">
        <v>9810</v>
      </c>
      <c r="E4" s="42">
        <v>130</v>
      </c>
      <c r="F4" s="42">
        <v>169</v>
      </c>
      <c r="G4" s="42">
        <v>0</v>
      </c>
      <c r="H4" s="42">
        <v>0</v>
      </c>
      <c r="I4" s="42">
        <v>0</v>
      </c>
      <c r="J4" s="42">
        <v>517465</v>
      </c>
      <c r="K4" s="42">
        <v>108313</v>
      </c>
      <c r="L4" s="42">
        <v>73883</v>
      </c>
      <c r="M4" s="42">
        <v>0</v>
      </c>
      <c r="N4" s="42">
        <v>6421</v>
      </c>
      <c r="O4" s="42">
        <v>960</v>
      </c>
      <c r="P4" s="42">
        <v>42</v>
      </c>
      <c r="Q4" s="42">
        <v>0</v>
      </c>
      <c r="R4" s="42">
        <v>1187</v>
      </c>
      <c r="S4" s="42">
        <v>7</v>
      </c>
      <c r="T4" s="42">
        <v>0</v>
      </c>
      <c r="U4" s="42">
        <v>0</v>
      </c>
      <c r="V4" s="42">
        <v>0</v>
      </c>
      <c r="W4" s="42">
        <v>0</v>
      </c>
      <c r="X4" s="42">
        <v>122</v>
      </c>
      <c r="Y4" s="42">
        <v>0</v>
      </c>
      <c r="Z4" s="42">
        <v>210</v>
      </c>
      <c r="AA4" s="42">
        <v>11024</v>
      </c>
      <c r="AB4" s="42">
        <v>1340</v>
      </c>
      <c r="AC4" s="42">
        <v>0</v>
      </c>
      <c r="AD4" s="42">
        <v>0</v>
      </c>
      <c r="AE4" s="42">
        <v>0</v>
      </c>
      <c r="AF4" s="42">
        <v>20862</v>
      </c>
      <c r="AG4" s="42">
        <v>0</v>
      </c>
      <c r="AH4" s="42">
        <v>0</v>
      </c>
      <c r="AI4" s="42">
        <v>0</v>
      </c>
      <c r="AJ4" s="42">
        <v>0</v>
      </c>
      <c r="AK4" s="42">
        <v>123</v>
      </c>
      <c r="AL4" s="42">
        <v>0</v>
      </c>
      <c r="AM4" s="42">
        <v>0</v>
      </c>
      <c r="AN4" s="42">
        <v>0</v>
      </c>
      <c r="AO4" s="42">
        <v>0</v>
      </c>
      <c r="AP4" s="42">
        <v>0</v>
      </c>
      <c r="AQ4" s="42">
        <v>15</v>
      </c>
      <c r="AR4" s="42">
        <v>0</v>
      </c>
      <c r="AS4" s="42">
        <v>0</v>
      </c>
      <c r="AT4" s="42">
        <v>0</v>
      </c>
      <c r="AU4" s="42">
        <v>0</v>
      </c>
      <c r="AV4" s="42">
        <v>0</v>
      </c>
      <c r="AW4" s="42">
        <v>0</v>
      </c>
      <c r="AX4" s="42">
        <v>0</v>
      </c>
      <c r="AY4" s="42">
        <v>0</v>
      </c>
      <c r="AZ4" s="42">
        <v>0</v>
      </c>
      <c r="BA4" s="42">
        <v>0</v>
      </c>
      <c r="BB4" s="42">
        <v>0</v>
      </c>
      <c r="BC4" s="42">
        <v>0</v>
      </c>
      <c r="BD4" s="42">
        <v>0</v>
      </c>
      <c r="BE4" s="42">
        <v>0</v>
      </c>
      <c r="BF4" s="42">
        <v>0</v>
      </c>
      <c r="BG4" s="42">
        <v>0</v>
      </c>
      <c r="BH4" s="42">
        <v>0</v>
      </c>
      <c r="BI4" s="42">
        <v>0</v>
      </c>
      <c r="BJ4" s="42">
        <v>2366</v>
      </c>
      <c r="BK4" s="42">
        <v>0</v>
      </c>
      <c r="BL4" s="42">
        <v>21459</v>
      </c>
      <c r="BM4" s="42">
        <v>21</v>
      </c>
      <c r="BN4" s="42">
        <v>30227</v>
      </c>
      <c r="BO4" s="42">
        <v>12889</v>
      </c>
      <c r="BP4" s="42">
        <v>0</v>
      </c>
      <c r="BQ4" s="42">
        <v>0</v>
      </c>
      <c r="BR4" s="42">
        <v>0</v>
      </c>
      <c r="BS4" s="42">
        <v>0</v>
      </c>
      <c r="BT4" s="42">
        <v>11792</v>
      </c>
      <c r="BU4" s="42">
        <v>0</v>
      </c>
      <c r="BV4" s="42">
        <v>11</v>
      </c>
      <c r="BW4" s="42">
        <v>3</v>
      </c>
      <c r="BX4" s="42">
        <v>173</v>
      </c>
      <c r="BY4" s="42">
        <v>0</v>
      </c>
      <c r="BZ4" s="42">
        <v>0</v>
      </c>
      <c r="CA4" s="42">
        <v>0</v>
      </c>
      <c r="CB4" s="42">
        <v>0</v>
      </c>
      <c r="CC4" s="42">
        <v>0</v>
      </c>
      <c r="CD4" s="42">
        <v>0</v>
      </c>
      <c r="CE4" s="42">
        <v>0</v>
      </c>
      <c r="CF4" s="42">
        <v>1233</v>
      </c>
      <c r="CG4" s="42">
        <v>0</v>
      </c>
      <c r="CH4" s="42">
        <v>0</v>
      </c>
      <c r="CI4" s="42">
        <v>0</v>
      </c>
      <c r="CJ4" s="42">
        <v>0</v>
      </c>
      <c r="CK4" s="42">
        <v>0</v>
      </c>
      <c r="CL4" s="42">
        <v>0</v>
      </c>
      <c r="CM4" s="42">
        <v>936</v>
      </c>
      <c r="CN4" s="42">
        <v>27996</v>
      </c>
      <c r="CO4" s="42">
        <v>0</v>
      </c>
      <c r="CP4" s="42">
        <v>38567</v>
      </c>
      <c r="CQ4" s="42">
        <v>0</v>
      </c>
      <c r="CR4" s="42">
        <v>24992</v>
      </c>
      <c r="CS4" s="42">
        <v>39223</v>
      </c>
      <c r="CT4" s="42">
        <v>9203</v>
      </c>
      <c r="CU4" s="42">
        <v>831</v>
      </c>
      <c r="CV4" s="42">
        <v>0</v>
      </c>
      <c r="CW4" s="42">
        <v>0</v>
      </c>
      <c r="CX4" s="42">
        <v>69</v>
      </c>
      <c r="CY4" s="42">
        <v>46464</v>
      </c>
      <c r="CZ4" s="42">
        <v>530016</v>
      </c>
      <c r="DA4" s="42">
        <v>399</v>
      </c>
      <c r="DB4" s="42">
        <v>4454</v>
      </c>
      <c r="DC4" s="42">
        <v>41765</v>
      </c>
      <c r="DD4" s="42">
        <v>0</v>
      </c>
      <c r="DE4" s="56">
        <v>0</v>
      </c>
      <c r="DF4" s="57">
        <v>1679071</v>
      </c>
      <c r="DG4" s="42">
        <v>58015</v>
      </c>
      <c r="DH4" s="42">
        <v>2785188</v>
      </c>
      <c r="DI4" s="42">
        <v>0</v>
      </c>
      <c r="DJ4" s="42">
        <v>0</v>
      </c>
      <c r="DK4" s="42">
        <v>0</v>
      </c>
      <c r="DL4" s="42">
        <v>0</v>
      </c>
      <c r="DM4" s="56">
        <v>1632</v>
      </c>
      <c r="DN4" s="56">
        <v>2844835</v>
      </c>
      <c r="DO4" s="57">
        <v>4523906</v>
      </c>
      <c r="DP4" s="57">
        <v>14934</v>
      </c>
      <c r="DQ4" s="57">
        <v>14934</v>
      </c>
      <c r="DR4" s="57">
        <v>2859769</v>
      </c>
      <c r="DS4" s="57">
        <v>4538840</v>
      </c>
    </row>
    <row r="5" spans="1:124" ht="39.950000000000003" customHeight="1" x14ac:dyDescent="0.15">
      <c r="A5" s="55" t="s">
        <v>241</v>
      </c>
      <c r="B5" s="43" t="s">
        <v>240</v>
      </c>
      <c r="C5" s="55">
        <v>0</v>
      </c>
      <c r="D5" s="42">
        <v>13620</v>
      </c>
      <c r="E5" s="42">
        <v>370</v>
      </c>
      <c r="F5" s="42">
        <v>0</v>
      </c>
      <c r="G5" s="42">
        <v>0</v>
      </c>
      <c r="H5" s="42">
        <v>0</v>
      </c>
      <c r="I5" s="42">
        <v>0</v>
      </c>
      <c r="J5" s="42">
        <v>133475</v>
      </c>
      <c r="K5" s="42">
        <v>0</v>
      </c>
      <c r="L5" s="42">
        <v>89</v>
      </c>
      <c r="M5" s="42">
        <v>0</v>
      </c>
      <c r="N5" s="42">
        <v>269</v>
      </c>
      <c r="O5" s="42">
        <v>260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32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16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  <c r="AG5" s="42">
        <v>1721</v>
      </c>
      <c r="AH5" s="42">
        <v>0</v>
      </c>
      <c r="AI5" s="42">
        <v>0</v>
      </c>
      <c r="AJ5" s="42">
        <v>1</v>
      </c>
      <c r="AK5" s="42">
        <v>0</v>
      </c>
      <c r="AL5" s="42">
        <v>0</v>
      </c>
      <c r="AM5" s="42">
        <v>0</v>
      </c>
      <c r="AN5" s="42">
        <v>0</v>
      </c>
      <c r="AO5" s="42">
        <v>0</v>
      </c>
      <c r="AP5" s="42">
        <v>0</v>
      </c>
      <c r="AQ5" s="42">
        <v>0</v>
      </c>
      <c r="AR5" s="42">
        <v>0</v>
      </c>
      <c r="AS5" s="42">
        <v>0</v>
      </c>
      <c r="AT5" s="42">
        <v>0</v>
      </c>
      <c r="AU5" s="42">
        <v>0</v>
      </c>
      <c r="AV5" s="42">
        <v>0</v>
      </c>
      <c r="AW5" s="42">
        <v>0</v>
      </c>
      <c r="AX5" s="42">
        <v>0</v>
      </c>
      <c r="AY5" s="42">
        <v>0</v>
      </c>
      <c r="AZ5" s="42">
        <v>0</v>
      </c>
      <c r="BA5" s="42">
        <v>0</v>
      </c>
      <c r="BB5" s="42">
        <v>0</v>
      </c>
      <c r="BC5" s="42">
        <v>0</v>
      </c>
      <c r="BD5" s="42">
        <v>0</v>
      </c>
      <c r="BE5" s="42">
        <v>0</v>
      </c>
      <c r="BF5" s="42">
        <v>0</v>
      </c>
      <c r="BG5" s="42">
        <v>0</v>
      </c>
      <c r="BH5" s="42">
        <v>0</v>
      </c>
      <c r="BI5" s="42">
        <v>0</v>
      </c>
      <c r="BJ5" s="42">
        <v>161</v>
      </c>
      <c r="BK5" s="42">
        <v>0</v>
      </c>
      <c r="BL5" s="42">
        <v>0</v>
      </c>
      <c r="BM5" s="42">
        <v>0</v>
      </c>
      <c r="BN5" s="42">
        <v>0</v>
      </c>
      <c r="BO5" s="42">
        <v>0</v>
      </c>
      <c r="BP5" s="42">
        <v>0</v>
      </c>
      <c r="BQ5" s="42">
        <v>0</v>
      </c>
      <c r="BR5" s="42">
        <v>0</v>
      </c>
      <c r="BS5" s="42">
        <v>0</v>
      </c>
      <c r="BT5" s="42">
        <v>0</v>
      </c>
      <c r="BU5" s="42">
        <v>0</v>
      </c>
      <c r="BV5" s="42">
        <v>0</v>
      </c>
      <c r="BW5" s="42">
        <v>0</v>
      </c>
      <c r="BX5" s="42">
        <v>0</v>
      </c>
      <c r="BY5" s="42">
        <v>0</v>
      </c>
      <c r="BZ5" s="42">
        <v>0</v>
      </c>
      <c r="CA5" s="42">
        <v>0</v>
      </c>
      <c r="CB5" s="42">
        <v>0</v>
      </c>
      <c r="CC5" s="42">
        <v>0</v>
      </c>
      <c r="CD5" s="42">
        <v>0</v>
      </c>
      <c r="CE5" s="42">
        <v>0</v>
      </c>
      <c r="CF5" s="42">
        <v>30</v>
      </c>
      <c r="CG5" s="42">
        <v>0</v>
      </c>
      <c r="CH5" s="42">
        <v>0</v>
      </c>
      <c r="CI5" s="42">
        <v>0</v>
      </c>
      <c r="CJ5" s="42">
        <v>0</v>
      </c>
      <c r="CK5" s="42">
        <v>0</v>
      </c>
      <c r="CL5" s="42">
        <v>0</v>
      </c>
      <c r="CM5" s="42">
        <v>18</v>
      </c>
      <c r="CN5" s="42">
        <v>758</v>
      </c>
      <c r="CO5" s="42">
        <v>7333</v>
      </c>
      <c r="CP5" s="42">
        <v>2460</v>
      </c>
      <c r="CQ5" s="42">
        <v>0</v>
      </c>
      <c r="CR5" s="42">
        <v>1033</v>
      </c>
      <c r="CS5" s="42">
        <v>2235</v>
      </c>
      <c r="CT5" s="42">
        <v>0</v>
      </c>
      <c r="CU5" s="42">
        <v>0</v>
      </c>
      <c r="CV5" s="42">
        <v>0</v>
      </c>
      <c r="CW5" s="42">
        <v>0</v>
      </c>
      <c r="CX5" s="42">
        <v>0</v>
      </c>
      <c r="CY5" s="42">
        <v>2221</v>
      </c>
      <c r="CZ5" s="42">
        <v>35176</v>
      </c>
      <c r="DA5" s="42">
        <v>0</v>
      </c>
      <c r="DB5" s="42">
        <v>30</v>
      </c>
      <c r="DC5" s="42">
        <v>362</v>
      </c>
      <c r="DD5" s="42">
        <v>0</v>
      </c>
      <c r="DE5" s="56">
        <v>0</v>
      </c>
      <c r="DF5" s="57">
        <v>201670</v>
      </c>
      <c r="DG5" s="42">
        <v>0</v>
      </c>
      <c r="DH5" s="42">
        <v>76949</v>
      </c>
      <c r="DI5" s="42">
        <v>0</v>
      </c>
      <c r="DJ5" s="42">
        <v>0</v>
      </c>
      <c r="DK5" s="42">
        <v>0</v>
      </c>
      <c r="DL5" s="42">
        <v>0</v>
      </c>
      <c r="DM5" s="56">
        <v>42</v>
      </c>
      <c r="DN5" s="56">
        <v>76991</v>
      </c>
      <c r="DO5" s="57">
        <v>278661</v>
      </c>
      <c r="DP5" s="57">
        <v>542</v>
      </c>
      <c r="DQ5" s="57">
        <v>542</v>
      </c>
      <c r="DR5" s="57">
        <v>77533</v>
      </c>
      <c r="DS5" s="57">
        <v>279203</v>
      </c>
    </row>
    <row r="6" spans="1:124" ht="39.950000000000003" customHeight="1" x14ac:dyDescent="0.15">
      <c r="A6" s="55" t="s">
        <v>239</v>
      </c>
      <c r="B6" s="43" t="s">
        <v>238</v>
      </c>
      <c r="C6" s="55">
        <v>0</v>
      </c>
      <c r="D6" s="42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  <c r="AG6" s="42">
        <v>0</v>
      </c>
      <c r="AH6" s="42">
        <v>0</v>
      </c>
      <c r="AI6" s="42">
        <v>0</v>
      </c>
      <c r="AJ6" s="42">
        <v>0</v>
      </c>
      <c r="AK6" s="42">
        <v>0</v>
      </c>
      <c r="AL6" s="42">
        <v>0</v>
      </c>
      <c r="AM6" s="42">
        <v>0</v>
      </c>
      <c r="AN6" s="42">
        <v>0</v>
      </c>
      <c r="AO6" s="42">
        <v>0</v>
      </c>
      <c r="AP6" s="42">
        <v>0</v>
      </c>
      <c r="AQ6" s="42">
        <v>0</v>
      </c>
      <c r="AR6" s="42">
        <v>0</v>
      </c>
      <c r="AS6" s="42">
        <v>0</v>
      </c>
      <c r="AT6" s="42">
        <v>0</v>
      </c>
      <c r="AU6" s="42">
        <v>0</v>
      </c>
      <c r="AV6" s="42">
        <v>0</v>
      </c>
      <c r="AW6" s="42">
        <v>0</v>
      </c>
      <c r="AX6" s="42">
        <v>0</v>
      </c>
      <c r="AY6" s="42">
        <v>0</v>
      </c>
      <c r="AZ6" s="42">
        <v>0</v>
      </c>
      <c r="BA6" s="42">
        <v>0</v>
      </c>
      <c r="BB6" s="42">
        <v>0</v>
      </c>
      <c r="BC6" s="42">
        <v>0</v>
      </c>
      <c r="BD6" s="42">
        <v>0</v>
      </c>
      <c r="BE6" s="42">
        <v>0</v>
      </c>
      <c r="BF6" s="42">
        <v>0</v>
      </c>
      <c r="BG6" s="42">
        <v>0</v>
      </c>
      <c r="BH6" s="42">
        <v>0</v>
      </c>
      <c r="BI6" s="42">
        <v>0</v>
      </c>
      <c r="BJ6" s="42">
        <v>0</v>
      </c>
      <c r="BK6" s="42">
        <v>0</v>
      </c>
      <c r="BL6" s="42">
        <v>0</v>
      </c>
      <c r="BM6" s="42">
        <v>0</v>
      </c>
      <c r="BN6" s="42">
        <v>0</v>
      </c>
      <c r="BO6" s="42">
        <v>0</v>
      </c>
      <c r="BP6" s="42">
        <v>0</v>
      </c>
      <c r="BQ6" s="42">
        <v>0</v>
      </c>
      <c r="BR6" s="42">
        <v>0</v>
      </c>
      <c r="BS6" s="42">
        <v>0</v>
      </c>
      <c r="BT6" s="42">
        <v>0</v>
      </c>
      <c r="BU6" s="42">
        <v>0</v>
      </c>
      <c r="BV6" s="42">
        <v>0</v>
      </c>
      <c r="BW6" s="42">
        <v>0</v>
      </c>
      <c r="BX6" s="42">
        <v>0</v>
      </c>
      <c r="BY6" s="42">
        <v>0</v>
      </c>
      <c r="BZ6" s="42">
        <v>0</v>
      </c>
      <c r="CA6" s="42">
        <v>0</v>
      </c>
      <c r="CB6" s="42">
        <v>0</v>
      </c>
      <c r="CC6" s="42">
        <v>0</v>
      </c>
      <c r="CD6" s="42">
        <v>0</v>
      </c>
      <c r="CE6" s="42">
        <v>0</v>
      </c>
      <c r="CF6" s="42">
        <v>0</v>
      </c>
      <c r="CG6" s="42">
        <v>0</v>
      </c>
      <c r="CH6" s="42">
        <v>0</v>
      </c>
      <c r="CI6" s="42">
        <v>0</v>
      </c>
      <c r="CJ6" s="42">
        <v>0</v>
      </c>
      <c r="CK6" s="42">
        <v>0</v>
      </c>
      <c r="CL6" s="42">
        <v>0</v>
      </c>
      <c r="CM6" s="42">
        <v>0</v>
      </c>
      <c r="CN6" s="42">
        <v>0</v>
      </c>
      <c r="CO6" s="42">
        <v>0</v>
      </c>
      <c r="CP6" s="42">
        <v>0</v>
      </c>
      <c r="CQ6" s="42">
        <v>0</v>
      </c>
      <c r="CR6" s="42">
        <v>0</v>
      </c>
      <c r="CS6" s="42">
        <v>0</v>
      </c>
      <c r="CT6" s="42">
        <v>0</v>
      </c>
      <c r="CU6" s="42">
        <v>0</v>
      </c>
      <c r="CV6" s="42">
        <v>0</v>
      </c>
      <c r="CW6" s="42">
        <v>0</v>
      </c>
      <c r="CX6" s="42">
        <v>0</v>
      </c>
      <c r="CY6" s="42">
        <v>0</v>
      </c>
      <c r="CZ6" s="42">
        <v>0</v>
      </c>
      <c r="DA6" s="42">
        <v>0</v>
      </c>
      <c r="DB6" s="42">
        <v>0</v>
      </c>
      <c r="DC6" s="42">
        <v>0</v>
      </c>
      <c r="DD6" s="42">
        <v>0</v>
      </c>
      <c r="DE6" s="56">
        <v>0</v>
      </c>
      <c r="DF6" s="57">
        <v>0</v>
      </c>
      <c r="DG6" s="42">
        <v>0</v>
      </c>
      <c r="DH6" s="42">
        <v>0</v>
      </c>
      <c r="DI6" s="42">
        <v>0</v>
      </c>
      <c r="DJ6" s="42">
        <v>0</v>
      </c>
      <c r="DK6" s="42">
        <v>0</v>
      </c>
      <c r="DL6" s="42">
        <v>0</v>
      </c>
      <c r="DM6" s="56">
        <v>0</v>
      </c>
      <c r="DN6" s="56">
        <v>0</v>
      </c>
      <c r="DO6" s="57">
        <v>0</v>
      </c>
      <c r="DP6" s="57">
        <v>0</v>
      </c>
      <c r="DQ6" s="57">
        <v>0</v>
      </c>
      <c r="DR6" s="57">
        <v>0</v>
      </c>
      <c r="DS6" s="57">
        <v>0</v>
      </c>
    </row>
    <row r="7" spans="1:124" ht="39.950000000000003" customHeight="1" x14ac:dyDescent="0.15">
      <c r="A7" s="55" t="s">
        <v>237</v>
      </c>
      <c r="B7" s="43" t="s">
        <v>236</v>
      </c>
      <c r="C7" s="55">
        <v>75</v>
      </c>
      <c r="D7" s="42">
        <v>0</v>
      </c>
      <c r="E7" s="42">
        <v>0</v>
      </c>
      <c r="F7" s="42">
        <v>2643</v>
      </c>
      <c r="G7" s="42">
        <v>127</v>
      </c>
      <c r="H7" s="42">
        <v>6</v>
      </c>
      <c r="I7" s="42">
        <v>4</v>
      </c>
      <c r="J7" s="42">
        <v>8087</v>
      </c>
      <c r="K7" s="42">
        <v>0</v>
      </c>
      <c r="L7" s="42">
        <v>39</v>
      </c>
      <c r="M7" s="42">
        <v>0</v>
      </c>
      <c r="N7" s="42">
        <v>16</v>
      </c>
      <c r="O7" s="42">
        <v>0</v>
      </c>
      <c r="P7" s="42">
        <v>52615</v>
      </c>
      <c r="Q7" s="42">
        <v>18</v>
      </c>
      <c r="R7" s="42">
        <v>222</v>
      </c>
      <c r="S7" s="42">
        <v>0</v>
      </c>
      <c r="T7" s="42">
        <v>0</v>
      </c>
      <c r="U7" s="42">
        <v>0</v>
      </c>
      <c r="V7" s="42">
        <v>314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2610</v>
      </c>
      <c r="AC7" s="42">
        <v>0</v>
      </c>
      <c r="AD7" s="42">
        <v>0</v>
      </c>
      <c r="AE7" s="42">
        <v>0</v>
      </c>
      <c r="AF7" s="42">
        <v>0</v>
      </c>
      <c r="AG7" s="42">
        <v>732</v>
      </c>
      <c r="AH7" s="42">
        <v>0</v>
      </c>
      <c r="AI7" s="42">
        <v>0</v>
      </c>
      <c r="AJ7" s="42">
        <v>1</v>
      </c>
      <c r="AK7" s="42">
        <v>0</v>
      </c>
      <c r="AL7" s="42">
        <v>0</v>
      </c>
      <c r="AM7" s="42">
        <v>0</v>
      </c>
      <c r="AN7" s="42">
        <v>1</v>
      </c>
      <c r="AO7" s="42">
        <v>0</v>
      </c>
      <c r="AP7" s="42">
        <v>0</v>
      </c>
      <c r="AQ7" s="42">
        <v>0</v>
      </c>
      <c r="AR7" s="42">
        <v>0</v>
      </c>
      <c r="AS7" s="42">
        <v>0</v>
      </c>
      <c r="AT7" s="42">
        <v>0</v>
      </c>
      <c r="AU7" s="42">
        <v>0</v>
      </c>
      <c r="AV7" s="42">
        <v>0</v>
      </c>
      <c r="AW7" s="42">
        <v>0</v>
      </c>
      <c r="AX7" s="42">
        <v>0</v>
      </c>
      <c r="AY7" s="42">
        <v>0</v>
      </c>
      <c r="AZ7" s="42">
        <v>0</v>
      </c>
      <c r="BA7" s="42">
        <v>0</v>
      </c>
      <c r="BB7" s="42">
        <v>0</v>
      </c>
      <c r="BC7" s="42">
        <v>0</v>
      </c>
      <c r="BD7" s="42">
        <v>0</v>
      </c>
      <c r="BE7" s="42">
        <v>0</v>
      </c>
      <c r="BF7" s="42">
        <v>0</v>
      </c>
      <c r="BG7" s="42">
        <v>0</v>
      </c>
      <c r="BH7" s="42">
        <v>2</v>
      </c>
      <c r="BI7" s="42">
        <v>0</v>
      </c>
      <c r="BJ7" s="42">
        <v>541</v>
      </c>
      <c r="BK7" s="42">
        <v>0</v>
      </c>
      <c r="BL7" s="42">
        <v>124</v>
      </c>
      <c r="BM7" s="42">
        <v>243</v>
      </c>
      <c r="BN7" s="42">
        <v>331</v>
      </c>
      <c r="BO7" s="42">
        <v>57</v>
      </c>
      <c r="BP7" s="42">
        <v>0</v>
      </c>
      <c r="BQ7" s="42">
        <v>0</v>
      </c>
      <c r="BR7" s="42">
        <v>0</v>
      </c>
      <c r="BS7" s="42">
        <v>0</v>
      </c>
      <c r="BT7" s="42">
        <v>0</v>
      </c>
      <c r="BU7" s="42">
        <v>0</v>
      </c>
      <c r="BV7" s="42">
        <v>0</v>
      </c>
      <c r="BW7" s="42">
        <v>0</v>
      </c>
      <c r="BX7" s="42">
        <v>0</v>
      </c>
      <c r="BY7" s="42">
        <v>0</v>
      </c>
      <c r="BZ7" s="42">
        <v>0</v>
      </c>
      <c r="CA7" s="42">
        <v>0</v>
      </c>
      <c r="CB7" s="42">
        <v>0</v>
      </c>
      <c r="CC7" s="42">
        <v>0</v>
      </c>
      <c r="CD7" s="42">
        <v>0</v>
      </c>
      <c r="CE7" s="42">
        <v>0</v>
      </c>
      <c r="CF7" s="42">
        <v>0</v>
      </c>
      <c r="CG7" s="42">
        <v>0</v>
      </c>
      <c r="CH7" s="42">
        <v>0</v>
      </c>
      <c r="CI7" s="42">
        <v>0</v>
      </c>
      <c r="CJ7" s="42">
        <v>0</v>
      </c>
      <c r="CK7" s="42">
        <v>0</v>
      </c>
      <c r="CL7" s="42">
        <v>0</v>
      </c>
      <c r="CM7" s="42">
        <v>95</v>
      </c>
      <c r="CN7" s="42">
        <v>999</v>
      </c>
      <c r="CO7" s="42">
        <v>0</v>
      </c>
      <c r="CP7" s="42">
        <v>319</v>
      </c>
      <c r="CQ7" s="42">
        <v>0</v>
      </c>
      <c r="CR7" s="42">
        <v>767</v>
      </c>
      <c r="CS7" s="42">
        <v>1414</v>
      </c>
      <c r="CT7" s="42">
        <v>0</v>
      </c>
      <c r="CU7" s="42">
        <v>0</v>
      </c>
      <c r="CV7" s="42">
        <v>0</v>
      </c>
      <c r="CW7" s="42">
        <v>0</v>
      </c>
      <c r="CX7" s="42">
        <v>0</v>
      </c>
      <c r="CY7" s="42">
        <v>3467</v>
      </c>
      <c r="CZ7" s="42">
        <v>34031</v>
      </c>
      <c r="DA7" s="42">
        <v>0</v>
      </c>
      <c r="DB7" s="42">
        <v>0</v>
      </c>
      <c r="DC7" s="42">
        <v>602</v>
      </c>
      <c r="DD7" s="42">
        <v>0</v>
      </c>
      <c r="DE7" s="56">
        <v>0</v>
      </c>
      <c r="DF7" s="57">
        <v>110502</v>
      </c>
      <c r="DG7" s="42">
        <v>3021</v>
      </c>
      <c r="DH7" s="42">
        <v>160547</v>
      </c>
      <c r="DI7" s="42">
        <v>0</v>
      </c>
      <c r="DJ7" s="42">
        <v>0</v>
      </c>
      <c r="DK7" s="42">
        <v>0</v>
      </c>
      <c r="DL7" s="42">
        <v>0</v>
      </c>
      <c r="DM7" s="56">
        <v>22</v>
      </c>
      <c r="DN7" s="56">
        <v>163590</v>
      </c>
      <c r="DO7" s="57">
        <v>274092</v>
      </c>
      <c r="DP7" s="57">
        <v>1902</v>
      </c>
      <c r="DQ7" s="57">
        <v>1902</v>
      </c>
      <c r="DR7" s="57">
        <v>165492</v>
      </c>
      <c r="DS7" s="57">
        <v>275994</v>
      </c>
    </row>
    <row r="8" spans="1:124" ht="39.950000000000003" customHeight="1" x14ac:dyDescent="0.15">
      <c r="A8" s="55" t="s">
        <v>235</v>
      </c>
      <c r="B8" s="43" t="s">
        <v>234</v>
      </c>
      <c r="C8" s="55">
        <v>0</v>
      </c>
      <c r="D8" s="42">
        <v>0</v>
      </c>
      <c r="E8" s="42">
        <v>0</v>
      </c>
      <c r="F8" s="42">
        <v>0</v>
      </c>
      <c r="G8" s="42">
        <v>4293</v>
      </c>
      <c r="H8" s="42">
        <v>0</v>
      </c>
      <c r="I8" s="42">
        <v>0</v>
      </c>
      <c r="J8" s="42">
        <v>173891</v>
      </c>
      <c r="K8" s="42">
        <v>0</v>
      </c>
      <c r="L8" s="42">
        <v>578</v>
      </c>
      <c r="M8" s="42">
        <v>0</v>
      </c>
      <c r="N8" s="42">
        <v>1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5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207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  <c r="AG8" s="42">
        <v>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2">
        <v>0</v>
      </c>
      <c r="AP8" s="42">
        <v>0</v>
      </c>
      <c r="AQ8" s="42">
        <v>0</v>
      </c>
      <c r="AR8" s="42">
        <v>0</v>
      </c>
      <c r="AS8" s="42">
        <v>0</v>
      </c>
      <c r="AT8" s="42">
        <v>0</v>
      </c>
      <c r="AU8" s="42">
        <v>0</v>
      </c>
      <c r="AV8" s="42">
        <v>0</v>
      </c>
      <c r="AW8" s="42">
        <v>0</v>
      </c>
      <c r="AX8" s="42">
        <v>0</v>
      </c>
      <c r="AY8" s="42">
        <v>0</v>
      </c>
      <c r="AZ8" s="42">
        <v>0</v>
      </c>
      <c r="BA8" s="42">
        <v>0</v>
      </c>
      <c r="BB8" s="42">
        <v>0</v>
      </c>
      <c r="BC8" s="42">
        <v>0</v>
      </c>
      <c r="BD8" s="42">
        <v>0</v>
      </c>
      <c r="BE8" s="42">
        <v>0</v>
      </c>
      <c r="BF8" s="42">
        <v>0</v>
      </c>
      <c r="BG8" s="42">
        <v>0</v>
      </c>
      <c r="BH8" s="42">
        <v>0</v>
      </c>
      <c r="BI8" s="42">
        <v>0</v>
      </c>
      <c r="BJ8" s="42">
        <v>10020</v>
      </c>
      <c r="BK8" s="42">
        <v>0</v>
      </c>
      <c r="BL8" s="42">
        <v>0</v>
      </c>
      <c r="BM8" s="42">
        <v>0</v>
      </c>
      <c r="BN8" s="42">
        <v>0</v>
      </c>
      <c r="BO8" s="42">
        <v>0</v>
      </c>
      <c r="BP8" s="42">
        <v>0</v>
      </c>
      <c r="BQ8" s="42">
        <v>0</v>
      </c>
      <c r="BR8" s="42">
        <v>0</v>
      </c>
      <c r="BS8" s="42">
        <v>0</v>
      </c>
      <c r="BT8" s="42">
        <v>0</v>
      </c>
      <c r="BU8" s="42">
        <v>0</v>
      </c>
      <c r="BV8" s="42">
        <v>0</v>
      </c>
      <c r="BW8" s="42">
        <v>0</v>
      </c>
      <c r="BX8" s="42">
        <v>0</v>
      </c>
      <c r="BY8" s="42">
        <v>0</v>
      </c>
      <c r="BZ8" s="42">
        <v>0</v>
      </c>
      <c r="CA8" s="42">
        <v>0</v>
      </c>
      <c r="CB8" s="42">
        <v>0</v>
      </c>
      <c r="CC8" s="42">
        <v>0</v>
      </c>
      <c r="CD8" s="42">
        <v>0</v>
      </c>
      <c r="CE8" s="42">
        <v>0</v>
      </c>
      <c r="CF8" s="42">
        <v>43</v>
      </c>
      <c r="CG8" s="42">
        <v>0</v>
      </c>
      <c r="CH8" s="42">
        <v>0</v>
      </c>
      <c r="CI8" s="42">
        <v>0</v>
      </c>
      <c r="CJ8" s="42">
        <v>0</v>
      </c>
      <c r="CK8" s="42">
        <v>0</v>
      </c>
      <c r="CL8" s="42">
        <v>0</v>
      </c>
      <c r="CM8" s="42">
        <v>97</v>
      </c>
      <c r="CN8" s="42">
        <v>447</v>
      </c>
      <c r="CO8" s="42">
        <v>0</v>
      </c>
      <c r="CP8" s="42">
        <v>4859</v>
      </c>
      <c r="CQ8" s="42">
        <v>0</v>
      </c>
      <c r="CR8" s="42">
        <v>3005</v>
      </c>
      <c r="CS8" s="42">
        <v>6524</v>
      </c>
      <c r="CT8" s="42">
        <v>0</v>
      </c>
      <c r="CU8" s="42">
        <v>0</v>
      </c>
      <c r="CV8" s="42">
        <v>0</v>
      </c>
      <c r="CW8" s="42">
        <v>0</v>
      </c>
      <c r="CX8" s="42">
        <v>0</v>
      </c>
      <c r="CY8" s="42">
        <v>10172</v>
      </c>
      <c r="CZ8" s="42">
        <v>103882</v>
      </c>
      <c r="DA8" s="42">
        <v>0</v>
      </c>
      <c r="DB8" s="42">
        <v>209</v>
      </c>
      <c r="DC8" s="42">
        <v>1691</v>
      </c>
      <c r="DD8" s="42">
        <v>0</v>
      </c>
      <c r="DE8" s="56">
        <v>0</v>
      </c>
      <c r="DF8" s="57">
        <v>319924</v>
      </c>
      <c r="DG8" s="42">
        <v>11609</v>
      </c>
      <c r="DH8" s="42">
        <v>299136</v>
      </c>
      <c r="DI8" s="42">
        <v>0</v>
      </c>
      <c r="DJ8" s="42">
        <v>0</v>
      </c>
      <c r="DK8" s="42">
        <v>0</v>
      </c>
      <c r="DL8" s="42">
        <v>0</v>
      </c>
      <c r="DM8" s="56">
        <v>66</v>
      </c>
      <c r="DN8" s="56">
        <v>310811</v>
      </c>
      <c r="DO8" s="57">
        <v>630735</v>
      </c>
      <c r="DP8" s="57">
        <v>10681</v>
      </c>
      <c r="DQ8" s="57">
        <v>10681</v>
      </c>
      <c r="DR8" s="57">
        <v>321492</v>
      </c>
      <c r="DS8" s="57">
        <v>641416</v>
      </c>
    </row>
    <row r="9" spans="1:124" ht="39.950000000000003" customHeight="1" x14ac:dyDescent="0.15">
      <c r="A9" s="55" t="s">
        <v>233</v>
      </c>
      <c r="B9" s="43" t="s">
        <v>231</v>
      </c>
      <c r="C9" s="55">
        <v>0</v>
      </c>
      <c r="D9" s="42">
        <v>4</v>
      </c>
      <c r="E9" s="42">
        <v>0</v>
      </c>
      <c r="F9" s="42">
        <v>3</v>
      </c>
      <c r="G9" s="42">
        <v>0</v>
      </c>
      <c r="H9" s="42">
        <v>11</v>
      </c>
      <c r="I9" s="42">
        <v>0</v>
      </c>
      <c r="J9" s="42">
        <v>407</v>
      </c>
      <c r="K9" s="42">
        <v>55</v>
      </c>
      <c r="L9" s="42">
        <v>36</v>
      </c>
      <c r="M9" s="42">
        <v>2</v>
      </c>
      <c r="N9" s="42">
        <v>54</v>
      </c>
      <c r="O9" s="42">
        <v>10</v>
      </c>
      <c r="P9" s="42">
        <v>0</v>
      </c>
      <c r="Q9" s="42">
        <v>0</v>
      </c>
      <c r="R9" s="42">
        <v>1099</v>
      </c>
      <c r="S9" s="42">
        <v>26</v>
      </c>
      <c r="T9" s="42">
        <v>0</v>
      </c>
      <c r="U9" s="42">
        <v>1562</v>
      </c>
      <c r="V9" s="42">
        <v>112</v>
      </c>
      <c r="W9" s="42">
        <v>31</v>
      </c>
      <c r="X9" s="42">
        <v>1145</v>
      </c>
      <c r="Y9" s="42">
        <v>89</v>
      </c>
      <c r="Z9" s="42">
        <v>170</v>
      </c>
      <c r="AA9" s="42">
        <v>56</v>
      </c>
      <c r="AB9" s="42">
        <v>118</v>
      </c>
      <c r="AC9" s="42">
        <v>50806</v>
      </c>
      <c r="AD9" s="42">
        <v>18064</v>
      </c>
      <c r="AE9" s="42">
        <v>15</v>
      </c>
      <c r="AF9" s="42">
        <v>27</v>
      </c>
      <c r="AG9" s="42">
        <v>1</v>
      </c>
      <c r="AH9" s="42">
        <v>322</v>
      </c>
      <c r="AI9" s="42">
        <v>1235</v>
      </c>
      <c r="AJ9" s="42">
        <v>415</v>
      </c>
      <c r="AK9" s="42">
        <v>267</v>
      </c>
      <c r="AL9" s="42">
        <v>1493</v>
      </c>
      <c r="AM9" s="42">
        <v>1943</v>
      </c>
      <c r="AN9" s="42">
        <v>90</v>
      </c>
      <c r="AO9" s="42">
        <v>1</v>
      </c>
      <c r="AP9" s="42">
        <v>241</v>
      </c>
      <c r="AQ9" s="42">
        <v>103</v>
      </c>
      <c r="AR9" s="42">
        <v>15</v>
      </c>
      <c r="AS9" s="42">
        <v>103</v>
      </c>
      <c r="AT9" s="42">
        <v>25</v>
      </c>
      <c r="AU9" s="42">
        <v>22</v>
      </c>
      <c r="AV9" s="42">
        <v>0</v>
      </c>
      <c r="AW9" s="42">
        <v>25</v>
      </c>
      <c r="AX9" s="42">
        <v>83</v>
      </c>
      <c r="AY9" s="42">
        <v>28</v>
      </c>
      <c r="AZ9" s="42">
        <v>0</v>
      </c>
      <c r="BA9" s="42">
        <v>0</v>
      </c>
      <c r="BB9" s="42">
        <v>8</v>
      </c>
      <c r="BC9" s="42">
        <v>0</v>
      </c>
      <c r="BD9" s="42">
        <v>7</v>
      </c>
      <c r="BE9" s="42">
        <v>34</v>
      </c>
      <c r="BF9" s="42">
        <v>1</v>
      </c>
      <c r="BG9" s="42">
        <v>240</v>
      </c>
      <c r="BH9" s="42">
        <v>0</v>
      </c>
      <c r="BI9" s="42">
        <v>8</v>
      </c>
      <c r="BJ9" s="42">
        <v>6</v>
      </c>
      <c r="BK9" s="42">
        <v>11</v>
      </c>
      <c r="BL9" s="42">
        <v>0</v>
      </c>
      <c r="BM9" s="42">
        <v>0</v>
      </c>
      <c r="BN9" s="42">
        <v>7</v>
      </c>
      <c r="BO9" s="42">
        <v>3</v>
      </c>
      <c r="BP9" s="42">
        <v>235972</v>
      </c>
      <c r="BQ9" s="42">
        <v>86250</v>
      </c>
      <c r="BR9" s="42">
        <v>0</v>
      </c>
      <c r="BS9" s="42">
        <v>1</v>
      </c>
      <c r="BT9" s="42">
        <v>13</v>
      </c>
      <c r="BU9" s="42">
        <v>2</v>
      </c>
      <c r="BV9" s="42">
        <v>4</v>
      </c>
      <c r="BW9" s="42">
        <v>0</v>
      </c>
      <c r="BX9" s="42">
        <v>0</v>
      </c>
      <c r="BY9" s="42">
        <v>7</v>
      </c>
      <c r="BZ9" s="42">
        <v>0</v>
      </c>
      <c r="CA9" s="42">
        <v>0</v>
      </c>
      <c r="CB9" s="42">
        <v>0</v>
      </c>
      <c r="CC9" s="42">
        <v>0</v>
      </c>
      <c r="CD9" s="42">
        <v>6</v>
      </c>
      <c r="CE9" s="42">
        <v>1</v>
      </c>
      <c r="CF9" s="42">
        <v>7</v>
      </c>
      <c r="CG9" s="42">
        <v>0</v>
      </c>
      <c r="CH9" s="42">
        <v>0</v>
      </c>
      <c r="CI9" s="42">
        <v>0</v>
      </c>
      <c r="CJ9" s="42">
        <v>0</v>
      </c>
      <c r="CK9" s="42">
        <v>0</v>
      </c>
      <c r="CL9" s="42">
        <v>0</v>
      </c>
      <c r="CM9" s="42">
        <v>0</v>
      </c>
      <c r="CN9" s="42">
        <v>6</v>
      </c>
      <c r="CO9" s="42">
        <v>39</v>
      </c>
      <c r="CP9" s="42">
        <v>20</v>
      </c>
      <c r="CQ9" s="42">
        <v>0</v>
      </c>
      <c r="CR9" s="42">
        <v>2</v>
      </c>
      <c r="CS9" s="42">
        <v>7</v>
      </c>
      <c r="CT9" s="42">
        <v>13</v>
      </c>
      <c r="CU9" s="42">
        <v>29</v>
      </c>
      <c r="CV9" s="42">
        <v>0</v>
      </c>
      <c r="CW9" s="42">
        <v>1</v>
      </c>
      <c r="CX9" s="42">
        <v>1</v>
      </c>
      <c r="CY9" s="42">
        <v>21</v>
      </c>
      <c r="CZ9" s="42">
        <v>1</v>
      </c>
      <c r="DA9" s="42">
        <v>29</v>
      </c>
      <c r="DB9" s="42">
        <v>6</v>
      </c>
      <c r="DC9" s="42">
        <v>0</v>
      </c>
      <c r="DD9" s="42">
        <v>0</v>
      </c>
      <c r="DE9" s="56">
        <v>0</v>
      </c>
      <c r="DF9" s="57">
        <v>403077</v>
      </c>
      <c r="DG9" s="42">
        <v>0</v>
      </c>
      <c r="DH9" s="42">
        <v>156</v>
      </c>
      <c r="DI9" s="42">
        <v>0</v>
      </c>
      <c r="DJ9" s="42">
        <v>0</v>
      </c>
      <c r="DK9" s="42">
        <v>0</v>
      </c>
      <c r="DL9" s="42">
        <v>0</v>
      </c>
      <c r="DM9" s="56">
        <v>562</v>
      </c>
      <c r="DN9" s="56">
        <v>718</v>
      </c>
      <c r="DO9" s="57">
        <v>403795</v>
      </c>
      <c r="DP9" s="57">
        <v>2</v>
      </c>
      <c r="DQ9" s="57">
        <v>2</v>
      </c>
      <c r="DR9" s="57">
        <v>720</v>
      </c>
      <c r="DS9" s="57">
        <v>403797</v>
      </c>
    </row>
    <row r="10" spans="1:124" ht="39.950000000000003" customHeight="1" x14ac:dyDescent="0.15">
      <c r="A10" s="55" t="s">
        <v>232</v>
      </c>
      <c r="B10" s="43" t="s">
        <v>327</v>
      </c>
      <c r="C10" s="55">
        <v>0</v>
      </c>
      <c r="D10" s="42">
        <v>0</v>
      </c>
      <c r="E10" s="42">
        <v>0</v>
      </c>
      <c r="F10" s="42">
        <v>18</v>
      </c>
      <c r="G10" s="42">
        <v>0</v>
      </c>
      <c r="H10" s="42">
        <v>0</v>
      </c>
      <c r="I10" s="42">
        <v>53</v>
      </c>
      <c r="J10" s="42">
        <v>3</v>
      </c>
      <c r="K10" s="42">
        <v>0</v>
      </c>
      <c r="L10" s="42">
        <v>19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349</v>
      </c>
      <c r="S10" s="42">
        <v>1</v>
      </c>
      <c r="T10" s="42">
        <v>0</v>
      </c>
      <c r="U10" s="42">
        <v>148</v>
      </c>
      <c r="V10" s="42">
        <v>1326</v>
      </c>
      <c r="W10" s="42">
        <v>0</v>
      </c>
      <c r="X10" s="42">
        <v>35</v>
      </c>
      <c r="Y10" s="42">
        <v>4</v>
      </c>
      <c r="Z10" s="42">
        <v>0</v>
      </c>
      <c r="AA10" s="42">
        <v>27</v>
      </c>
      <c r="AB10" s="42">
        <v>52</v>
      </c>
      <c r="AC10" s="42">
        <v>0</v>
      </c>
      <c r="AD10" s="42">
        <v>2498</v>
      </c>
      <c r="AE10" s="42">
        <v>0</v>
      </c>
      <c r="AF10" s="42">
        <v>24</v>
      </c>
      <c r="AG10" s="42">
        <v>1</v>
      </c>
      <c r="AH10" s="42">
        <v>1805</v>
      </c>
      <c r="AI10" s="42">
        <v>9679</v>
      </c>
      <c r="AJ10" s="42">
        <v>1066</v>
      </c>
      <c r="AK10" s="42">
        <v>3993</v>
      </c>
      <c r="AL10" s="42">
        <v>47123</v>
      </c>
      <c r="AM10" s="42">
        <v>0</v>
      </c>
      <c r="AN10" s="42">
        <v>30</v>
      </c>
      <c r="AO10" s="42">
        <v>0</v>
      </c>
      <c r="AP10" s="42">
        <v>23373</v>
      </c>
      <c r="AQ10" s="42">
        <v>12</v>
      </c>
      <c r="AR10" s="42">
        <v>14</v>
      </c>
      <c r="AS10" s="42">
        <v>8</v>
      </c>
      <c r="AT10" s="42">
        <v>3</v>
      </c>
      <c r="AU10" s="42">
        <v>20</v>
      </c>
      <c r="AV10" s="42">
        <v>14</v>
      </c>
      <c r="AW10" s="42">
        <v>0</v>
      </c>
      <c r="AX10" s="42">
        <v>0</v>
      </c>
      <c r="AY10" s="42">
        <v>0</v>
      </c>
      <c r="AZ10" s="42">
        <v>0</v>
      </c>
      <c r="BA10" s="42">
        <v>0</v>
      </c>
      <c r="BB10" s="42">
        <v>0</v>
      </c>
      <c r="BC10" s="42">
        <v>0</v>
      </c>
      <c r="BD10" s="42">
        <v>0</v>
      </c>
      <c r="BE10" s="42">
        <v>0</v>
      </c>
      <c r="BF10" s="42">
        <v>0</v>
      </c>
      <c r="BG10" s="42">
        <v>0</v>
      </c>
      <c r="BH10" s="42">
        <v>0</v>
      </c>
      <c r="BI10" s="42">
        <v>0</v>
      </c>
      <c r="BJ10" s="42">
        <v>209</v>
      </c>
      <c r="BK10" s="42">
        <v>0</v>
      </c>
      <c r="BL10" s="42">
        <v>4403</v>
      </c>
      <c r="BM10" s="42">
        <v>208</v>
      </c>
      <c r="BN10" s="42">
        <v>12046</v>
      </c>
      <c r="BO10" s="42">
        <v>8250</v>
      </c>
      <c r="BP10" s="42">
        <v>0</v>
      </c>
      <c r="BQ10" s="42">
        <v>0</v>
      </c>
      <c r="BR10" s="42">
        <v>0</v>
      </c>
      <c r="BS10" s="42">
        <v>0</v>
      </c>
      <c r="BT10" s="42">
        <v>0</v>
      </c>
      <c r="BU10" s="42">
        <v>0</v>
      </c>
      <c r="BV10" s="42">
        <v>0</v>
      </c>
      <c r="BW10" s="42">
        <v>0</v>
      </c>
      <c r="BX10" s="42">
        <v>0</v>
      </c>
      <c r="BY10" s="42">
        <v>0</v>
      </c>
      <c r="BZ10" s="42">
        <v>0</v>
      </c>
      <c r="CA10" s="42">
        <v>0</v>
      </c>
      <c r="CB10" s="42">
        <v>0</v>
      </c>
      <c r="CC10" s="42">
        <v>0</v>
      </c>
      <c r="CD10" s="42">
        <v>0</v>
      </c>
      <c r="CE10" s="42">
        <v>0</v>
      </c>
      <c r="CF10" s="42">
        <v>0</v>
      </c>
      <c r="CG10" s="42">
        <v>0</v>
      </c>
      <c r="CH10" s="42">
        <v>0</v>
      </c>
      <c r="CI10" s="42">
        <v>0</v>
      </c>
      <c r="CJ10" s="42">
        <v>0</v>
      </c>
      <c r="CK10" s="42">
        <v>0</v>
      </c>
      <c r="CL10" s="42">
        <v>0</v>
      </c>
      <c r="CM10" s="42">
        <v>45</v>
      </c>
      <c r="CN10" s="42">
        <v>0</v>
      </c>
      <c r="CO10" s="42">
        <v>0</v>
      </c>
      <c r="CP10" s="42">
        <v>0</v>
      </c>
      <c r="CQ10" s="42">
        <v>0</v>
      </c>
      <c r="CR10" s="42">
        <v>0</v>
      </c>
      <c r="CS10" s="42">
        <v>0</v>
      </c>
      <c r="CT10" s="42">
        <v>0</v>
      </c>
      <c r="CU10" s="42">
        <v>0</v>
      </c>
      <c r="CV10" s="42">
        <v>0</v>
      </c>
      <c r="CW10" s="42">
        <v>0</v>
      </c>
      <c r="CX10" s="42">
        <v>0</v>
      </c>
      <c r="CY10" s="42">
        <v>0</v>
      </c>
      <c r="CZ10" s="42">
        <v>0</v>
      </c>
      <c r="DA10" s="42">
        <v>0</v>
      </c>
      <c r="DB10" s="42">
        <v>12</v>
      </c>
      <c r="DC10" s="42">
        <v>25</v>
      </c>
      <c r="DD10" s="42">
        <v>0</v>
      </c>
      <c r="DE10" s="56">
        <v>42</v>
      </c>
      <c r="DF10" s="57">
        <v>116938</v>
      </c>
      <c r="DG10" s="42">
        <v>0</v>
      </c>
      <c r="DH10" s="42">
        <v>275</v>
      </c>
      <c r="DI10" s="42">
        <v>0</v>
      </c>
      <c r="DJ10" s="42">
        <v>0</v>
      </c>
      <c r="DK10" s="42">
        <v>0</v>
      </c>
      <c r="DL10" s="42">
        <v>0</v>
      </c>
      <c r="DM10" s="56">
        <v>1194</v>
      </c>
      <c r="DN10" s="56">
        <v>1469</v>
      </c>
      <c r="DO10" s="57">
        <v>118407</v>
      </c>
      <c r="DP10" s="57">
        <v>560</v>
      </c>
      <c r="DQ10" s="57">
        <v>560</v>
      </c>
      <c r="DR10" s="57">
        <v>2029</v>
      </c>
      <c r="DS10" s="57">
        <v>118967</v>
      </c>
    </row>
    <row r="11" spans="1:124" ht="39.950000000000003" customHeight="1" x14ac:dyDescent="0.15">
      <c r="A11" s="55" t="s">
        <v>230</v>
      </c>
      <c r="B11" s="43" t="s">
        <v>229</v>
      </c>
      <c r="C11" s="55">
        <v>0</v>
      </c>
      <c r="D11" s="42">
        <v>16131</v>
      </c>
      <c r="E11" s="42">
        <v>0</v>
      </c>
      <c r="F11" s="42">
        <v>2394</v>
      </c>
      <c r="G11" s="42">
        <v>4820</v>
      </c>
      <c r="H11" s="42">
        <v>0</v>
      </c>
      <c r="I11" s="42">
        <v>0</v>
      </c>
      <c r="J11" s="42">
        <v>1084671</v>
      </c>
      <c r="K11" s="42">
        <v>117342</v>
      </c>
      <c r="L11" s="42">
        <v>50664</v>
      </c>
      <c r="M11" s="42">
        <v>51</v>
      </c>
      <c r="N11" s="42">
        <v>107</v>
      </c>
      <c r="O11" s="42">
        <v>1583</v>
      </c>
      <c r="P11" s="42">
        <v>478</v>
      </c>
      <c r="Q11" s="42">
        <v>0</v>
      </c>
      <c r="R11" s="42">
        <v>3484</v>
      </c>
      <c r="S11" s="42">
        <v>23</v>
      </c>
      <c r="T11" s="42">
        <v>0</v>
      </c>
      <c r="U11" s="42">
        <v>10</v>
      </c>
      <c r="V11" s="42">
        <v>100</v>
      </c>
      <c r="W11" s="42">
        <v>0</v>
      </c>
      <c r="X11" s="42">
        <v>3193</v>
      </c>
      <c r="Y11" s="42">
        <v>33</v>
      </c>
      <c r="Z11" s="42">
        <v>0</v>
      </c>
      <c r="AA11" s="42">
        <v>14352</v>
      </c>
      <c r="AB11" s="42">
        <v>17039</v>
      </c>
      <c r="AC11" s="42">
        <v>11</v>
      </c>
      <c r="AD11" s="42">
        <v>0</v>
      </c>
      <c r="AE11" s="42">
        <v>42</v>
      </c>
      <c r="AF11" s="42">
        <v>1</v>
      </c>
      <c r="AG11" s="42">
        <v>2875</v>
      </c>
      <c r="AH11" s="42">
        <v>34</v>
      </c>
      <c r="AI11" s="42">
        <v>0</v>
      </c>
      <c r="AJ11" s="42">
        <v>91</v>
      </c>
      <c r="AK11" s="42">
        <v>416</v>
      </c>
      <c r="AL11" s="42">
        <v>0</v>
      </c>
      <c r="AM11" s="42">
        <v>0</v>
      </c>
      <c r="AN11" s="42">
        <v>3</v>
      </c>
      <c r="AO11" s="42">
        <v>0</v>
      </c>
      <c r="AP11" s="42">
        <v>0</v>
      </c>
      <c r="AQ11" s="42">
        <v>0</v>
      </c>
      <c r="AR11" s="42">
        <v>0</v>
      </c>
      <c r="AS11" s="42">
        <v>0</v>
      </c>
      <c r="AT11" s="42">
        <v>0</v>
      </c>
      <c r="AU11" s="42">
        <v>0</v>
      </c>
      <c r="AV11" s="42">
        <v>0</v>
      </c>
      <c r="AW11" s="42">
        <v>0</v>
      </c>
      <c r="AX11" s="42">
        <v>0</v>
      </c>
      <c r="AY11" s="42">
        <v>0</v>
      </c>
      <c r="AZ11" s="42">
        <v>0</v>
      </c>
      <c r="BA11" s="42">
        <v>0</v>
      </c>
      <c r="BB11" s="42">
        <v>0</v>
      </c>
      <c r="BC11" s="42">
        <v>0</v>
      </c>
      <c r="BD11" s="42">
        <v>0</v>
      </c>
      <c r="BE11" s="42">
        <v>0</v>
      </c>
      <c r="BF11" s="42">
        <v>0</v>
      </c>
      <c r="BG11" s="42">
        <v>0</v>
      </c>
      <c r="BH11" s="42">
        <v>0</v>
      </c>
      <c r="BI11" s="42">
        <v>0</v>
      </c>
      <c r="BJ11" s="42">
        <v>2071</v>
      </c>
      <c r="BK11" s="42">
        <v>0</v>
      </c>
      <c r="BL11" s="42">
        <v>0</v>
      </c>
      <c r="BM11" s="42">
        <v>0</v>
      </c>
      <c r="BN11" s="42">
        <v>0</v>
      </c>
      <c r="BO11" s="42">
        <v>0</v>
      </c>
      <c r="BP11" s="42">
        <v>0</v>
      </c>
      <c r="BQ11" s="42">
        <v>0</v>
      </c>
      <c r="BR11" s="42">
        <v>0</v>
      </c>
      <c r="BS11" s="42">
        <v>0</v>
      </c>
      <c r="BT11" s="42">
        <v>0</v>
      </c>
      <c r="BU11" s="42">
        <v>0</v>
      </c>
      <c r="BV11" s="42">
        <v>0</v>
      </c>
      <c r="BW11" s="42">
        <v>0</v>
      </c>
      <c r="BX11" s="42">
        <v>0</v>
      </c>
      <c r="BY11" s="42">
        <v>0</v>
      </c>
      <c r="BZ11" s="42">
        <v>0</v>
      </c>
      <c r="CA11" s="42">
        <v>0</v>
      </c>
      <c r="CB11" s="42">
        <v>0</v>
      </c>
      <c r="CC11" s="42">
        <v>0</v>
      </c>
      <c r="CD11" s="42">
        <v>0</v>
      </c>
      <c r="CE11" s="42">
        <v>0</v>
      </c>
      <c r="CF11" s="42">
        <v>833</v>
      </c>
      <c r="CG11" s="42">
        <v>0</v>
      </c>
      <c r="CH11" s="42">
        <v>0</v>
      </c>
      <c r="CI11" s="42">
        <v>0</v>
      </c>
      <c r="CJ11" s="42">
        <v>0</v>
      </c>
      <c r="CK11" s="42">
        <v>0</v>
      </c>
      <c r="CL11" s="42">
        <v>7</v>
      </c>
      <c r="CM11" s="42">
        <v>3837</v>
      </c>
      <c r="CN11" s="42">
        <v>36118</v>
      </c>
      <c r="CO11" s="42">
        <v>0</v>
      </c>
      <c r="CP11" s="42">
        <v>57997</v>
      </c>
      <c r="CQ11" s="42">
        <v>0</v>
      </c>
      <c r="CR11" s="42">
        <v>34980</v>
      </c>
      <c r="CS11" s="42">
        <v>64665</v>
      </c>
      <c r="CT11" s="42">
        <v>1143</v>
      </c>
      <c r="CU11" s="42">
        <v>0</v>
      </c>
      <c r="CV11" s="42">
        <v>0</v>
      </c>
      <c r="CW11" s="42">
        <v>0</v>
      </c>
      <c r="CX11" s="42">
        <v>0</v>
      </c>
      <c r="CY11" s="42">
        <v>86006</v>
      </c>
      <c r="CZ11" s="42">
        <v>1603276</v>
      </c>
      <c r="DA11" s="42">
        <v>0</v>
      </c>
      <c r="DB11" s="42">
        <v>103</v>
      </c>
      <c r="DC11" s="42">
        <v>15105</v>
      </c>
      <c r="DD11" s="42">
        <v>0</v>
      </c>
      <c r="DE11" s="56">
        <v>0</v>
      </c>
      <c r="DF11" s="57">
        <v>3226089</v>
      </c>
      <c r="DG11" s="42">
        <v>263994</v>
      </c>
      <c r="DH11" s="42">
        <v>13442093</v>
      </c>
      <c r="DI11" s="42">
        <v>0</v>
      </c>
      <c r="DJ11" s="42">
        <v>0</v>
      </c>
      <c r="DK11" s="42">
        <v>0</v>
      </c>
      <c r="DL11" s="42">
        <v>0</v>
      </c>
      <c r="DM11" s="56">
        <v>3131</v>
      </c>
      <c r="DN11" s="56">
        <v>13709218</v>
      </c>
      <c r="DO11" s="57">
        <v>16935307</v>
      </c>
      <c r="DP11" s="57">
        <v>132148</v>
      </c>
      <c r="DQ11" s="57">
        <v>132148</v>
      </c>
      <c r="DR11" s="57">
        <v>13841366</v>
      </c>
      <c r="DS11" s="57">
        <v>17067455</v>
      </c>
    </row>
    <row r="12" spans="1:124" ht="39.950000000000003" customHeight="1" x14ac:dyDescent="0.15">
      <c r="A12" s="55" t="s">
        <v>228</v>
      </c>
      <c r="B12" s="43" t="s">
        <v>227</v>
      </c>
      <c r="C12" s="55">
        <v>0</v>
      </c>
      <c r="D12" s="42">
        <v>916</v>
      </c>
      <c r="E12" s="42">
        <v>16</v>
      </c>
      <c r="F12" s="42">
        <v>0</v>
      </c>
      <c r="G12" s="42">
        <v>3083</v>
      </c>
      <c r="H12" s="42">
        <v>0</v>
      </c>
      <c r="I12" s="42">
        <v>0</v>
      </c>
      <c r="J12" s="42">
        <v>10050</v>
      </c>
      <c r="K12" s="42">
        <v>60466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5</v>
      </c>
      <c r="Y12" s="42">
        <v>0</v>
      </c>
      <c r="Z12" s="42">
        <v>0</v>
      </c>
      <c r="AA12" s="42">
        <v>102</v>
      </c>
      <c r="AB12" s="42">
        <v>2</v>
      </c>
      <c r="AC12" s="42">
        <v>0</v>
      </c>
      <c r="AD12" s="42">
        <v>0</v>
      </c>
      <c r="AE12" s="42">
        <v>0</v>
      </c>
      <c r="AF12" s="42">
        <v>0</v>
      </c>
      <c r="AG12" s="42">
        <v>0</v>
      </c>
      <c r="AH12" s="42">
        <v>0</v>
      </c>
      <c r="AI12" s="42">
        <v>0</v>
      </c>
      <c r="AJ12" s="42">
        <v>0</v>
      </c>
      <c r="AK12" s="42">
        <v>0</v>
      </c>
      <c r="AL12" s="42">
        <v>0</v>
      </c>
      <c r="AM12" s="42">
        <v>0</v>
      </c>
      <c r="AN12" s="42">
        <v>0</v>
      </c>
      <c r="AO12" s="42">
        <v>0</v>
      </c>
      <c r="AP12" s="42">
        <v>0</v>
      </c>
      <c r="AQ12" s="42">
        <v>0</v>
      </c>
      <c r="AR12" s="42">
        <v>0</v>
      </c>
      <c r="AS12" s="42">
        <v>0</v>
      </c>
      <c r="AT12" s="42">
        <v>0</v>
      </c>
      <c r="AU12" s="42">
        <v>0</v>
      </c>
      <c r="AV12" s="42">
        <v>0</v>
      </c>
      <c r="AW12" s="42">
        <v>0</v>
      </c>
      <c r="AX12" s="42">
        <v>0</v>
      </c>
      <c r="AY12" s="42">
        <v>0</v>
      </c>
      <c r="AZ12" s="42">
        <v>0</v>
      </c>
      <c r="BA12" s="42">
        <v>0</v>
      </c>
      <c r="BB12" s="42">
        <v>0</v>
      </c>
      <c r="BC12" s="42">
        <v>0</v>
      </c>
      <c r="BD12" s="42">
        <v>0</v>
      </c>
      <c r="BE12" s="42">
        <v>0</v>
      </c>
      <c r="BF12" s="42">
        <v>0</v>
      </c>
      <c r="BG12" s="42">
        <v>0</v>
      </c>
      <c r="BH12" s="42">
        <v>0</v>
      </c>
      <c r="BI12" s="42">
        <v>0</v>
      </c>
      <c r="BJ12" s="42">
        <v>0</v>
      </c>
      <c r="BK12" s="42">
        <v>0</v>
      </c>
      <c r="BL12" s="42">
        <v>0</v>
      </c>
      <c r="BM12" s="42">
        <v>0</v>
      </c>
      <c r="BN12" s="42">
        <v>0</v>
      </c>
      <c r="BO12" s="42">
        <v>0</v>
      </c>
      <c r="BP12" s="42">
        <v>0</v>
      </c>
      <c r="BQ12" s="42">
        <v>0</v>
      </c>
      <c r="BR12" s="42">
        <v>0</v>
      </c>
      <c r="BS12" s="42">
        <v>0</v>
      </c>
      <c r="BT12" s="42">
        <v>1413</v>
      </c>
      <c r="BU12" s="42">
        <v>0</v>
      </c>
      <c r="BV12" s="42">
        <v>0</v>
      </c>
      <c r="BW12" s="42">
        <v>0</v>
      </c>
      <c r="BX12" s="42">
        <v>0</v>
      </c>
      <c r="BY12" s="42">
        <v>0</v>
      </c>
      <c r="BZ12" s="42">
        <v>0</v>
      </c>
      <c r="CA12" s="42">
        <v>0</v>
      </c>
      <c r="CB12" s="42">
        <v>0</v>
      </c>
      <c r="CC12" s="42">
        <v>0</v>
      </c>
      <c r="CD12" s="42">
        <v>0</v>
      </c>
      <c r="CE12" s="42">
        <v>0</v>
      </c>
      <c r="CF12" s="42">
        <v>1349</v>
      </c>
      <c r="CG12" s="42">
        <v>0</v>
      </c>
      <c r="CH12" s="42">
        <v>0</v>
      </c>
      <c r="CI12" s="42">
        <v>0</v>
      </c>
      <c r="CJ12" s="42">
        <v>0</v>
      </c>
      <c r="CK12" s="42">
        <v>0</v>
      </c>
      <c r="CL12" s="42">
        <v>2</v>
      </c>
      <c r="CM12" s="42">
        <v>237</v>
      </c>
      <c r="CN12" s="42">
        <v>529</v>
      </c>
      <c r="CO12" s="42">
        <v>0</v>
      </c>
      <c r="CP12" s="42">
        <v>5736</v>
      </c>
      <c r="CQ12" s="42">
        <v>0</v>
      </c>
      <c r="CR12" s="42">
        <v>3230</v>
      </c>
      <c r="CS12" s="42">
        <v>6089</v>
      </c>
      <c r="CT12" s="42">
        <v>0</v>
      </c>
      <c r="CU12" s="42">
        <v>0</v>
      </c>
      <c r="CV12" s="42">
        <v>0</v>
      </c>
      <c r="CW12" s="42">
        <v>0</v>
      </c>
      <c r="CX12" s="42">
        <v>182</v>
      </c>
      <c r="CY12" s="42">
        <v>44076</v>
      </c>
      <c r="CZ12" s="42">
        <v>755721</v>
      </c>
      <c r="DA12" s="42">
        <v>0</v>
      </c>
      <c r="DB12" s="42">
        <v>1</v>
      </c>
      <c r="DC12" s="42">
        <v>3772</v>
      </c>
      <c r="DD12" s="42">
        <v>0</v>
      </c>
      <c r="DE12" s="56">
        <v>3998</v>
      </c>
      <c r="DF12" s="57">
        <v>900975</v>
      </c>
      <c r="DG12" s="42">
        <v>194895</v>
      </c>
      <c r="DH12" s="42">
        <v>2647820</v>
      </c>
      <c r="DI12" s="42">
        <v>0</v>
      </c>
      <c r="DJ12" s="42">
        <v>0</v>
      </c>
      <c r="DK12" s="42">
        <v>0</v>
      </c>
      <c r="DL12" s="42">
        <v>0</v>
      </c>
      <c r="DM12" s="56">
        <v>0</v>
      </c>
      <c r="DN12" s="56">
        <v>2842715</v>
      </c>
      <c r="DO12" s="57">
        <v>3743690</v>
      </c>
      <c r="DP12" s="57">
        <v>24046</v>
      </c>
      <c r="DQ12" s="57">
        <v>24046</v>
      </c>
      <c r="DR12" s="57">
        <v>2866761</v>
      </c>
      <c r="DS12" s="57">
        <v>3767736</v>
      </c>
    </row>
    <row r="13" spans="1:124" ht="39.950000000000003" customHeight="1" x14ac:dyDescent="0.15">
      <c r="A13" s="55" t="s">
        <v>226</v>
      </c>
      <c r="B13" s="43" t="s">
        <v>225</v>
      </c>
      <c r="C13" s="55">
        <v>4591</v>
      </c>
      <c r="D13" s="42">
        <v>127457</v>
      </c>
      <c r="E13" s="42">
        <v>15993</v>
      </c>
      <c r="F13" s="42">
        <v>4089</v>
      </c>
      <c r="G13" s="42">
        <v>39733</v>
      </c>
      <c r="H13" s="42">
        <v>0</v>
      </c>
      <c r="I13" s="42">
        <v>0</v>
      </c>
      <c r="J13" s="42">
        <v>0</v>
      </c>
      <c r="K13" s="42">
        <v>0</v>
      </c>
      <c r="L13" s="42">
        <v>12055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129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  <c r="AG13" s="42">
        <v>0</v>
      </c>
      <c r="AH13" s="42">
        <v>0</v>
      </c>
      <c r="AI13" s="42">
        <v>0</v>
      </c>
      <c r="AJ13" s="42">
        <v>0</v>
      </c>
      <c r="AK13" s="42">
        <v>0</v>
      </c>
      <c r="AL13" s="42">
        <v>0</v>
      </c>
      <c r="AM13" s="42">
        <v>0</v>
      </c>
      <c r="AN13" s="42">
        <v>0</v>
      </c>
      <c r="AO13" s="42">
        <v>0</v>
      </c>
      <c r="AP13" s="42">
        <v>0</v>
      </c>
      <c r="AQ13" s="42">
        <v>0</v>
      </c>
      <c r="AR13" s="42">
        <v>0</v>
      </c>
      <c r="AS13" s="42">
        <v>0</v>
      </c>
      <c r="AT13" s="42">
        <v>0</v>
      </c>
      <c r="AU13" s="42">
        <v>0</v>
      </c>
      <c r="AV13" s="42">
        <v>0</v>
      </c>
      <c r="AW13" s="42">
        <v>0</v>
      </c>
      <c r="AX13" s="42">
        <v>0</v>
      </c>
      <c r="AY13" s="42">
        <v>0</v>
      </c>
      <c r="AZ13" s="42">
        <v>0</v>
      </c>
      <c r="BA13" s="42">
        <v>0</v>
      </c>
      <c r="BB13" s="42">
        <v>0</v>
      </c>
      <c r="BC13" s="42">
        <v>0</v>
      </c>
      <c r="BD13" s="42">
        <v>0</v>
      </c>
      <c r="BE13" s="42">
        <v>0</v>
      </c>
      <c r="BF13" s="42">
        <v>0</v>
      </c>
      <c r="BG13" s="42">
        <v>0</v>
      </c>
      <c r="BH13" s="42">
        <v>0</v>
      </c>
      <c r="BI13" s="42">
        <v>0</v>
      </c>
      <c r="BJ13" s="42">
        <v>0</v>
      </c>
      <c r="BK13" s="42">
        <v>0</v>
      </c>
      <c r="BL13" s="42">
        <v>0</v>
      </c>
      <c r="BM13" s="42">
        <v>0</v>
      </c>
      <c r="BN13" s="42">
        <v>147</v>
      </c>
      <c r="BO13" s="42">
        <v>0</v>
      </c>
      <c r="BP13" s="42">
        <v>0</v>
      </c>
      <c r="BQ13" s="42">
        <v>0</v>
      </c>
      <c r="BR13" s="42">
        <v>0</v>
      </c>
      <c r="BS13" s="42">
        <v>0</v>
      </c>
      <c r="BT13" s="42">
        <v>7740</v>
      </c>
      <c r="BU13" s="42">
        <v>0</v>
      </c>
      <c r="BV13" s="42">
        <v>0</v>
      </c>
      <c r="BW13" s="42">
        <v>0</v>
      </c>
      <c r="BX13" s="42">
        <v>0</v>
      </c>
      <c r="BY13" s="42">
        <v>0</v>
      </c>
      <c r="BZ13" s="42">
        <v>0</v>
      </c>
      <c r="CA13" s="42">
        <v>0</v>
      </c>
      <c r="CB13" s="42">
        <v>0</v>
      </c>
      <c r="CC13" s="42">
        <v>0</v>
      </c>
      <c r="CD13" s="42">
        <v>0</v>
      </c>
      <c r="CE13" s="42">
        <v>0</v>
      </c>
      <c r="CF13" s="42">
        <v>0</v>
      </c>
      <c r="CG13" s="42">
        <v>0</v>
      </c>
      <c r="CH13" s="42">
        <v>0</v>
      </c>
      <c r="CI13" s="42">
        <v>0</v>
      </c>
      <c r="CJ13" s="42">
        <v>0</v>
      </c>
      <c r="CK13" s="42">
        <v>0</v>
      </c>
      <c r="CL13" s="42">
        <v>0</v>
      </c>
      <c r="CM13" s="42">
        <v>11</v>
      </c>
      <c r="CN13" s="42">
        <v>8587</v>
      </c>
      <c r="CO13" s="42">
        <v>135915</v>
      </c>
      <c r="CP13" s="42">
        <v>3552</v>
      </c>
      <c r="CQ13" s="42">
        <v>0</v>
      </c>
      <c r="CR13" s="42">
        <v>1123</v>
      </c>
      <c r="CS13" s="42">
        <v>445</v>
      </c>
      <c r="CT13" s="42">
        <v>0</v>
      </c>
      <c r="CU13" s="42">
        <v>0</v>
      </c>
      <c r="CV13" s="42">
        <v>0</v>
      </c>
      <c r="CW13" s="42">
        <v>0</v>
      </c>
      <c r="CX13" s="42">
        <v>0</v>
      </c>
      <c r="CY13" s="42">
        <v>0</v>
      </c>
      <c r="CZ13" s="42">
        <v>0</v>
      </c>
      <c r="DA13" s="42">
        <v>0</v>
      </c>
      <c r="DB13" s="42">
        <v>12409</v>
      </c>
      <c r="DC13" s="42">
        <v>0</v>
      </c>
      <c r="DD13" s="42">
        <v>0</v>
      </c>
      <c r="DE13" s="56">
        <v>0</v>
      </c>
      <c r="DF13" s="57">
        <v>373976</v>
      </c>
      <c r="DG13" s="42">
        <v>0</v>
      </c>
      <c r="DH13" s="42">
        <v>503438</v>
      </c>
      <c r="DI13" s="42">
        <v>0</v>
      </c>
      <c r="DJ13" s="42">
        <v>0</v>
      </c>
      <c r="DK13" s="42">
        <v>0</v>
      </c>
      <c r="DL13" s="42">
        <v>0</v>
      </c>
      <c r="DM13" s="56">
        <v>3940</v>
      </c>
      <c r="DN13" s="56">
        <v>507378</v>
      </c>
      <c r="DO13" s="57">
        <v>881354</v>
      </c>
      <c r="DP13" s="57">
        <v>1558</v>
      </c>
      <c r="DQ13" s="57">
        <v>1558</v>
      </c>
      <c r="DR13" s="57">
        <v>508936</v>
      </c>
      <c r="DS13" s="57">
        <v>882912</v>
      </c>
    </row>
    <row r="14" spans="1:124" ht="39.950000000000003" customHeight="1" x14ac:dyDescent="0.15">
      <c r="A14" s="55" t="s">
        <v>224</v>
      </c>
      <c r="B14" s="43" t="s">
        <v>223</v>
      </c>
      <c r="C14" s="55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  <c r="AG14" s="42">
        <v>0</v>
      </c>
      <c r="AH14" s="42">
        <v>0</v>
      </c>
      <c r="AI14" s="42">
        <v>0</v>
      </c>
      <c r="AJ14" s="42">
        <v>0</v>
      </c>
      <c r="AK14" s="42">
        <v>0</v>
      </c>
      <c r="AL14" s="42">
        <v>0</v>
      </c>
      <c r="AM14" s="42">
        <v>0</v>
      </c>
      <c r="AN14" s="42">
        <v>0</v>
      </c>
      <c r="AO14" s="42">
        <v>0</v>
      </c>
      <c r="AP14" s="42">
        <v>0</v>
      </c>
      <c r="AQ14" s="42">
        <v>0</v>
      </c>
      <c r="AR14" s="42">
        <v>0</v>
      </c>
      <c r="AS14" s="42">
        <v>0</v>
      </c>
      <c r="AT14" s="42">
        <v>0</v>
      </c>
      <c r="AU14" s="42">
        <v>0</v>
      </c>
      <c r="AV14" s="42">
        <v>0</v>
      </c>
      <c r="AW14" s="42">
        <v>0</v>
      </c>
      <c r="AX14" s="42">
        <v>0</v>
      </c>
      <c r="AY14" s="42">
        <v>0</v>
      </c>
      <c r="AZ14" s="42">
        <v>0</v>
      </c>
      <c r="BA14" s="42">
        <v>0</v>
      </c>
      <c r="BB14" s="42">
        <v>0</v>
      </c>
      <c r="BC14" s="42">
        <v>0</v>
      </c>
      <c r="BD14" s="42">
        <v>0</v>
      </c>
      <c r="BE14" s="42">
        <v>0</v>
      </c>
      <c r="BF14" s="42">
        <v>0</v>
      </c>
      <c r="BG14" s="42">
        <v>0</v>
      </c>
      <c r="BH14" s="42">
        <v>0</v>
      </c>
      <c r="BI14" s="42">
        <v>0</v>
      </c>
      <c r="BJ14" s="42">
        <v>0</v>
      </c>
      <c r="BK14" s="42">
        <v>0</v>
      </c>
      <c r="BL14" s="42">
        <v>0</v>
      </c>
      <c r="BM14" s="42">
        <v>0</v>
      </c>
      <c r="BN14" s="42">
        <v>0</v>
      </c>
      <c r="BO14" s="42">
        <v>0</v>
      </c>
      <c r="BP14" s="42">
        <v>0</v>
      </c>
      <c r="BQ14" s="42">
        <v>0</v>
      </c>
      <c r="BR14" s="42">
        <v>0</v>
      </c>
      <c r="BS14" s="42">
        <v>0</v>
      </c>
      <c r="BT14" s="42">
        <v>0</v>
      </c>
      <c r="BU14" s="42">
        <v>0</v>
      </c>
      <c r="BV14" s="42">
        <v>0</v>
      </c>
      <c r="BW14" s="42">
        <v>0</v>
      </c>
      <c r="BX14" s="42">
        <v>0</v>
      </c>
      <c r="BY14" s="42">
        <v>0</v>
      </c>
      <c r="BZ14" s="42">
        <v>0</v>
      </c>
      <c r="CA14" s="42">
        <v>0</v>
      </c>
      <c r="CB14" s="42">
        <v>0</v>
      </c>
      <c r="CC14" s="42">
        <v>0</v>
      </c>
      <c r="CD14" s="42">
        <v>0</v>
      </c>
      <c r="CE14" s="42">
        <v>0</v>
      </c>
      <c r="CF14" s="42">
        <v>0</v>
      </c>
      <c r="CG14" s="42">
        <v>0</v>
      </c>
      <c r="CH14" s="42">
        <v>0</v>
      </c>
      <c r="CI14" s="42">
        <v>0</v>
      </c>
      <c r="CJ14" s="42">
        <v>0</v>
      </c>
      <c r="CK14" s="42">
        <v>0</v>
      </c>
      <c r="CL14" s="42">
        <v>0</v>
      </c>
      <c r="CM14" s="42">
        <v>0</v>
      </c>
      <c r="CN14" s="42">
        <v>0</v>
      </c>
      <c r="CO14" s="42">
        <v>0</v>
      </c>
      <c r="CP14" s="42">
        <v>0</v>
      </c>
      <c r="CQ14" s="42">
        <v>0</v>
      </c>
      <c r="CR14" s="42">
        <v>0</v>
      </c>
      <c r="CS14" s="42">
        <v>0</v>
      </c>
      <c r="CT14" s="42">
        <v>0</v>
      </c>
      <c r="CU14" s="42">
        <v>0</v>
      </c>
      <c r="CV14" s="42">
        <v>0</v>
      </c>
      <c r="CW14" s="42">
        <v>0</v>
      </c>
      <c r="CX14" s="42">
        <v>0</v>
      </c>
      <c r="CY14" s="42">
        <v>0</v>
      </c>
      <c r="CZ14" s="42">
        <v>0</v>
      </c>
      <c r="DA14" s="42">
        <v>0</v>
      </c>
      <c r="DB14" s="42">
        <v>0</v>
      </c>
      <c r="DC14" s="42">
        <v>0</v>
      </c>
      <c r="DD14" s="42">
        <v>0</v>
      </c>
      <c r="DE14" s="56">
        <v>0</v>
      </c>
      <c r="DF14" s="57">
        <v>0</v>
      </c>
      <c r="DG14" s="42">
        <v>65501</v>
      </c>
      <c r="DH14" s="42">
        <v>1262201</v>
      </c>
      <c r="DI14" s="42">
        <v>0</v>
      </c>
      <c r="DJ14" s="42">
        <v>0</v>
      </c>
      <c r="DK14" s="42">
        <v>0</v>
      </c>
      <c r="DL14" s="42">
        <v>0</v>
      </c>
      <c r="DM14" s="56">
        <v>0</v>
      </c>
      <c r="DN14" s="56">
        <v>1327702</v>
      </c>
      <c r="DO14" s="57">
        <v>1327702</v>
      </c>
      <c r="DP14" s="57">
        <v>23953</v>
      </c>
      <c r="DQ14" s="57">
        <v>23953</v>
      </c>
      <c r="DR14" s="57">
        <v>1351655</v>
      </c>
      <c r="DS14" s="57">
        <v>1351655</v>
      </c>
    </row>
    <row r="15" spans="1:124" ht="39.950000000000003" customHeight="1" x14ac:dyDescent="0.15">
      <c r="A15" s="55" t="s">
        <v>222</v>
      </c>
      <c r="B15" s="43" t="s">
        <v>221</v>
      </c>
      <c r="C15" s="55">
        <v>603</v>
      </c>
      <c r="D15" s="42">
        <v>37</v>
      </c>
      <c r="E15" s="42">
        <v>32</v>
      </c>
      <c r="F15" s="42">
        <v>881</v>
      </c>
      <c r="G15" s="42">
        <v>7024</v>
      </c>
      <c r="H15" s="42">
        <v>0</v>
      </c>
      <c r="I15" s="42">
        <v>0</v>
      </c>
      <c r="J15" s="42">
        <v>11</v>
      </c>
      <c r="K15" s="42">
        <v>200</v>
      </c>
      <c r="L15" s="42">
        <v>0</v>
      </c>
      <c r="M15" s="42">
        <v>16</v>
      </c>
      <c r="N15" s="42">
        <v>19214</v>
      </c>
      <c r="O15" s="42">
        <v>71661</v>
      </c>
      <c r="P15" s="42">
        <v>185</v>
      </c>
      <c r="Q15" s="42">
        <v>3243</v>
      </c>
      <c r="R15" s="42">
        <v>1510</v>
      </c>
      <c r="S15" s="42">
        <v>6152</v>
      </c>
      <c r="T15" s="42">
        <v>457</v>
      </c>
      <c r="U15" s="42">
        <v>72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64</v>
      </c>
      <c r="AC15" s="42">
        <v>0</v>
      </c>
      <c r="AD15" s="42">
        <v>0</v>
      </c>
      <c r="AE15" s="42">
        <v>1475</v>
      </c>
      <c r="AF15" s="42">
        <v>10210</v>
      </c>
      <c r="AG15" s="42">
        <v>1645</v>
      </c>
      <c r="AH15" s="42">
        <v>406</v>
      </c>
      <c r="AI15" s="42">
        <v>4</v>
      </c>
      <c r="AJ15" s="42">
        <v>0</v>
      </c>
      <c r="AK15" s="42">
        <v>620</v>
      </c>
      <c r="AL15" s="42">
        <v>0</v>
      </c>
      <c r="AM15" s="42">
        <v>0</v>
      </c>
      <c r="AN15" s="42">
        <v>8</v>
      </c>
      <c r="AO15" s="42">
        <v>0</v>
      </c>
      <c r="AP15" s="42">
        <v>0</v>
      </c>
      <c r="AQ15" s="42">
        <v>676</v>
      </c>
      <c r="AR15" s="42">
        <v>138</v>
      </c>
      <c r="AS15" s="42">
        <v>481</v>
      </c>
      <c r="AT15" s="42">
        <v>108</v>
      </c>
      <c r="AU15" s="42">
        <v>1712</v>
      </c>
      <c r="AV15" s="42">
        <v>251</v>
      </c>
      <c r="AW15" s="42">
        <v>2094</v>
      </c>
      <c r="AX15" s="42">
        <v>220</v>
      </c>
      <c r="AY15" s="42">
        <v>0</v>
      </c>
      <c r="AZ15" s="42">
        <v>1087</v>
      </c>
      <c r="BA15" s="42">
        <v>0</v>
      </c>
      <c r="BB15" s="42">
        <v>311</v>
      </c>
      <c r="BC15" s="42">
        <v>170</v>
      </c>
      <c r="BD15" s="42">
        <v>0</v>
      </c>
      <c r="BE15" s="42">
        <v>2244</v>
      </c>
      <c r="BF15" s="42">
        <v>52</v>
      </c>
      <c r="BG15" s="42">
        <v>3642</v>
      </c>
      <c r="BH15" s="42">
        <v>1458</v>
      </c>
      <c r="BI15" s="42">
        <v>298</v>
      </c>
      <c r="BJ15" s="42">
        <v>2080</v>
      </c>
      <c r="BK15" s="42">
        <v>8</v>
      </c>
      <c r="BL15" s="42">
        <v>2347</v>
      </c>
      <c r="BM15" s="42">
        <v>5582</v>
      </c>
      <c r="BN15" s="42">
        <v>353</v>
      </c>
      <c r="BO15" s="42">
        <v>74</v>
      </c>
      <c r="BP15" s="42">
        <v>0</v>
      </c>
      <c r="BQ15" s="42">
        <v>0</v>
      </c>
      <c r="BR15" s="42">
        <v>98</v>
      </c>
      <c r="BS15" s="42">
        <v>51</v>
      </c>
      <c r="BT15" s="42">
        <v>6363</v>
      </c>
      <c r="BU15" s="42">
        <v>46</v>
      </c>
      <c r="BV15" s="42">
        <v>4</v>
      </c>
      <c r="BW15" s="42">
        <v>0</v>
      </c>
      <c r="BX15" s="42">
        <v>0</v>
      </c>
      <c r="BY15" s="42">
        <v>632</v>
      </c>
      <c r="BZ15" s="42">
        <v>222</v>
      </c>
      <c r="CA15" s="42">
        <v>33</v>
      </c>
      <c r="CB15" s="42">
        <v>2216</v>
      </c>
      <c r="CC15" s="42">
        <v>30</v>
      </c>
      <c r="CD15" s="42">
        <v>107</v>
      </c>
      <c r="CE15" s="42">
        <v>124</v>
      </c>
      <c r="CF15" s="42">
        <v>1067</v>
      </c>
      <c r="CG15" s="42">
        <v>12</v>
      </c>
      <c r="CH15" s="42">
        <v>22</v>
      </c>
      <c r="CI15" s="42">
        <v>5</v>
      </c>
      <c r="CJ15" s="42">
        <v>1324</v>
      </c>
      <c r="CK15" s="42">
        <v>2</v>
      </c>
      <c r="CL15" s="42">
        <v>184</v>
      </c>
      <c r="CM15" s="42">
        <v>623</v>
      </c>
      <c r="CN15" s="42">
        <v>22</v>
      </c>
      <c r="CO15" s="42">
        <v>3</v>
      </c>
      <c r="CP15" s="42">
        <v>478</v>
      </c>
      <c r="CQ15" s="42">
        <v>809</v>
      </c>
      <c r="CR15" s="42">
        <v>142</v>
      </c>
      <c r="CS15" s="42">
        <v>132</v>
      </c>
      <c r="CT15" s="42">
        <v>104</v>
      </c>
      <c r="CU15" s="42">
        <v>303</v>
      </c>
      <c r="CV15" s="42">
        <v>0</v>
      </c>
      <c r="CW15" s="42">
        <v>25</v>
      </c>
      <c r="CX15" s="42">
        <v>2904</v>
      </c>
      <c r="CY15" s="42">
        <v>550</v>
      </c>
      <c r="CZ15" s="42">
        <v>2</v>
      </c>
      <c r="DA15" s="42">
        <v>166</v>
      </c>
      <c r="DB15" s="42">
        <v>3701</v>
      </c>
      <c r="DC15" s="42">
        <v>616</v>
      </c>
      <c r="DD15" s="42">
        <v>7725</v>
      </c>
      <c r="DE15" s="56">
        <v>103</v>
      </c>
      <c r="DF15" s="57">
        <v>182066</v>
      </c>
      <c r="DG15" s="42">
        <v>1920</v>
      </c>
      <c r="DH15" s="42">
        <v>117325</v>
      </c>
      <c r="DI15" s="42">
        <v>0</v>
      </c>
      <c r="DJ15" s="42">
        <v>0</v>
      </c>
      <c r="DK15" s="42">
        <v>136</v>
      </c>
      <c r="DL15" s="42">
        <v>11890</v>
      </c>
      <c r="DM15" s="56">
        <v>3276</v>
      </c>
      <c r="DN15" s="56">
        <v>134547</v>
      </c>
      <c r="DO15" s="57">
        <v>316613</v>
      </c>
      <c r="DP15" s="57">
        <v>90309</v>
      </c>
      <c r="DQ15" s="57">
        <v>90309</v>
      </c>
      <c r="DR15" s="57">
        <v>224856</v>
      </c>
      <c r="DS15" s="57">
        <v>406922</v>
      </c>
    </row>
    <row r="16" spans="1:124" ht="39.950000000000003" customHeight="1" x14ac:dyDescent="0.15">
      <c r="A16" s="55" t="s">
        <v>220</v>
      </c>
      <c r="B16" s="43" t="s">
        <v>219</v>
      </c>
      <c r="C16" s="55">
        <v>18034</v>
      </c>
      <c r="D16" s="42">
        <v>1313</v>
      </c>
      <c r="E16" s="42">
        <v>1989</v>
      </c>
      <c r="F16" s="42">
        <v>75</v>
      </c>
      <c r="G16" s="42">
        <v>5190</v>
      </c>
      <c r="H16" s="42">
        <v>284</v>
      </c>
      <c r="I16" s="42">
        <v>971</v>
      </c>
      <c r="J16" s="42">
        <v>12228</v>
      </c>
      <c r="K16" s="42">
        <v>1486</v>
      </c>
      <c r="L16" s="42">
        <v>17</v>
      </c>
      <c r="M16" s="42">
        <v>36</v>
      </c>
      <c r="N16" s="42">
        <v>1220</v>
      </c>
      <c r="O16" s="42">
        <v>11318</v>
      </c>
      <c r="P16" s="42">
        <v>1397</v>
      </c>
      <c r="Q16" s="42">
        <v>1338</v>
      </c>
      <c r="R16" s="42">
        <v>2421</v>
      </c>
      <c r="S16" s="42">
        <v>1735</v>
      </c>
      <c r="T16" s="42">
        <v>603</v>
      </c>
      <c r="U16" s="42">
        <v>646</v>
      </c>
      <c r="V16" s="42">
        <v>640</v>
      </c>
      <c r="W16" s="42">
        <v>48</v>
      </c>
      <c r="X16" s="42">
        <v>1209</v>
      </c>
      <c r="Y16" s="42">
        <v>423</v>
      </c>
      <c r="Z16" s="42">
        <v>149</v>
      </c>
      <c r="AA16" s="42">
        <v>2635</v>
      </c>
      <c r="AB16" s="42">
        <v>2400</v>
      </c>
      <c r="AC16" s="42">
        <v>57</v>
      </c>
      <c r="AD16" s="42">
        <v>115</v>
      </c>
      <c r="AE16" s="42">
        <v>1579</v>
      </c>
      <c r="AF16" s="42">
        <v>2636</v>
      </c>
      <c r="AG16" s="42">
        <v>205</v>
      </c>
      <c r="AH16" s="42">
        <v>1814</v>
      </c>
      <c r="AI16" s="42">
        <v>954</v>
      </c>
      <c r="AJ16" s="42">
        <v>1202</v>
      </c>
      <c r="AK16" s="42">
        <v>1378</v>
      </c>
      <c r="AL16" s="42">
        <v>270</v>
      </c>
      <c r="AM16" s="42">
        <v>1842</v>
      </c>
      <c r="AN16" s="42">
        <v>848</v>
      </c>
      <c r="AO16" s="42">
        <v>424</v>
      </c>
      <c r="AP16" s="42">
        <v>186</v>
      </c>
      <c r="AQ16" s="42">
        <v>1401</v>
      </c>
      <c r="AR16" s="42">
        <v>1616</v>
      </c>
      <c r="AS16" s="42">
        <v>2694</v>
      </c>
      <c r="AT16" s="42">
        <v>4016</v>
      </c>
      <c r="AU16" s="42">
        <v>4809</v>
      </c>
      <c r="AV16" s="42">
        <v>2519</v>
      </c>
      <c r="AW16" s="42">
        <v>5319</v>
      </c>
      <c r="AX16" s="42">
        <v>8200</v>
      </c>
      <c r="AY16" s="42">
        <v>5938</v>
      </c>
      <c r="AZ16" s="42">
        <v>3423</v>
      </c>
      <c r="BA16" s="42">
        <v>703</v>
      </c>
      <c r="BB16" s="42">
        <v>1237</v>
      </c>
      <c r="BC16" s="42">
        <v>2383</v>
      </c>
      <c r="BD16" s="42">
        <v>765</v>
      </c>
      <c r="BE16" s="42">
        <v>9386</v>
      </c>
      <c r="BF16" s="42">
        <v>952</v>
      </c>
      <c r="BG16" s="42">
        <v>4263</v>
      </c>
      <c r="BH16" s="42">
        <v>968</v>
      </c>
      <c r="BI16" s="42">
        <v>735</v>
      </c>
      <c r="BJ16" s="42">
        <v>6172</v>
      </c>
      <c r="BK16" s="42">
        <v>577</v>
      </c>
      <c r="BL16" s="42">
        <v>30255</v>
      </c>
      <c r="BM16" s="42">
        <v>7085</v>
      </c>
      <c r="BN16" s="42">
        <v>5528</v>
      </c>
      <c r="BO16" s="42">
        <v>4324</v>
      </c>
      <c r="BP16" s="42">
        <v>879</v>
      </c>
      <c r="BQ16" s="42">
        <v>600</v>
      </c>
      <c r="BR16" s="42">
        <v>1480</v>
      </c>
      <c r="BS16" s="42">
        <v>3664</v>
      </c>
      <c r="BT16" s="42">
        <v>141116</v>
      </c>
      <c r="BU16" s="42">
        <v>19793</v>
      </c>
      <c r="BV16" s="42">
        <v>692</v>
      </c>
      <c r="BW16" s="42">
        <v>104</v>
      </c>
      <c r="BX16" s="42">
        <v>0</v>
      </c>
      <c r="BY16" s="42">
        <v>3549</v>
      </c>
      <c r="BZ16" s="42">
        <v>7063</v>
      </c>
      <c r="CA16" s="42">
        <v>1944</v>
      </c>
      <c r="CB16" s="42">
        <v>4084</v>
      </c>
      <c r="CC16" s="42">
        <v>1920</v>
      </c>
      <c r="CD16" s="42">
        <v>108</v>
      </c>
      <c r="CE16" s="42">
        <v>668</v>
      </c>
      <c r="CF16" s="42">
        <v>4945</v>
      </c>
      <c r="CG16" s="42">
        <v>892</v>
      </c>
      <c r="CH16" s="42">
        <v>2581</v>
      </c>
      <c r="CI16" s="42">
        <v>1273</v>
      </c>
      <c r="CJ16" s="42">
        <v>8342</v>
      </c>
      <c r="CK16" s="42">
        <v>1108</v>
      </c>
      <c r="CL16" s="42">
        <v>4508</v>
      </c>
      <c r="CM16" s="42">
        <v>45450</v>
      </c>
      <c r="CN16" s="42">
        <v>957</v>
      </c>
      <c r="CO16" s="42">
        <v>8455</v>
      </c>
      <c r="CP16" s="42">
        <v>19197</v>
      </c>
      <c r="CQ16" s="42">
        <v>3452</v>
      </c>
      <c r="CR16" s="42">
        <v>21922</v>
      </c>
      <c r="CS16" s="42">
        <v>11451</v>
      </c>
      <c r="CT16" s="42">
        <v>41156</v>
      </c>
      <c r="CU16" s="42">
        <v>10785</v>
      </c>
      <c r="CV16" s="42">
        <v>1048</v>
      </c>
      <c r="CW16" s="42">
        <v>3955</v>
      </c>
      <c r="CX16" s="42">
        <v>31416</v>
      </c>
      <c r="CY16" s="42">
        <v>15587</v>
      </c>
      <c r="CZ16" s="42">
        <v>6614</v>
      </c>
      <c r="DA16" s="42">
        <v>10378</v>
      </c>
      <c r="DB16" s="42">
        <v>14313</v>
      </c>
      <c r="DC16" s="42">
        <v>12193</v>
      </c>
      <c r="DD16" s="42">
        <v>1386</v>
      </c>
      <c r="DE16" s="56">
        <v>480</v>
      </c>
      <c r="DF16" s="57">
        <v>670091</v>
      </c>
      <c r="DG16" s="42">
        <v>129498</v>
      </c>
      <c r="DH16" s="42">
        <v>5737101</v>
      </c>
      <c r="DI16" s="42">
        <v>0</v>
      </c>
      <c r="DJ16" s="42">
        <v>0</v>
      </c>
      <c r="DK16" s="42">
        <v>96</v>
      </c>
      <c r="DL16" s="42">
        <v>95553</v>
      </c>
      <c r="DM16" s="56">
        <v>55777</v>
      </c>
      <c r="DN16" s="56">
        <v>6018025</v>
      </c>
      <c r="DO16" s="57">
        <v>6688116</v>
      </c>
      <c r="DP16" s="57">
        <v>71003</v>
      </c>
      <c r="DQ16" s="57">
        <v>71003</v>
      </c>
      <c r="DR16" s="57">
        <v>6089028</v>
      </c>
      <c r="DS16" s="57">
        <v>6759119</v>
      </c>
    </row>
    <row r="17" spans="1:123" ht="39.950000000000003" customHeight="1" x14ac:dyDescent="0.15">
      <c r="A17" s="55" t="s">
        <v>218</v>
      </c>
      <c r="B17" s="43" t="s">
        <v>217</v>
      </c>
      <c r="C17" s="55">
        <v>226</v>
      </c>
      <c r="D17" s="42">
        <v>117</v>
      </c>
      <c r="E17" s="42">
        <v>46</v>
      </c>
      <c r="F17" s="42">
        <v>186</v>
      </c>
      <c r="G17" s="42">
        <v>1227</v>
      </c>
      <c r="H17" s="42">
        <v>15</v>
      </c>
      <c r="I17" s="42">
        <v>65</v>
      </c>
      <c r="J17" s="42">
        <v>1795</v>
      </c>
      <c r="K17" s="42">
        <v>313</v>
      </c>
      <c r="L17" s="42">
        <v>451</v>
      </c>
      <c r="M17" s="42">
        <v>0</v>
      </c>
      <c r="N17" s="42">
        <v>46</v>
      </c>
      <c r="O17" s="42">
        <v>108</v>
      </c>
      <c r="P17" s="42">
        <v>54854</v>
      </c>
      <c r="Q17" s="42">
        <v>31985</v>
      </c>
      <c r="R17" s="42">
        <v>46091</v>
      </c>
      <c r="S17" s="42">
        <v>1271</v>
      </c>
      <c r="T17" s="42">
        <v>34</v>
      </c>
      <c r="U17" s="42">
        <v>13</v>
      </c>
      <c r="V17" s="42">
        <v>0</v>
      </c>
      <c r="W17" s="42">
        <v>0</v>
      </c>
      <c r="X17" s="42">
        <v>120</v>
      </c>
      <c r="Y17" s="42">
        <v>7</v>
      </c>
      <c r="Z17" s="42">
        <v>0</v>
      </c>
      <c r="AA17" s="42">
        <v>9</v>
      </c>
      <c r="AB17" s="42">
        <v>305</v>
      </c>
      <c r="AC17" s="42">
        <v>0</v>
      </c>
      <c r="AD17" s="42">
        <v>0</v>
      </c>
      <c r="AE17" s="42">
        <v>268</v>
      </c>
      <c r="AF17" s="42">
        <v>16</v>
      </c>
      <c r="AG17" s="42">
        <v>79</v>
      </c>
      <c r="AH17" s="42">
        <v>1212</v>
      </c>
      <c r="AI17" s="42">
        <v>29</v>
      </c>
      <c r="AJ17" s="42">
        <v>2467</v>
      </c>
      <c r="AK17" s="42">
        <v>560</v>
      </c>
      <c r="AL17" s="42">
        <v>0</v>
      </c>
      <c r="AM17" s="42">
        <v>92</v>
      </c>
      <c r="AN17" s="42">
        <v>100</v>
      </c>
      <c r="AO17" s="42">
        <v>3</v>
      </c>
      <c r="AP17" s="42">
        <v>0</v>
      </c>
      <c r="AQ17" s="42">
        <v>1698</v>
      </c>
      <c r="AR17" s="42">
        <v>923</v>
      </c>
      <c r="AS17" s="42">
        <v>781</v>
      </c>
      <c r="AT17" s="42">
        <v>227</v>
      </c>
      <c r="AU17" s="42">
        <v>440</v>
      </c>
      <c r="AV17" s="42">
        <v>1709</v>
      </c>
      <c r="AW17" s="42">
        <v>53</v>
      </c>
      <c r="AX17" s="42">
        <v>167</v>
      </c>
      <c r="AY17" s="42">
        <v>244</v>
      </c>
      <c r="AZ17" s="42">
        <v>150</v>
      </c>
      <c r="BA17" s="42">
        <v>36</v>
      </c>
      <c r="BB17" s="42">
        <v>185</v>
      </c>
      <c r="BC17" s="42">
        <v>65</v>
      </c>
      <c r="BD17" s="42">
        <v>11</v>
      </c>
      <c r="BE17" s="42">
        <v>117</v>
      </c>
      <c r="BF17" s="42">
        <v>341</v>
      </c>
      <c r="BG17" s="42">
        <v>1113</v>
      </c>
      <c r="BH17" s="42">
        <v>1336</v>
      </c>
      <c r="BI17" s="42">
        <v>660</v>
      </c>
      <c r="BJ17" s="42">
        <v>16724</v>
      </c>
      <c r="BK17" s="42">
        <v>0</v>
      </c>
      <c r="BL17" s="42">
        <v>297320</v>
      </c>
      <c r="BM17" s="42">
        <v>27549</v>
      </c>
      <c r="BN17" s="42">
        <v>3539</v>
      </c>
      <c r="BO17" s="42">
        <v>5868</v>
      </c>
      <c r="BP17" s="42">
        <v>7377</v>
      </c>
      <c r="BQ17" s="42">
        <v>5</v>
      </c>
      <c r="BR17" s="42">
        <v>0</v>
      </c>
      <c r="BS17" s="42">
        <v>2</v>
      </c>
      <c r="BT17" s="42">
        <v>11434</v>
      </c>
      <c r="BU17" s="42">
        <v>469</v>
      </c>
      <c r="BV17" s="42">
        <v>0</v>
      </c>
      <c r="BW17" s="42">
        <v>2</v>
      </c>
      <c r="BX17" s="42">
        <v>17</v>
      </c>
      <c r="BY17" s="42">
        <v>4</v>
      </c>
      <c r="BZ17" s="42">
        <v>1</v>
      </c>
      <c r="CA17" s="42">
        <v>0</v>
      </c>
      <c r="CB17" s="42">
        <v>127</v>
      </c>
      <c r="CC17" s="42">
        <v>2</v>
      </c>
      <c r="CD17" s="42">
        <v>0</v>
      </c>
      <c r="CE17" s="42">
        <v>161</v>
      </c>
      <c r="CF17" s="42">
        <v>10100</v>
      </c>
      <c r="CG17" s="42">
        <v>9</v>
      </c>
      <c r="CH17" s="42">
        <v>103</v>
      </c>
      <c r="CI17" s="42">
        <v>69</v>
      </c>
      <c r="CJ17" s="42">
        <v>45</v>
      </c>
      <c r="CK17" s="42">
        <v>18</v>
      </c>
      <c r="CL17" s="42">
        <v>164</v>
      </c>
      <c r="CM17" s="42">
        <v>223</v>
      </c>
      <c r="CN17" s="42">
        <v>88</v>
      </c>
      <c r="CO17" s="42">
        <v>218</v>
      </c>
      <c r="CP17" s="42">
        <v>7</v>
      </c>
      <c r="CQ17" s="42">
        <v>137</v>
      </c>
      <c r="CR17" s="42">
        <v>51</v>
      </c>
      <c r="CS17" s="42">
        <v>42</v>
      </c>
      <c r="CT17" s="42">
        <v>93</v>
      </c>
      <c r="CU17" s="42">
        <v>66</v>
      </c>
      <c r="CV17" s="42">
        <v>1</v>
      </c>
      <c r="CW17" s="42">
        <v>57</v>
      </c>
      <c r="CX17" s="42">
        <v>1603</v>
      </c>
      <c r="CY17" s="42">
        <v>176</v>
      </c>
      <c r="CZ17" s="42">
        <v>3803</v>
      </c>
      <c r="DA17" s="42">
        <v>274</v>
      </c>
      <c r="DB17" s="42">
        <v>904</v>
      </c>
      <c r="DC17" s="42">
        <v>763</v>
      </c>
      <c r="DD17" s="42">
        <v>0</v>
      </c>
      <c r="DE17" s="56">
        <v>15</v>
      </c>
      <c r="DF17" s="57">
        <v>543996</v>
      </c>
      <c r="DG17" s="42">
        <v>7360</v>
      </c>
      <c r="DH17" s="42">
        <v>64254</v>
      </c>
      <c r="DI17" s="42">
        <v>267</v>
      </c>
      <c r="DJ17" s="42">
        <v>0</v>
      </c>
      <c r="DK17" s="42">
        <v>104</v>
      </c>
      <c r="DL17" s="42">
        <v>2726</v>
      </c>
      <c r="DM17" s="56">
        <v>677</v>
      </c>
      <c r="DN17" s="56">
        <v>75388</v>
      </c>
      <c r="DO17" s="57">
        <v>619384</v>
      </c>
      <c r="DP17" s="57">
        <v>5886</v>
      </c>
      <c r="DQ17" s="57">
        <v>5886</v>
      </c>
      <c r="DR17" s="57">
        <v>81274</v>
      </c>
      <c r="DS17" s="57">
        <v>625270</v>
      </c>
    </row>
    <row r="18" spans="1:123" ht="39.950000000000003" customHeight="1" x14ac:dyDescent="0.15">
      <c r="A18" s="55" t="s">
        <v>216</v>
      </c>
      <c r="B18" s="43" t="s">
        <v>215</v>
      </c>
      <c r="C18" s="55">
        <v>0</v>
      </c>
      <c r="D18" s="42">
        <v>0</v>
      </c>
      <c r="E18" s="42">
        <v>29</v>
      </c>
      <c r="F18" s="42">
        <v>66</v>
      </c>
      <c r="G18" s="42">
        <v>371</v>
      </c>
      <c r="H18" s="42">
        <v>416</v>
      </c>
      <c r="I18" s="42">
        <v>579</v>
      </c>
      <c r="J18" s="42">
        <v>6289</v>
      </c>
      <c r="K18" s="42">
        <v>2384</v>
      </c>
      <c r="L18" s="42">
        <v>13</v>
      </c>
      <c r="M18" s="42">
        <v>279</v>
      </c>
      <c r="N18" s="42">
        <v>724</v>
      </c>
      <c r="O18" s="42">
        <v>886</v>
      </c>
      <c r="P18" s="42">
        <v>456</v>
      </c>
      <c r="Q18" s="42">
        <v>18892</v>
      </c>
      <c r="R18" s="42">
        <v>2432</v>
      </c>
      <c r="S18" s="42">
        <v>1698</v>
      </c>
      <c r="T18" s="42">
        <v>1294</v>
      </c>
      <c r="U18" s="42">
        <v>248</v>
      </c>
      <c r="V18" s="42">
        <v>1169</v>
      </c>
      <c r="W18" s="42">
        <v>99</v>
      </c>
      <c r="X18" s="42">
        <v>2324</v>
      </c>
      <c r="Y18" s="42">
        <v>643</v>
      </c>
      <c r="Z18" s="42">
        <v>198</v>
      </c>
      <c r="AA18" s="42">
        <v>7045</v>
      </c>
      <c r="AB18" s="42">
        <v>2478</v>
      </c>
      <c r="AC18" s="42">
        <v>48</v>
      </c>
      <c r="AD18" s="42">
        <v>99</v>
      </c>
      <c r="AE18" s="42">
        <v>5829</v>
      </c>
      <c r="AF18" s="42">
        <v>2463</v>
      </c>
      <c r="AG18" s="42">
        <v>31</v>
      </c>
      <c r="AH18" s="42">
        <v>268</v>
      </c>
      <c r="AI18" s="42">
        <v>1054</v>
      </c>
      <c r="AJ18" s="42">
        <v>2018</v>
      </c>
      <c r="AK18" s="42">
        <v>1421</v>
      </c>
      <c r="AL18" s="42">
        <v>522</v>
      </c>
      <c r="AM18" s="42">
        <v>1414</v>
      </c>
      <c r="AN18" s="42">
        <v>1096</v>
      </c>
      <c r="AO18" s="42">
        <v>6</v>
      </c>
      <c r="AP18" s="42">
        <v>93</v>
      </c>
      <c r="AQ18" s="42">
        <v>1293</v>
      </c>
      <c r="AR18" s="42">
        <v>898</v>
      </c>
      <c r="AS18" s="42">
        <v>1103</v>
      </c>
      <c r="AT18" s="42">
        <v>2082</v>
      </c>
      <c r="AU18" s="42">
        <v>3798</v>
      </c>
      <c r="AV18" s="42">
        <v>1722</v>
      </c>
      <c r="AW18" s="42">
        <v>4029</v>
      </c>
      <c r="AX18" s="42">
        <v>4450</v>
      </c>
      <c r="AY18" s="42">
        <v>3835</v>
      </c>
      <c r="AZ18" s="42">
        <v>1917</v>
      </c>
      <c r="BA18" s="42">
        <v>1086</v>
      </c>
      <c r="BB18" s="42">
        <v>1331</v>
      </c>
      <c r="BC18" s="42">
        <v>5218</v>
      </c>
      <c r="BD18" s="42">
        <v>3569</v>
      </c>
      <c r="BE18" s="42">
        <v>2501</v>
      </c>
      <c r="BF18" s="42">
        <v>943</v>
      </c>
      <c r="BG18" s="42">
        <v>5084</v>
      </c>
      <c r="BH18" s="42">
        <v>7916</v>
      </c>
      <c r="BI18" s="42">
        <v>1544</v>
      </c>
      <c r="BJ18" s="42">
        <v>8359</v>
      </c>
      <c r="BK18" s="42">
        <v>79</v>
      </c>
      <c r="BL18" s="42">
        <v>167189</v>
      </c>
      <c r="BM18" s="42">
        <v>149177</v>
      </c>
      <c r="BN18" s="42">
        <v>488</v>
      </c>
      <c r="BO18" s="42">
        <v>628</v>
      </c>
      <c r="BP18" s="42">
        <v>7988</v>
      </c>
      <c r="BQ18" s="42">
        <v>1061</v>
      </c>
      <c r="BR18" s="42">
        <v>7790</v>
      </c>
      <c r="BS18" s="42">
        <v>7937</v>
      </c>
      <c r="BT18" s="42">
        <v>71568</v>
      </c>
      <c r="BU18" s="42">
        <v>53254</v>
      </c>
      <c r="BV18" s="42">
        <v>4104</v>
      </c>
      <c r="BW18" s="42">
        <v>22508</v>
      </c>
      <c r="BX18" s="42">
        <v>11100</v>
      </c>
      <c r="BY18" s="42">
        <v>1445</v>
      </c>
      <c r="BZ18" s="42">
        <v>4093</v>
      </c>
      <c r="CA18" s="42">
        <v>0</v>
      </c>
      <c r="CB18" s="42">
        <v>2772</v>
      </c>
      <c r="CC18" s="42">
        <v>1294</v>
      </c>
      <c r="CD18" s="42">
        <v>201</v>
      </c>
      <c r="CE18" s="42">
        <v>2916</v>
      </c>
      <c r="CF18" s="42">
        <v>10089</v>
      </c>
      <c r="CG18" s="42">
        <v>298</v>
      </c>
      <c r="CH18" s="42">
        <v>28081</v>
      </c>
      <c r="CI18" s="42">
        <v>1954</v>
      </c>
      <c r="CJ18" s="42">
        <v>42799</v>
      </c>
      <c r="CK18" s="42">
        <v>6609</v>
      </c>
      <c r="CL18" s="42">
        <v>8050</v>
      </c>
      <c r="CM18" s="42">
        <v>22069</v>
      </c>
      <c r="CN18" s="42">
        <v>29362</v>
      </c>
      <c r="CO18" s="42">
        <v>41874</v>
      </c>
      <c r="CP18" s="42">
        <v>48470</v>
      </c>
      <c r="CQ18" s="42">
        <v>895</v>
      </c>
      <c r="CR18" s="42">
        <v>46941</v>
      </c>
      <c r="CS18" s="42">
        <v>21834</v>
      </c>
      <c r="CT18" s="42">
        <v>38399</v>
      </c>
      <c r="CU18" s="42">
        <v>9486</v>
      </c>
      <c r="CV18" s="42">
        <v>2519</v>
      </c>
      <c r="CW18" s="42">
        <v>1496</v>
      </c>
      <c r="CX18" s="42">
        <v>54817</v>
      </c>
      <c r="CY18" s="42">
        <v>9496</v>
      </c>
      <c r="CZ18" s="42">
        <v>44011</v>
      </c>
      <c r="DA18" s="42">
        <v>3098</v>
      </c>
      <c r="DB18" s="42">
        <v>26934</v>
      </c>
      <c r="DC18" s="42">
        <v>16119</v>
      </c>
      <c r="DD18" s="42">
        <v>0</v>
      </c>
      <c r="DE18" s="56">
        <v>583</v>
      </c>
      <c r="DF18" s="57">
        <v>1163927</v>
      </c>
      <c r="DG18" s="42">
        <v>40165</v>
      </c>
      <c r="DH18" s="42">
        <v>357350</v>
      </c>
      <c r="DI18" s="42">
        <v>913</v>
      </c>
      <c r="DJ18" s="42">
        <v>0</v>
      </c>
      <c r="DK18" s="42">
        <v>8336</v>
      </c>
      <c r="DL18" s="42">
        <v>262570</v>
      </c>
      <c r="DM18" s="56">
        <v>281</v>
      </c>
      <c r="DN18" s="56">
        <v>669615</v>
      </c>
      <c r="DO18" s="57">
        <v>1833542</v>
      </c>
      <c r="DP18" s="57">
        <v>31847</v>
      </c>
      <c r="DQ18" s="57">
        <v>31847</v>
      </c>
      <c r="DR18" s="57">
        <v>701462</v>
      </c>
      <c r="DS18" s="57">
        <v>1865389</v>
      </c>
    </row>
    <row r="19" spans="1:123" ht="39.950000000000003" customHeight="1" x14ac:dyDescent="0.15">
      <c r="A19" s="55" t="s">
        <v>214</v>
      </c>
      <c r="B19" s="43" t="s">
        <v>213</v>
      </c>
      <c r="C19" s="55">
        <v>122</v>
      </c>
      <c r="D19" s="42">
        <v>0</v>
      </c>
      <c r="E19" s="42">
        <v>39</v>
      </c>
      <c r="F19" s="42">
        <v>0</v>
      </c>
      <c r="G19" s="42">
        <v>108</v>
      </c>
      <c r="H19" s="42">
        <v>0</v>
      </c>
      <c r="I19" s="42">
        <v>0</v>
      </c>
      <c r="J19" s="42">
        <v>1090</v>
      </c>
      <c r="K19" s="42">
        <v>1248</v>
      </c>
      <c r="L19" s="42">
        <v>90</v>
      </c>
      <c r="M19" s="42">
        <v>2778</v>
      </c>
      <c r="N19" s="42">
        <v>378</v>
      </c>
      <c r="O19" s="42">
        <v>1754</v>
      </c>
      <c r="P19" s="42">
        <v>5375</v>
      </c>
      <c r="Q19" s="42">
        <v>4710</v>
      </c>
      <c r="R19" s="42">
        <v>229599</v>
      </c>
      <c r="S19" s="42">
        <v>224685</v>
      </c>
      <c r="T19" s="42">
        <v>223614</v>
      </c>
      <c r="U19" s="42">
        <v>0</v>
      </c>
      <c r="V19" s="42">
        <v>499</v>
      </c>
      <c r="W19" s="42">
        <v>0</v>
      </c>
      <c r="X19" s="42">
        <v>2</v>
      </c>
      <c r="Y19" s="42">
        <v>1786</v>
      </c>
      <c r="Z19" s="42">
        <v>7211</v>
      </c>
      <c r="AA19" s="42">
        <v>2643</v>
      </c>
      <c r="AB19" s="42">
        <v>7313</v>
      </c>
      <c r="AC19" s="42">
        <v>0</v>
      </c>
      <c r="AD19" s="42">
        <v>0</v>
      </c>
      <c r="AE19" s="42">
        <v>9856</v>
      </c>
      <c r="AF19" s="42">
        <v>3321</v>
      </c>
      <c r="AG19" s="42">
        <v>83</v>
      </c>
      <c r="AH19" s="42">
        <v>2773</v>
      </c>
      <c r="AI19" s="42">
        <v>0</v>
      </c>
      <c r="AJ19" s="42">
        <v>2228</v>
      </c>
      <c r="AK19" s="42">
        <v>4605</v>
      </c>
      <c r="AL19" s="42">
        <v>0</v>
      </c>
      <c r="AM19" s="42">
        <v>356</v>
      </c>
      <c r="AN19" s="42">
        <v>0</v>
      </c>
      <c r="AO19" s="42">
        <v>86</v>
      </c>
      <c r="AP19" s="42">
        <v>0</v>
      </c>
      <c r="AQ19" s="42">
        <v>1362</v>
      </c>
      <c r="AR19" s="42">
        <v>142</v>
      </c>
      <c r="AS19" s="42">
        <v>622</v>
      </c>
      <c r="AT19" s="42">
        <v>1184</v>
      </c>
      <c r="AU19" s="42">
        <v>581</v>
      </c>
      <c r="AV19" s="42">
        <v>706</v>
      </c>
      <c r="AW19" s="42">
        <v>1045</v>
      </c>
      <c r="AX19" s="42">
        <v>6941</v>
      </c>
      <c r="AY19" s="42">
        <v>7443</v>
      </c>
      <c r="AZ19" s="42">
        <v>1021</v>
      </c>
      <c r="BA19" s="42">
        <v>71</v>
      </c>
      <c r="BB19" s="42">
        <v>2064</v>
      </c>
      <c r="BC19" s="42">
        <v>1615</v>
      </c>
      <c r="BD19" s="42">
        <v>496</v>
      </c>
      <c r="BE19" s="42">
        <v>1</v>
      </c>
      <c r="BF19" s="42">
        <v>3</v>
      </c>
      <c r="BG19" s="42">
        <v>3698</v>
      </c>
      <c r="BH19" s="42">
        <v>8</v>
      </c>
      <c r="BI19" s="42">
        <v>0</v>
      </c>
      <c r="BJ19" s="42">
        <v>11996</v>
      </c>
      <c r="BK19" s="42">
        <v>41</v>
      </c>
      <c r="BL19" s="42">
        <v>19841</v>
      </c>
      <c r="BM19" s="42">
        <v>5167</v>
      </c>
      <c r="BN19" s="42">
        <v>2</v>
      </c>
      <c r="BO19" s="42">
        <v>1</v>
      </c>
      <c r="BP19" s="42">
        <v>0</v>
      </c>
      <c r="BQ19" s="42">
        <v>0</v>
      </c>
      <c r="BR19" s="42">
        <v>0</v>
      </c>
      <c r="BS19" s="42">
        <v>290</v>
      </c>
      <c r="BT19" s="42">
        <v>2461</v>
      </c>
      <c r="BU19" s="42">
        <v>5547</v>
      </c>
      <c r="BV19" s="42">
        <v>0</v>
      </c>
      <c r="BW19" s="42">
        <v>0</v>
      </c>
      <c r="BX19" s="42">
        <v>1228</v>
      </c>
      <c r="BY19" s="42">
        <v>0</v>
      </c>
      <c r="BZ19" s="42">
        <v>676</v>
      </c>
      <c r="CA19" s="42">
        <v>0</v>
      </c>
      <c r="CB19" s="42">
        <v>136</v>
      </c>
      <c r="CC19" s="42">
        <v>102</v>
      </c>
      <c r="CD19" s="42">
        <v>242</v>
      </c>
      <c r="CE19" s="42">
        <v>1848</v>
      </c>
      <c r="CF19" s="42">
        <v>13967</v>
      </c>
      <c r="CG19" s="42">
        <v>0</v>
      </c>
      <c r="CH19" s="42">
        <v>349</v>
      </c>
      <c r="CI19" s="42">
        <v>1</v>
      </c>
      <c r="CJ19" s="42">
        <v>37229</v>
      </c>
      <c r="CK19" s="42">
        <v>160</v>
      </c>
      <c r="CL19" s="42">
        <v>147645</v>
      </c>
      <c r="CM19" s="42">
        <v>2131</v>
      </c>
      <c r="CN19" s="42">
        <v>14898</v>
      </c>
      <c r="CO19" s="42">
        <v>24996</v>
      </c>
      <c r="CP19" s="42">
        <v>2</v>
      </c>
      <c r="CQ19" s="42">
        <v>1746</v>
      </c>
      <c r="CR19" s="42">
        <v>4023</v>
      </c>
      <c r="CS19" s="42">
        <v>2882</v>
      </c>
      <c r="CT19" s="42">
        <v>2962</v>
      </c>
      <c r="CU19" s="42">
        <v>0</v>
      </c>
      <c r="CV19" s="42">
        <v>4</v>
      </c>
      <c r="CW19" s="42">
        <v>430</v>
      </c>
      <c r="CX19" s="42">
        <v>28875</v>
      </c>
      <c r="CY19" s="42">
        <v>1685</v>
      </c>
      <c r="CZ19" s="42">
        <v>0</v>
      </c>
      <c r="DA19" s="42">
        <v>964</v>
      </c>
      <c r="DB19" s="42">
        <v>1819</v>
      </c>
      <c r="DC19" s="42">
        <v>80</v>
      </c>
      <c r="DD19" s="42">
        <v>89139</v>
      </c>
      <c r="DE19" s="56">
        <v>625</v>
      </c>
      <c r="DF19" s="57">
        <v>1193545</v>
      </c>
      <c r="DG19" s="42">
        <v>24925</v>
      </c>
      <c r="DH19" s="42">
        <v>84320</v>
      </c>
      <c r="DI19" s="42">
        <v>0</v>
      </c>
      <c r="DJ19" s="42">
        <v>0</v>
      </c>
      <c r="DK19" s="42">
        <v>0</v>
      </c>
      <c r="DL19" s="42">
        <v>0</v>
      </c>
      <c r="DM19" s="56">
        <v>1174</v>
      </c>
      <c r="DN19" s="56">
        <v>110419</v>
      </c>
      <c r="DO19" s="57">
        <v>1303964</v>
      </c>
      <c r="DP19" s="57">
        <v>50061</v>
      </c>
      <c r="DQ19" s="57">
        <v>50061</v>
      </c>
      <c r="DR19" s="57">
        <v>160480</v>
      </c>
      <c r="DS19" s="57">
        <v>1354025</v>
      </c>
    </row>
    <row r="20" spans="1:123" ht="39.950000000000003" customHeight="1" x14ac:dyDescent="0.15">
      <c r="A20" s="55" t="s">
        <v>212</v>
      </c>
      <c r="B20" s="43" t="s">
        <v>211</v>
      </c>
      <c r="C20" s="55">
        <v>32750</v>
      </c>
      <c r="D20" s="42">
        <v>4767</v>
      </c>
      <c r="E20" s="42">
        <v>4841</v>
      </c>
      <c r="F20" s="42">
        <v>557</v>
      </c>
      <c r="G20" s="42">
        <v>303</v>
      </c>
      <c r="H20" s="42">
        <v>0</v>
      </c>
      <c r="I20" s="42">
        <v>0</v>
      </c>
      <c r="J20" s="42">
        <v>63565</v>
      </c>
      <c r="K20" s="42">
        <v>31099</v>
      </c>
      <c r="L20" s="42">
        <v>364</v>
      </c>
      <c r="M20" s="42">
        <v>1793</v>
      </c>
      <c r="N20" s="42">
        <v>400</v>
      </c>
      <c r="O20" s="42">
        <v>1489</v>
      </c>
      <c r="P20" s="42">
        <v>422</v>
      </c>
      <c r="Q20" s="42">
        <v>3129</v>
      </c>
      <c r="R20" s="42">
        <v>727</v>
      </c>
      <c r="S20" s="42">
        <v>10747</v>
      </c>
      <c r="T20" s="42">
        <v>866</v>
      </c>
      <c r="U20" s="42">
        <v>249</v>
      </c>
      <c r="V20" s="42">
        <v>349</v>
      </c>
      <c r="W20" s="42">
        <v>0</v>
      </c>
      <c r="X20" s="42">
        <v>1322</v>
      </c>
      <c r="Y20" s="42">
        <v>1208</v>
      </c>
      <c r="Z20" s="42">
        <v>635</v>
      </c>
      <c r="AA20" s="42">
        <v>24177</v>
      </c>
      <c r="AB20" s="42">
        <v>21904</v>
      </c>
      <c r="AC20" s="42">
        <v>0</v>
      </c>
      <c r="AD20" s="42">
        <v>5</v>
      </c>
      <c r="AE20" s="42">
        <v>3948</v>
      </c>
      <c r="AF20" s="42">
        <v>433</v>
      </c>
      <c r="AG20" s="42">
        <v>430</v>
      </c>
      <c r="AH20" s="42">
        <v>2706</v>
      </c>
      <c r="AI20" s="42">
        <v>1257</v>
      </c>
      <c r="AJ20" s="42">
        <v>2727</v>
      </c>
      <c r="AK20" s="42">
        <v>1074</v>
      </c>
      <c r="AL20" s="42">
        <v>0</v>
      </c>
      <c r="AM20" s="42">
        <v>0</v>
      </c>
      <c r="AN20" s="42">
        <v>2</v>
      </c>
      <c r="AO20" s="42">
        <v>207</v>
      </c>
      <c r="AP20" s="42">
        <v>0</v>
      </c>
      <c r="AQ20" s="42">
        <v>190</v>
      </c>
      <c r="AR20" s="42">
        <v>52</v>
      </c>
      <c r="AS20" s="42">
        <v>3668</v>
      </c>
      <c r="AT20" s="42">
        <v>855</v>
      </c>
      <c r="AU20" s="42">
        <v>1108</v>
      </c>
      <c r="AV20" s="42">
        <v>3149</v>
      </c>
      <c r="AW20" s="42">
        <v>824</v>
      </c>
      <c r="AX20" s="42">
        <v>3842</v>
      </c>
      <c r="AY20" s="42">
        <v>2297</v>
      </c>
      <c r="AZ20" s="42">
        <v>2103</v>
      </c>
      <c r="BA20" s="42">
        <v>301</v>
      </c>
      <c r="BB20" s="42">
        <v>2488</v>
      </c>
      <c r="BC20" s="42">
        <v>1082</v>
      </c>
      <c r="BD20" s="42">
        <v>269</v>
      </c>
      <c r="BE20" s="42">
        <v>156</v>
      </c>
      <c r="BF20" s="42">
        <v>40</v>
      </c>
      <c r="BG20" s="42">
        <v>1386</v>
      </c>
      <c r="BH20" s="42">
        <v>17</v>
      </c>
      <c r="BI20" s="42">
        <v>137</v>
      </c>
      <c r="BJ20" s="42">
        <v>3335</v>
      </c>
      <c r="BK20" s="42">
        <v>217</v>
      </c>
      <c r="BL20" s="42">
        <v>103</v>
      </c>
      <c r="BM20" s="42">
        <v>4449</v>
      </c>
      <c r="BN20" s="42">
        <v>0</v>
      </c>
      <c r="BO20" s="42">
        <v>0</v>
      </c>
      <c r="BP20" s="42">
        <v>0</v>
      </c>
      <c r="BQ20" s="42">
        <v>0</v>
      </c>
      <c r="BR20" s="42">
        <v>37</v>
      </c>
      <c r="BS20" s="42">
        <v>532</v>
      </c>
      <c r="BT20" s="42">
        <v>112255</v>
      </c>
      <c r="BU20" s="42">
        <v>9327</v>
      </c>
      <c r="BV20" s="42">
        <v>97</v>
      </c>
      <c r="BW20" s="42">
        <v>0</v>
      </c>
      <c r="BX20" s="42">
        <v>0</v>
      </c>
      <c r="BY20" s="42">
        <v>573</v>
      </c>
      <c r="BZ20" s="42">
        <v>1118</v>
      </c>
      <c r="CA20" s="42">
        <v>0</v>
      </c>
      <c r="CB20" s="42">
        <v>734</v>
      </c>
      <c r="CC20" s="42">
        <v>373</v>
      </c>
      <c r="CD20" s="42">
        <v>60</v>
      </c>
      <c r="CE20" s="42">
        <v>582</v>
      </c>
      <c r="CF20" s="42">
        <v>9462</v>
      </c>
      <c r="CG20" s="42">
        <v>97</v>
      </c>
      <c r="CH20" s="42">
        <v>723</v>
      </c>
      <c r="CI20" s="42">
        <v>267</v>
      </c>
      <c r="CJ20" s="42">
        <v>3398</v>
      </c>
      <c r="CK20" s="42">
        <v>242</v>
      </c>
      <c r="CL20" s="42">
        <v>787</v>
      </c>
      <c r="CM20" s="42">
        <v>1074</v>
      </c>
      <c r="CN20" s="42">
        <v>2606</v>
      </c>
      <c r="CO20" s="42">
        <v>5931</v>
      </c>
      <c r="CP20" s="42">
        <v>11306</v>
      </c>
      <c r="CQ20" s="42">
        <v>967</v>
      </c>
      <c r="CR20" s="42">
        <v>17405</v>
      </c>
      <c r="CS20" s="42">
        <v>11478</v>
      </c>
      <c r="CT20" s="42">
        <v>1435</v>
      </c>
      <c r="CU20" s="42">
        <v>19</v>
      </c>
      <c r="CV20" s="42">
        <v>740</v>
      </c>
      <c r="CW20" s="42">
        <v>6</v>
      </c>
      <c r="CX20" s="42">
        <v>7098</v>
      </c>
      <c r="CY20" s="42">
        <v>1286</v>
      </c>
      <c r="CZ20" s="42">
        <v>33023</v>
      </c>
      <c r="DA20" s="42">
        <v>936</v>
      </c>
      <c r="DB20" s="42">
        <v>2020</v>
      </c>
      <c r="DC20" s="42">
        <v>2657</v>
      </c>
      <c r="DD20" s="42">
        <v>127938</v>
      </c>
      <c r="DE20" s="56">
        <v>363</v>
      </c>
      <c r="DF20" s="57">
        <v>621472</v>
      </c>
      <c r="DG20" s="42">
        <v>64930</v>
      </c>
      <c r="DH20" s="42">
        <v>207362</v>
      </c>
      <c r="DI20" s="42">
        <v>0</v>
      </c>
      <c r="DJ20" s="42">
        <v>0</v>
      </c>
      <c r="DK20" s="42">
        <v>0</v>
      </c>
      <c r="DL20" s="42">
        <v>0</v>
      </c>
      <c r="DM20" s="56">
        <v>3529</v>
      </c>
      <c r="DN20" s="56">
        <v>275821</v>
      </c>
      <c r="DO20" s="57">
        <v>897293</v>
      </c>
      <c r="DP20" s="57">
        <v>43337</v>
      </c>
      <c r="DQ20" s="57">
        <v>43337</v>
      </c>
      <c r="DR20" s="57">
        <v>319158</v>
      </c>
      <c r="DS20" s="57">
        <v>940630</v>
      </c>
    </row>
    <row r="21" spans="1:123" ht="39.950000000000003" customHeight="1" x14ac:dyDescent="0.15">
      <c r="A21" s="55" t="s">
        <v>210</v>
      </c>
      <c r="B21" s="43" t="s">
        <v>209</v>
      </c>
      <c r="C21" s="55">
        <v>30</v>
      </c>
      <c r="D21" s="42">
        <v>0</v>
      </c>
      <c r="E21" s="42">
        <v>11</v>
      </c>
      <c r="F21" s="42">
        <v>0</v>
      </c>
      <c r="G21" s="42">
        <v>30</v>
      </c>
      <c r="H21" s="42">
        <v>6</v>
      </c>
      <c r="I21" s="42">
        <v>10</v>
      </c>
      <c r="J21" s="42">
        <v>11188</v>
      </c>
      <c r="K21" s="42">
        <v>466</v>
      </c>
      <c r="L21" s="42">
        <v>11</v>
      </c>
      <c r="M21" s="42">
        <v>128</v>
      </c>
      <c r="N21" s="42">
        <v>17</v>
      </c>
      <c r="O21" s="42">
        <v>339</v>
      </c>
      <c r="P21" s="42">
        <v>98</v>
      </c>
      <c r="Q21" s="42">
        <v>258</v>
      </c>
      <c r="R21" s="42">
        <v>43</v>
      </c>
      <c r="S21" s="42">
        <v>1901</v>
      </c>
      <c r="T21" s="42">
        <v>9776</v>
      </c>
      <c r="U21" s="42">
        <v>5</v>
      </c>
      <c r="V21" s="42">
        <v>10</v>
      </c>
      <c r="W21" s="42">
        <v>9</v>
      </c>
      <c r="X21" s="42">
        <v>55</v>
      </c>
      <c r="Y21" s="42">
        <v>15</v>
      </c>
      <c r="Z21" s="42">
        <v>91</v>
      </c>
      <c r="AA21" s="42">
        <v>683</v>
      </c>
      <c r="AB21" s="42">
        <v>2046</v>
      </c>
      <c r="AC21" s="42">
        <v>8</v>
      </c>
      <c r="AD21" s="42">
        <v>6</v>
      </c>
      <c r="AE21" s="42">
        <v>166</v>
      </c>
      <c r="AF21" s="42">
        <v>130</v>
      </c>
      <c r="AG21" s="42">
        <v>11</v>
      </c>
      <c r="AH21" s="42">
        <v>308</v>
      </c>
      <c r="AI21" s="42">
        <v>11</v>
      </c>
      <c r="AJ21" s="42">
        <v>50</v>
      </c>
      <c r="AK21" s="42">
        <v>16</v>
      </c>
      <c r="AL21" s="42">
        <v>7</v>
      </c>
      <c r="AM21" s="42">
        <v>38</v>
      </c>
      <c r="AN21" s="42">
        <v>108</v>
      </c>
      <c r="AO21" s="42">
        <v>5</v>
      </c>
      <c r="AP21" s="42">
        <v>17</v>
      </c>
      <c r="AQ21" s="42">
        <v>190</v>
      </c>
      <c r="AR21" s="42">
        <v>61</v>
      </c>
      <c r="AS21" s="42">
        <v>1112</v>
      </c>
      <c r="AT21" s="42">
        <v>563</v>
      </c>
      <c r="AU21" s="42">
        <v>883</v>
      </c>
      <c r="AV21" s="42">
        <v>1102</v>
      </c>
      <c r="AW21" s="42">
        <v>1727</v>
      </c>
      <c r="AX21" s="42">
        <v>688</v>
      </c>
      <c r="AY21" s="42">
        <v>415</v>
      </c>
      <c r="AZ21" s="42">
        <v>1368</v>
      </c>
      <c r="BA21" s="42">
        <v>166</v>
      </c>
      <c r="BB21" s="42">
        <v>85</v>
      </c>
      <c r="BC21" s="42">
        <v>1018</v>
      </c>
      <c r="BD21" s="42">
        <v>329</v>
      </c>
      <c r="BE21" s="42">
        <v>903</v>
      </c>
      <c r="BF21" s="42">
        <v>163</v>
      </c>
      <c r="BG21" s="42">
        <v>439</v>
      </c>
      <c r="BH21" s="42">
        <v>133</v>
      </c>
      <c r="BI21" s="42">
        <v>511</v>
      </c>
      <c r="BJ21" s="42">
        <v>974</v>
      </c>
      <c r="BK21" s="42">
        <v>115</v>
      </c>
      <c r="BL21" s="42">
        <v>802</v>
      </c>
      <c r="BM21" s="42">
        <v>435</v>
      </c>
      <c r="BN21" s="42">
        <v>253</v>
      </c>
      <c r="BO21" s="42">
        <v>117</v>
      </c>
      <c r="BP21" s="42">
        <v>1100</v>
      </c>
      <c r="BQ21" s="42">
        <v>656</v>
      </c>
      <c r="BR21" s="42">
        <v>558</v>
      </c>
      <c r="BS21" s="42">
        <v>669</v>
      </c>
      <c r="BT21" s="42">
        <v>23181</v>
      </c>
      <c r="BU21" s="42">
        <v>23556</v>
      </c>
      <c r="BV21" s="42">
        <v>196</v>
      </c>
      <c r="BW21" s="42">
        <v>89</v>
      </c>
      <c r="BX21" s="42">
        <v>0</v>
      </c>
      <c r="BY21" s="42">
        <v>487</v>
      </c>
      <c r="BZ21" s="42">
        <v>1005</v>
      </c>
      <c r="CA21" s="42">
        <v>0</v>
      </c>
      <c r="CB21" s="42">
        <v>167</v>
      </c>
      <c r="CC21" s="42">
        <v>79</v>
      </c>
      <c r="CD21" s="42">
        <v>74</v>
      </c>
      <c r="CE21" s="42">
        <v>92</v>
      </c>
      <c r="CF21" s="42">
        <v>2324</v>
      </c>
      <c r="CG21" s="42">
        <v>436</v>
      </c>
      <c r="CH21" s="42">
        <v>5108</v>
      </c>
      <c r="CI21" s="42">
        <v>473</v>
      </c>
      <c r="CJ21" s="42">
        <v>5613</v>
      </c>
      <c r="CK21" s="42">
        <v>1293</v>
      </c>
      <c r="CL21" s="42">
        <v>25644</v>
      </c>
      <c r="CM21" s="42">
        <v>12257</v>
      </c>
      <c r="CN21" s="42">
        <v>5752</v>
      </c>
      <c r="CO21" s="42">
        <v>15496</v>
      </c>
      <c r="CP21" s="42">
        <v>4462</v>
      </c>
      <c r="CQ21" s="42">
        <v>490</v>
      </c>
      <c r="CR21" s="42">
        <v>3354</v>
      </c>
      <c r="CS21" s="42">
        <v>754</v>
      </c>
      <c r="CT21" s="42">
        <v>7691</v>
      </c>
      <c r="CU21" s="42">
        <v>509</v>
      </c>
      <c r="CV21" s="42">
        <v>13218</v>
      </c>
      <c r="CW21" s="42">
        <v>556</v>
      </c>
      <c r="CX21" s="42">
        <v>5100</v>
      </c>
      <c r="CY21" s="42">
        <v>104</v>
      </c>
      <c r="CZ21" s="42">
        <v>581</v>
      </c>
      <c r="DA21" s="42">
        <v>459</v>
      </c>
      <c r="DB21" s="42">
        <v>2575</v>
      </c>
      <c r="DC21" s="42">
        <v>1208</v>
      </c>
      <c r="DD21" s="42">
        <v>0</v>
      </c>
      <c r="DE21" s="56">
        <v>10</v>
      </c>
      <c r="DF21" s="57">
        <v>210035</v>
      </c>
      <c r="DG21" s="42">
        <v>26915</v>
      </c>
      <c r="DH21" s="42">
        <v>68540</v>
      </c>
      <c r="DI21" s="42">
        <v>0</v>
      </c>
      <c r="DJ21" s="42">
        <v>0</v>
      </c>
      <c r="DK21" s="42">
        <v>0</v>
      </c>
      <c r="DL21" s="42">
        <v>0</v>
      </c>
      <c r="DM21" s="56">
        <v>0</v>
      </c>
      <c r="DN21" s="56">
        <v>95455</v>
      </c>
      <c r="DO21" s="57">
        <v>305490</v>
      </c>
      <c r="DP21" s="57">
        <v>1463</v>
      </c>
      <c r="DQ21" s="57">
        <v>1463</v>
      </c>
      <c r="DR21" s="57">
        <v>96918</v>
      </c>
      <c r="DS21" s="57">
        <v>306953</v>
      </c>
    </row>
    <row r="22" spans="1:123" ht="39.950000000000003" customHeight="1" x14ac:dyDescent="0.15">
      <c r="A22" s="55" t="s">
        <v>208</v>
      </c>
      <c r="B22" s="43" t="s">
        <v>207</v>
      </c>
      <c r="C22" s="55">
        <v>143731</v>
      </c>
      <c r="D22" s="42">
        <v>0</v>
      </c>
      <c r="E22" s="42">
        <v>228</v>
      </c>
      <c r="F22" s="42">
        <v>31</v>
      </c>
      <c r="G22" s="42">
        <v>0</v>
      </c>
      <c r="H22" s="42">
        <v>0</v>
      </c>
      <c r="I22" s="42">
        <v>0</v>
      </c>
      <c r="J22" s="42">
        <v>23</v>
      </c>
      <c r="K22" s="42">
        <v>39</v>
      </c>
      <c r="L22" s="42">
        <v>1</v>
      </c>
      <c r="M22" s="42">
        <v>0</v>
      </c>
      <c r="N22" s="42">
        <v>2</v>
      </c>
      <c r="O22" s="42">
        <v>1</v>
      </c>
      <c r="P22" s="42">
        <v>4</v>
      </c>
      <c r="Q22" s="42">
        <v>0</v>
      </c>
      <c r="R22" s="42">
        <v>2</v>
      </c>
      <c r="S22" s="42">
        <v>6</v>
      </c>
      <c r="T22" s="42">
        <v>3</v>
      </c>
      <c r="U22" s="42">
        <v>0</v>
      </c>
      <c r="V22" s="42">
        <v>2482</v>
      </c>
      <c r="W22" s="42">
        <v>0</v>
      </c>
      <c r="X22" s="42">
        <v>4864</v>
      </c>
      <c r="Y22" s="42">
        <v>706</v>
      </c>
      <c r="Z22" s="42">
        <v>19</v>
      </c>
      <c r="AA22" s="42">
        <v>839</v>
      </c>
      <c r="AB22" s="42">
        <v>3764</v>
      </c>
      <c r="AC22" s="42">
        <v>9</v>
      </c>
      <c r="AD22" s="42">
        <v>0</v>
      </c>
      <c r="AE22" s="42">
        <v>0</v>
      </c>
      <c r="AF22" s="42">
        <v>25</v>
      </c>
      <c r="AG22" s="42">
        <v>1</v>
      </c>
      <c r="AH22" s="42">
        <v>17</v>
      </c>
      <c r="AI22" s="42">
        <v>0</v>
      </c>
      <c r="AJ22" s="42">
        <v>0</v>
      </c>
      <c r="AK22" s="42">
        <v>29</v>
      </c>
      <c r="AL22" s="42">
        <v>0</v>
      </c>
      <c r="AM22" s="42">
        <v>866</v>
      </c>
      <c r="AN22" s="42">
        <v>0</v>
      </c>
      <c r="AO22" s="42">
        <v>0</v>
      </c>
      <c r="AP22" s="42">
        <v>59</v>
      </c>
      <c r="AQ22" s="42">
        <v>4</v>
      </c>
      <c r="AR22" s="42">
        <v>0</v>
      </c>
      <c r="AS22" s="42">
        <v>0</v>
      </c>
      <c r="AT22" s="42">
        <v>0</v>
      </c>
      <c r="AU22" s="42">
        <v>42</v>
      </c>
      <c r="AV22" s="42">
        <v>0</v>
      </c>
      <c r="AW22" s="42">
        <v>0</v>
      </c>
      <c r="AX22" s="42">
        <v>7</v>
      </c>
      <c r="AY22" s="42">
        <v>0</v>
      </c>
      <c r="AZ22" s="42">
        <v>0</v>
      </c>
      <c r="BA22" s="42">
        <v>0</v>
      </c>
      <c r="BB22" s="42">
        <v>13</v>
      </c>
      <c r="BC22" s="42">
        <v>0</v>
      </c>
      <c r="BD22" s="42">
        <v>0</v>
      </c>
      <c r="BE22" s="42">
        <v>0</v>
      </c>
      <c r="BF22" s="42">
        <v>0</v>
      </c>
      <c r="BG22" s="42">
        <v>0</v>
      </c>
      <c r="BH22" s="42">
        <v>0</v>
      </c>
      <c r="BI22" s="42">
        <v>0</v>
      </c>
      <c r="BJ22" s="42">
        <v>16</v>
      </c>
      <c r="BK22" s="42">
        <v>0</v>
      </c>
      <c r="BL22" s="42">
        <v>0</v>
      </c>
      <c r="BM22" s="42">
        <v>0</v>
      </c>
      <c r="BN22" s="42">
        <v>1077</v>
      </c>
      <c r="BO22" s="42">
        <v>360</v>
      </c>
      <c r="BP22" s="42">
        <v>531</v>
      </c>
      <c r="BQ22" s="42">
        <v>96</v>
      </c>
      <c r="BR22" s="42">
        <v>0</v>
      </c>
      <c r="BS22" s="42">
        <v>0</v>
      </c>
      <c r="BT22" s="42">
        <v>0</v>
      </c>
      <c r="BU22" s="42">
        <v>0</v>
      </c>
      <c r="BV22" s="42">
        <v>17</v>
      </c>
      <c r="BW22" s="42">
        <v>0</v>
      </c>
      <c r="BX22" s="42">
        <v>0</v>
      </c>
      <c r="BY22" s="42">
        <v>0</v>
      </c>
      <c r="BZ22" s="42">
        <v>0</v>
      </c>
      <c r="CA22" s="42">
        <v>0</v>
      </c>
      <c r="CB22" s="42">
        <v>0</v>
      </c>
      <c r="CC22" s="42">
        <v>0</v>
      </c>
      <c r="CD22" s="42">
        <v>0</v>
      </c>
      <c r="CE22" s="42">
        <v>4</v>
      </c>
      <c r="CF22" s="42">
        <v>0</v>
      </c>
      <c r="CG22" s="42">
        <v>0</v>
      </c>
      <c r="CH22" s="42">
        <v>0</v>
      </c>
      <c r="CI22" s="42">
        <v>0</v>
      </c>
      <c r="CJ22" s="42">
        <v>0</v>
      </c>
      <c r="CK22" s="42">
        <v>0</v>
      </c>
      <c r="CL22" s="42">
        <v>0</v>
      </c>
      <c r="CM22" s="42">
        <v>27</v>
      </c>
      <c r="CN22" s="42">
        <v>0</v>
      </c>
      <c r="CO22" s="42">
        <v>0</v>
      </c>
      <c r="CP22" s="42">
        <v>0</v>
      </c>
      <c r="CQ22" s="42">
        <v>0</v>
      </c>
      <c r="CR22" s="42">
        <v>0</v>
      </c>
      <c r="CS22" s="42">
        <v>0</v>
      </c>
      <c r="CT22" s="42">
        <v>0</v>
      </c>
      <c r="CU22" s="42">
        <v>0</v>
      </c>
      <c r="CV22" s="42">
        <v>0</v>
      </c>
      <c r="CW22" s="42">
        <v>0</v>
      </c>
      <c r="CX22" s="42">
        <v>0</v>
      </c>
      <c r="CY22" s="42">
        <v>0</v>
      </c>
      <c r="CZ22" s="42">
        <v>0</v>
      </c>
      <c r="DA22" s="42">
        <v>0</v>
      </c>
      <c r="DB22" s="42">
        <v>300</v>
      </c>
      <c r="DC22" s="42">
        <v>933</v>
      </c>
      <c r="DD22" s="42">
        <v>0</v>
      </c>
      <c r="DE22" s="56">
        <v>1171</v>
      </c>
      <c r="DF22" s="57">
        <v>162349</v>
      </c>
      <c r="DG22" s="42">
        <v>0</v>
      </c>
      <c r="DH22" s="42">
        <v>10010</v>
      </c>
      <c r="DI22" s="42">
        <v>0</v>
      </c>
      <c r="DJ22" s="42">
        <v>0</v>
      </c>
      <c r="DK22" s="42">
        <v>0</v>
      </c>
      <c r="DL22" s="42">
        <v>0</v>
      </c>
      <c r="DM22" s="56">
        <v>1101</v>
      </c>
      <c r="DN22" s="56">
        <v>11111</v>
      </c>
      <c r="DO22" s="57">
        <v>173460</v>
      </c>
      <c r="DP22" s="57">
        <v>914</v>
      </c>
      <c r="DQ22" s="57">
        <v>914</v>
      </c>
      <c r="DR22" s="57">
        <v>12025</v>
      </c>
      <c r="DS22" s="57">
        <v>174374</v>
      </c>
    </row>
    <row r="23" spans="1:123" ht="39.950000000000003" customHeight="1" x14ac:dyDescent="0.15">
      <c r="A23" s="55" t="s">
        <v>206</v>
      </c>
      <c r="B23" s="43" t="s">
        <v>205</v>
      </c>
      <c r="C23" s="55">
        <v>1001</v>
      </c>
      <c r="D23" s="42">
        <v>357</v>
      </c>
      <c r="E23" s="42">
        <v>263</v>
      </c>
      <c r="F23" s="42">
        <v>4</v>
      </c>
      <c r="G23" s="42">
        <v>304</v>
      </c>
      <c r="H23" s="42">
        <v>0</v>
      </c>
      <c r="I23" s="42">
        <v>15</v>
      </c>
      <c r="J23" s="42">
        <v>17659</v>
      </c>
      <c r="K23" s="42">
        <v>4521</v>
      </c>
      <c r="L23" s="42">
        <v>544</v>
      </c>
      <c r="M23" s="42">
        <v>4</v>
      </c>
      <c r="N23" s="42">
        <v>3144</v>
      </c>
      <c r="O23" s="42">
        <v>230</v>
      </c>
      <c r="P23" s="42">
        <v>100</v>
      </c>
      <c r="Q23" s="42">
        <v>121</v>
      </c>
      <c r="R23" s="42">
        <v>6477</v>
      </c>
      <c r="S23" s="42">
        <v>541</v>
      </c>
      <c r="T23" s="42">
        <v>4</v>
      </c>
      <c r="U23" s="42">
        <v>5088</v>
      </c>
      <c r="V23" s="42">
        <v>23287</v>
      </c>
      <c r="W23" s="42">
        <v>2686</v>
      </c>
      <c r="X23" s="42">
        <v>27217</v>
      </c>
      <c r="Y23" s="42">
        <v>6189</v>
      </c>
      <c r="Z23" s="42">
        <v>775</v>
      </c>
      <c r="AA23" s="42">
        <v>30161</v>
      </c>
      <c r="AB23" s="42">
        <v>50511</v>
      </c>
      <c r="AC23" s="42">
        <v>91</v>
      </c>
      <c r="AD23" s="42">
        <v>57</v>
      </c>
      <c r="AE23" s="42">
        <v>7024</v>
      </c>
      <c r="AF23" s="42">
        <v>19173</v>
      </c>
      <c r="AG23" s="42">
        <v>67</v>
      </c>
      <c r="AH23" s="42">
        <v>5905</v>
      </c>
      <c r="AI23" s="42">
        <v>447</v>
      </c>
      <c r="AJ23" s="42">
        <v>1937</v>
      </c>
      <c r="AK23" s="42">
        <v>837</v>
      </c>
      <c r="AL23" s="42">
        <v>7913</v>
      </c>
      <c r="AM23" s="42">
        <v>5211</v>
      </c>
      <c r="AN23" s="42">
        <v>413</v>
      </c>
      <c r="AO23" s="42">
        <v>81</v>
      </c>
      <c r="AP23" s="42">
        <v>1615</v>
      </c>
      <c r="AQ23" s="42">
        <v>2006</v>
      </c>
      <c r="AR23" s="42">
        <v>2770</v>
      </c>
      <c r="AS23" s="42">
        <v>1064</v>
      </c>
      <c r="AT23" s="42">
        <v>2039</v>
      </c>
      <c r="AU23" s="42">
        <v>1634</v>
      </c>
      <c r="AV23" s="42">
        <v>600</v>
      </c>
      <c r="AW23" s="42">
        <v>9075</v>
      </c>
      <c r="AX23" s="42">
        <v>2955</v>
      </c>
      <c r="AY23" s="42">
        <v>1129</v>
      </c>
      <c r="AZ23" s="42">
        <v>1957</v>
      </c>
      <c r="BA23" s="42">
        <v>417</v>
      </c>
      <c r="BB23" s="42">
        <v>6396</v>
      </c>
      <c r="BC23" s="42">
        <v>1827</v>
      </c>
      <c r="BD23" s="42">
        <v>588</v>
      </c>
      <c r="BE23" s="42">
        <v>284</v>
      </c>
      <c r="BF23" s="42">
        <v>11</v>
      </c>
      <c r="BG23" s="42">
        <v>678</v>
      </c>
      <c r="BH23" s="42">
        <v>733</v>
      </c>
      <c r="BI23" s="42">
        <v>519</v>
      </c>
      <c r="BJ23" s="42">
        <v>1666</v>
      </c>
      <c r="BK23" s="42">
        <v>83</v>
      </c>
      <c r="BL23" s="42">
        <v>744</v>
      </c>
      <c r="BM23" s="42">
        <v>554</v>
      </c>
      <c r="BN23" s="42">
        <v>1208</v>
      </c>
      <c r="BO23" s="42">
        <v>1095</v>
      </c>
      <c r="BP23" s="42">
        <v>13</v>
      </c>
      <c r="BQ23" s="42">
        <v>8</v>
      </c>
      <c r="BR23" s="42">
        <v>5370</v>
      </c>
      <c r="BS23" s="42">
        <v>4920</v>
      </c>
      <c r="BT23" s="42">
        <v>0</v>
      </c>
      <c r="BU23" s="42">
        <v>0</v>
      </c>
      <c r="BV23" s="42">
        <v>0</v>
      </c>
      <c r="BW23" s="42">
        <v>0</v>
      </c>
      <c r="BX23" s="42">
        <v>0</v>
      </c>
      <c r="BY23" s="42">
        <v>38</v>
      </c>
      <c r="BZ23" s="42">
        <v>115</v>
      </c>
      <c r="CA23" s="42">
        <v>0</v>
      </c>
      <c r="CB23" s="42">
        <v>0</v>
      </c>
      <c r="CC23" s="42">
        <v>0</v>
      </c>
      <c r="CD23" s="42">
        <v>0</v>
      </c>
      <c r="CE23" s="42">
        <v>202</v>
      </c>
      <c r="CF23" s="42">
        <v>366</v>
      </c>
      <c r="CG23" s="42">
        <v>0</v>
      </c>
      <c r="CH23" s="42">
        <v>0</v>
      </c>
      <c r="CI23" s="42">
        <v>0</v>
      </c>
      <c r="CJ23" s="42">
        <v>0</v>
      </c>
      <c r="CK23" s="42">
        <v>0</v>
      </c>
      <c r="CL23" s="42">
        <v>245</v>
      </c>
      <c r="CM23" s="42">
        <v>898</v>
      </c>
      <c r="CN23" s="42">
        <v>65</v>
      </c>
      <c r="CO23" s="42">
        <v>13386</v>
      </c>
      <c r="CP23" s="42">
        <v>2241</v>
      </c>
      <c r="CQ23" s="42">
        <v>3444</v>
      </c>
      <c r="CR23" s="42">
        <v>525</v>
      </c>
      <c r="CS23" s="42">
        <v>448</v>
      </c>
      <c r="CT23" s="42">
        <v>0</v>
      </c>
      <c r="CU23" s="42">
        <v>0</v>
      </c>
      <c r="CV23" s="42">
        <v>290</v>
      </c>
      <c r="CW23" s="42">
        <v>680</v>
      </c>
      <c r="CX23" s="42">
        <v>0</v>
      </c>
      <c r="CY23" s="42">
        <v>69</v>
      </c>
      <c r="CZ23" s="42">
        <v>1433</v>
      </c>
      <c r="DA23" s="42">
        <v>1834</v>
      </c>
      <c r="DB23" s="42">
        <v>1061</v>
      </c>
      <c r="DC23" s="42">
        <v>44</v>
      </c>
      <c r="DD23" s="42">
        <v>0</v>
      </c>
      <c r="DE23" s="56">
        <v>681</v>
      </c>
      <c r="DF23" s="57">
        <v>312382</v>
      </c>
      <c r="DG23" s="42">
        <v>16</v>
      </c>
      <c r="DH23" s="42">
        <v>14141</v>
      </c>
      <c r="DI23" s="42">
        <v>0</v>
      </c>
      <c r="DJ23" s="42">
        <v>0</v>
      </c>
      <c r="DK23" s="42">
        <v>0</v>
      </c>
      <c r="DL23" s="42">
        <v>0</v>
      </c>
      <c r="DM23" s="56">
        <v>620</v>
      </c>
      <c r="DN23" s="56">
        <v>14777</v>
      </c>
      <c r="DO23" s="57">
        <v>327159</v>
      </c>
      <c r="DP23" s="57">
        <v>51026</v>
      </c>
      <c r="DQ23" s="57">
        <v>51026</v>
      </c>
      <c r="DR23" s="57">
        <v>65803</v>
      </c>
      <c r="DS23" s="57">
        <v>378185</v>
      </c>
    </row>
    <row r="24" spans="1:123" ht="39.950000000000003" customHeight="1" x14ac:dyDescent="0.15">
      <c r="A24" s="55" t="s">
        <v>204</v>
      </c>
      <c r="B24" s="43" t="s">
        <v>328</v>
      </c>
      <c r="C24" s="55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16</v>
      </c>
      <c r="N24" s="42">
        <v>8</v>
      </c>
      <c r="O24" s="42">
        <v>0</v>
      </c>
      <c r="P24" s="42">
        <v>0</v>
      </c>
      <c r="Q24" s="42">
        <v>0</v>
      </c>
      <c r="R24" s="42">
        <v>23</v>
      </c>
      <c r="S24" s="42">
        <v>7</v>
      </c>
      <c r="T24" s="42">
        <v>3</v>
      </c>
      <c r="U24" s="42">
        <v>72</v>
      </c>
      <c r="V24" s="42">
        <v>387</v>
      </c>
      <c r="W24" s="42">
        <v>3100</v>
      </c>
      <c r="X24" s="42">
        <v>16703</v>
      </c>
      <c r="Y24" s="42">
        <v>7028</v>
      </c>
      <c r="Z24" s="42">
        <v>78</v>
      </c>
      <c r="AA24" s="42">
        <v>48</v>
      </c>
      <c r="AB24" s="42">
        <v>9497</v>
      </c>
      <c r="AC24" s="42">
        <v>32</v>
      </c>
      <c r="AD24" s="42">
        <v>0</v>
      </c>
      <c r="AE24" s="42">
        <v>7</v>
      </c>
      <c r="AF24" s="42">
        <v>88</v>
      </c>
      <c r="AG24" s="42">
        <v>0</v>
      </c>
      <c r="AH24" s="42">
        <v>18</v>
      </c>
      <c r="AI24" s="42">
        <v>0</v>
      </c>
      <c r="AJ24" s="42">
        <v>0</v>
      </c>
      <c r="AK24" s="42">
        <v>20</v>
      </c>
      <c r="AL24" s="42">
        <v>0</v>
      </c>
      <c r="AM24" s="42">
        <v>0</v>
      </c>
      <c r="AN24" s="42">
        <v>1</v>
      </c>
      <c r="AO24" s="42">
        <v>0</v>
      </c>
      <c r="AP24" s="42">
        <v>0</v>
      </c>
      <c r="AQ24" s="42">
        <v>0</v>
      </c>
      <c r="AR24" s="42">
        <v>0</v>
      </c>
      <c r="AS24" s="42">
        <v>0</v>
      </c>
      <c r="AT24" s="42">
        <v>16</v>
      </c>
      <c r="AU24" s="42">
        <v>3</v>
      </c>
      <c r="AV24" s="42">
        <v>0</v>
      </c>
      <c r="AW24" s="42">
        <v>7</v>
      </c>
      <c r="AX24" s="42">
        <v>120</v>
      </c>
      <c r="AY24" s="42">
        <v>0</v>
      </c>
      <c r="AZ24" s="42">
        <v>0</v>
      </c>
      <c r="BA24" s="42">
        <v>0</v>
      </c>
      <c r="BB24" s="42">
        <v>0</v>
      </c>
      <c r="BC24" s="42">
        <v>0</v>
      </c>
      <c r="BD24" s="42">
        <v>0</v>
      </c>
      <c r="BE24" s="42">
        <v>0</v>
      </c>
      <c r="BF24" s="42">
        <v>0</v>
      </c>
      <c r="BG24" s="42">
        <v>0</v>
      </c>
      <c r="BH24" s="42">
        <v>3</v>
      </c>
      <c r="BI24" s="42">
        <v>0</v>
      </c>
      <c r="BJ24" s="42">
        <v>57</v>
      </c>
      <c r="BK24" s="42">
        <v>0</v>
      </c>
      <c r="BL24" s="42">
        <v>0</v>
      </c>
      <c r="BM24" s="42">
        <v>0</v>
      </c>
      <c r="BN24" s="42">
        <v>0</v>
      </c>
      <c r="BO24" s="42">
        <v>0</v>
      </c>
      <c r="BP24" s="42">
        <v>0</v>
      </c>
      <c r="BQ24" s="42">
        <v>38</v>
      </c>
      <c r="BR24" s="42">
        <v>0</v>
      </c>
      <c r="BS24" s="42">
        <v>0</v>
      </c>
      <c r="BT24" s="42">
        <v>0</v>
      </c>
      <c r="BU24" s="42">
        <v>0</v>
      </c>
      <c r="BV24" s="42">
        <v>0</v>
      </c>
      <c r="BW24" s="42">
        <v>0</v>
      </c>
      <c r="BX24" s="42">
        <v>0</v>
      </c>
      <c r="BY24" s="42">
        <v>0</v>
      </c>
      <c r="BZ24" s="42">
        <v>0</v>
      </c>
      <c r="CA24" s="42">
        <v>0</v>
      </c>
      <c r="CB24" s="42">
        <v>0</v>
      </c>
      <c r="CC24" s="42">
        <v>0</v>
      </c>
      <c r="CD24" s="42">
        <v>0</v>
      </c>
      <c r="CE24" s="42">
        <v>0</v>
      </c>
      <c r="CF24" s="42">
        <v>0</v>
      </c>
      <c r="CG24" s="42">
        <v>0</v>
      </c>
      <c r="CH24" s="42">
        <v>0</v>
      </c>
      <c r="CI24" s="42">
        <v>0</v>
      </c>
      <c r="CJ24" s="42">
        <v>0</v>
      </c>
      <c r="CK24" s="42">
        <v>0</v>
      </c>
      <c r="CL24" s="42">
        <v>3</v>
      </c>
      <c r="CM24" s="42">
        <v>0</v>
      </c>
      <c r="CN24" s="42">
        <v>0</v>
      </c>
      <c r="CO24" s="42">
        <v>1151</v>
      </c>
      <c r="CP24" s="42">
        <v>256</v>
      </c>
      <c r="CQ24" s="42">
        <v>2</v>
      </c>
      <c r="CR24" s="42">
        <v>0</v>
      </c>
      <c r="CS24" s="42">
        <v>0</v>
      </c>
      <c r="CT24" s="42">
        <v>0</v>
      </c>
      <c r="CU24" s="42">
        <v>0</v>
      </c>
      <c r="CV24" s="42">
        <v>0</v>
      </c>
      <c r="CW24" s="42">
        <v>0</v>
      </c>
      <c r="CX24" s="42">
        <v>0</v>
      </c>
      <c r="CY24" s="42">
        <v>0</v>
      </c>
      <c r="CZ24" s="42">
        <v>0</v>
      </c>
      <c r="DA24" s="42">
        <v>0</v>
      </c>
      <c r="DB24" s="42">
        <v>0</v>
      </c>
      <c r="DC24" s="42">
        <v>0</v>
      </c>
      <c r="DD24" s="42">
        <v>0</v>
      </c>
      <c r="DE24" s="56">
        <v>0</v>
      </c>
      <c r="DF24" s="57">
        <v>38792</v>
      </c>
      <c r="DG24" s="42">
        <v>0</v>
      </c>
      <c r="DH24" s="42">
        <v>0</v>
      </c>
      <c r="DI24" s="42">
        <v>0</v>
      </c>
      <c r="DJ24" s="42">
        <v>0</v>
      </c>
      <c r="DK24" s="42">
        <v>0</v>
      </c>
      <c r="DL24" s="42">
        <v>0</v>
      </c>
      <c r="DM24" s="56">
        <v>0</v>
      </c>
      <c r="DN24" s="56">
        <v>0</v>
      </c>
      <c r="DO24" s="57">
        <v>38792</v>
      </c>
      <c r="DP24" s="57">
        <v>33725</v>
      </c>
      <c r="DQ24" s="57">
        <v>33725</v>
      </c>
      <c r="DR24" s="57">
        <v>33725</v>
      </c>
      <c r="DS24" s="57">
        <v>72517</v>
      </c>
    </row>
    <row r="25" spans="1:123" ht="39.950000000000003" customHeight="1" x14ac:dyDescent="0.15">
      <c r="A25" s="55" t="s">
        <v>203</v>
      </c>
      <c r="B25" s="58" t="s">
        <v>329</v>
      </c>
      <c r="C25" s="55">
        <v>0</v>
      </c>
      <c r="D25" s="42">
        <v>0</v>
      </c>
      <c r="E25" s="42">
        <v>64</v>
      </c>
      <c r="F25" s="42">
        <v>7</v>
      </c>
      <c r="G25" s="42">
        <v>0</v>
      </c>
      <c r="H25" s="42">
        <v>0</v>
      </c>
      <c r="I25" s="42">
        <v>91</v>
      </c>
      <c r="J25" s="42">
        <v>12706</v>
      </c>
      <c r="K25" s="42">
        <v>4357</v>
      </c>
      <c r="L25" s="42">
        <v>313</v>
      </c>
      <c r="M25" s="42">
        <v>315</v>
      </c>
      <c r="N25" s="42">
        <v>1699</v>
      </c>
      <c r="O25" s="42">
        <v>136</v>
      </c>
      <c r="P25" s="42">
        <v>663</v>
      </c>
      <c r="Q25" s="42">
        <v>488</v>
      </c>
      <c r="R25" s="42">
        <v>8113</v>
      </c>
      <c r="S25" s="42">
        <v>5018</v>
      </c>
      <c r="T25" s="42">
        <v>428</v>
      </c>
      <c r="U25" s="42">
        <v>338</v>
      </c>
      <c r="V25" s="42">
        <v>6892</v>
      </c>
      <c r="W25" s="42">
        <v>1950</v>
      </c>
      <c r="X25" s="42">
        <v>86378</v>
      </c>
      <c r="Y25" s="42">
        <v>48035</v>
      </c>
      <c r="Z25" s="42">
        <v>4854</v>
      </c>
      <c r="AA25" s="42">
        <v>60340</v>
      </c>
      <c r="AB25" s="42">
        <v>126122</v>
      </c>
      <c r="AC25" s="42">
        <v>680</v>
      </c>
      <c r="AD25" s="42">
        <v>279</v>
      </c>
      <c r="AE25" s="42">
        <v>52741</v>
      </c>
      <c r="AF25" s="42">
        <v>43634</v>
      </c>
      <c r="AG25" s="42">
        <v>92</v>
      </c>
      <c r="AH25" s="42">
        <v>2346</v>
      </c>
      <c r="AI25" s="42">
        <v>65</v>
      </c>
      <c r="AJ25" s="42">
        <v>86</v>
      </c>
      <c r="AK25" s="42">
        <v>7275</v>
      </c>
      <c r="AL25" s="42">
        <v>73</v>
      </c>
      <c r="AM25" s="42">
        <v>0</v>
      </c>
      <c r="AN25" s="42">
        <v>6</v>
      </c>
      <c r="AO25" s="42">
        <v>0</v>
      </c>
      <c r="AP25" s="42">
        <v>144</v>
      </c>
      <c r="AQ25" s="42">
        <v>1760</v>
      </c>
      <c r="AR25" s="42">
        <v>54</v>
      </c>
      <c r="AS25" s="42">
        <v>203</v>
      </c>
      <c r="AT25" s="42">
        <v>991</v>
      </c>
      <c r="AU25" s="42">
        <v>49</v>
      </c>
      <c r="AV25" s="42">
        <v>1156</v>
      </c>
      <c r="AW25" s="42">
        <v>6456</v>
      </c>
      <c r="AX25" s="42">
        <v>2284</v>
      </c>
      <c r="AY25" s="42">
        <v>1347</v>
      </c>
      <c r="AZ25" s="42">
        <v>1459</v>
      </c>
      <c r="BA25" s="42">
        <v>366</v>
      </c>
      <c r="BB25" s="42">
        <v>543</v>
      </c>
      <c r="BC25" s="42">
        <v>203</v>
      </c>
      <c r="BD25" s="42">
        <v>6</v>
      </c>
      <c r="BE25" s="42">
        <v>66</v>
      </c>
      <c r="BF25" s="42">
        <v>43</v>
      </c>
      <c r="BG25" s="42">
        <v>1155</v>
      </c>
      <c r="BH25" s="42">
        <v>50</v>
      </c>
      <c r="BI25" s="42">
        <v>8</v>
      </c>
      <c r="BJ25" s="42">
        <v>508</v>
      </c>
      <c r="BK25" s="42">
        <v>0</v>
      </c>
      <c r="BL25" s="42">
        <v>238</v>
      </c>
      <c r="BM25" s="42">
        <v>348</v>
      </c>
      <c r="BN25" s="42">
        <v>0</v>
      </c>
      <c r="BO25" s="42">
        <v>0</v>
      </c>
      <c r="BP25" s="42">
        <v>0</v>
      </c>
      <c r="BQ25" s="42">
        <v>2</v>
      </c>
      <c r="BR25" s="42">
        <v>43</v>
      </c>
      <c r="BS25" s="42">
        <v>0</v>
      </c>
      <c r="BT25" s="42">
        <v>0</v>
      </c>
      <c r="BU25" s="42">
        <v>0</v>
      </c>
      <c r="BV25" s="42">
        <v>0</v>
      </c>
      <c r="BW25" s="42">
        <v>0</v>
      </c>
      <c r="BX25" s="42">
        <v>0</v>
      </c>
      <c r="BY25" s="42">
        <v>0</v>
      </c>
      <c r="BZ25" s="42">
        <v>1</v>
      </c>
      <c r="CA25" s="42">
        <v>0</v>
      </c>
      <c r="CB25" s="42">
        <v>0</v>
      </c>
      <c r="CC25" s="42">
        <v>0</v>
      </c>
      <c r="CD25" s="42">
        <v>0</v>
      </c>
      <c r="CE25" s="42">
        <v>2</v>
      </c>
      <c r="CF25" s="42">
        <v>613</v>
      </c>
      <c r="CG25" s="42">
        <v>1</v>
      </c>
      <c r="CH25" s="42">
        <v>0</v>
      </c>
      <c r="CI25" s="42">
        <v>0</v>
      </c>
      <c r="CJ25" s="42">
        <v>0</v>
      </c>
      <c r="CK25" s="42">
        <v>0</v>
      </c>
      <c r="CL25" s="42">
        <v>318</v>
      </c>
      <c r="CM25" s="42">
        <v>22</v>
      </c>
      <c r="CN25" s="42">
        <v>1524</v>
      </c>
      <c r="CO25" s="42">
        <v>11229</v>
      </c>
      <c r="CP25" s="42">
        <v>2524</v>
      </c>
      <c r="CQ25" s="42">
        <v>228</v>
      </c>
      <c r="CR25" s="42">
        <v>18</v>
      </c>
      <c r="CS25" s="42">
        <v>91</v>
      </c>
      <c r="CT25" s="42">
        <v>0</v>
      </c>
      <c r="CU25" s="42">
        <v>2</v>
      </c>
      <c r="CV25" s="42">
        <v>0</v>
      </c>
      <c r="CW25" s="42">
        <v>575</v>
      </c>
      <c r="CX25" s="42">
        <v>0</v>
      </c>
      <c r="CY25" s="42">
        <v>0</v>
      </c>
      <c r="CZ25" s="42">
        <v>0</v>
      </c>
      <c r="DA25" s="42">
        <v>736</v>
      </c>
      <c r="DB25" s="42">
        <v>0</v>
      </c>
      <c r="DC25" s="42">
        <v>105</v>
      </c>
      <c r="DD25" s="42">
        <v>0</v>
      </c>
      <c r="DE25" s="56">
        <v>153</v>
      </c>
      <c r="DF25" s="57">
        <v>514208</v>
      </c>
      <c r="DG25" s="42">
        <v>0</v>
      </c>
      <c r="DH25" s="42">
        <v>251</v>
      </c>
      <c r="DI25" s="42">
        <v>0</v>
      </c>
      <c r="DJ25" s="42">
        <v>0</v>
      </c>
      <c r="DK25" s="42">
        <v>0</v>
      </c>
      <c r="DL25" s="42">
        <v>0</v>
      </c>
      <c r="DM25" s="56">
        <v>1487</v>
      </c>
      <c r="DN25" s="56">
        <v>1738</v>
      </c>
      <c r="DO25" s="57">
        <v>515946</v>
      </c>
      <c r="DP25" s="57">
        <v>133015</v>
      </c>
      <c r="DQ25" s="57">
        <v>133015</v>
      </c>
      <c r="DR25" s="57">
        <v>134753</v>
      </c>
      <c r="DS25" s="57">
        <v>648961</v>
      </c>
    </row>
    <row r="26" spans="1:123" ht="39.950000000000003" customHeight="1" x14ac:dyDescent="0.15">
      <c r="A26" s="55" t="s">
        <v>202</v>
      </c>
      <c r="B26" s="43" t="s">
        <v>201</v>
      </c>
      <c r="C26" s="55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482</v>
      </c>
      <c r="K26" s="42">
        <v>0</v>
      </c>
      <c r="L26" s="42">
        <v>8</v>
      </c>
      <c r="M26" s="42">
        <v>0</v>
      </c>
      <c r="N26" s="42">
        <v>469</v>
      </c>
      <c r="O26" s="42">
        <v>10</v>
      </c>
      <c r="P26" s="42">
        <v>966</v>
      </c>
      <c r="Q26" s="42">
        <v>220</v>
      </c>
      <c r="R26" s="42">
        <v>2198</v>
      </c>
      <c r="S26" s="42">
        <v>1602</v>
      </c>
      <c r="T26" s="42">
        <v>360</v>
      </c>
      <c r="U26" s="42">
        <v>0</v>
      </c>
      <c r="V26" s="42">
        <v>0</v>
      </c>
      <c r="W26" s="42">
        <v>0</v>
      </c>
      <c r="X26" s="42">
        <v>0</v>
      </c>
      <c r="Y26" s="42">
        <v>44</v>
      </c>
      <c r="Z26" s="42">
        <v>8522</v>
      </c>
      <c r="AA26" s="42">
        <v>0</v>
      </c>
      <c r="AB26" s="42">
        <v>23480</v>
      </c>
      <c r="AC26" s="42">
        <v>0</v>
      </c>
      <c r="AD26" s="42">
        <v>0</v>
      </c>
      <c r="AE26" s="42">
        <v>231508</v>
      </c>
      <c r="AF26" s="42">
        <v>204</v>
      </c>
      <c r="AG26" s="42">
        <v>352</v>
      </c>
      <c r="AH26" s="42">
        <v>265</v>
      </c>
      <c r="AI26" s="42">
        <v>0</v>
      </c>
      <c r="AJ26" s="42">
        <v>0</v>
      </c>
      <c r="AK26" s="42">
        <v>630</v>
      </c>
      <c r="AL26" s="42">
        <v>0</v>
      </c>
      <c r="AM26" s="42">
        <v>23</v>
      </c>
      <c r="AN26" s="42">
        <v>0</v>
      </c>
      <c r="AO26" s="42">
        <v>0</v>
      </c>
      <c r="AP26" s="42">
        <v>0</v>
      </c>
      <c r="AQ26" s="42">
        <v>2839</v>
      </c>
      <c r="AR26" s="42">
        <v>12</v>
      </c>
      <c r="AS26" s="42">
        <v>195</v>
      </c>
      <c r="AT26" s="42">
        <v>3</v>
      </c>
      <c r="AU26" s="42">
        <v>177</v>
      </c>
      <c r="AV26" s="42">
        <v>2678</v>
      </c>
      <c r="AW26" s="42">
        <v>3755</v>
      </c>
      <c r="AX26" s="42">
        <v>3445</v>
      </c>
      <c r="AY26" s="42">
        <v>3783</v>
      </c>
      <c r="AZ26" s="42">
        <v>2136</v>
      </c>
      <c r="BA26" s="42">
        <v>0</v>
      </c>
      <c r="BB26" s="42">
        <v>1906</v>
      </c>
      <c r="BC26" s="42">
        <v>1072</v>
      </c>
      <c r="BD26" s="42">
        <v>322</v>
      </c>
      <c r="BE26" s="42">
        <v>0</v>
      </c>
      <c r="BF26" s="42">
        <v>0</v>
      </c>
      <c r="BG26" s="42">
        <v>12666</v>
      </c>
      <c r="BH26" s="42">
        <v>171</v>
      </c>
      <c r="BI26" s="42">
        <v>36</v>
      </c>
      <c r="BJ26" s="42">
        <v>2305</v>
      </c>
      <c r="BK26" s="42">
        <v>0</v>
      </c>
      <c r="BL26" s="42">
        <v>0</v>
      </c>
      <c r="BM26" s="42">
        <v>0</v>
      </c>
      <c r="BN26" s="42">
        <v>0</v>
      </c>
      <c r="BO26" s="42">
        <v>0</v>
      </c>
      <c r="BP26" s="42">
        <v>0</v>
      </c>
      <c r="BQ26" s="42">
        <v>0</v>
      </c>
      <c r="BR26" s="42">
        <v>0</v>
      </c>
      <c r="BS26" s="42">
        <v>0</v>
      </c>
      <c r="BT26" s="42">
        <v>0</v>
      </c>
      <c r="BU26" s="42">
        <v>0</v>
      </c>
      <c r="BV26" s="42">
        <v>0</v>
      </c>
      <c r="BW26" s="42">
        <v>0</v>
      </c>
      <c r="BX26" s="42">
        <v>0</v>
      </c>
      <c r="BY26" s="42">
        <v>0</v>
      </c>
      <c r="BZ26" s="42">
        <v>0</v>
      </c>
      <c r="CA26" s="42">
        <v>0</v>
      </c>
      <c r="CB26" s="42">
        <v>0</v>
      </c>
      <c r="CC26" s="42">
        <v>0</v>
      </c>
      <c r="CD26" s="42">
        <v>0</v>
      </c>
      <c r="CE26" s="42">
        <v>0</v>
      </c>
      <c r="CF26" s="42">
        <v>0</v>
      </c>
      <c r="CG26" s="42">
        <v>0</v>
      </c>
      <c r="CH26" s="42">
        <v>0</v>
      </c>
      <c r="CI26" s="42">
        <v>0</v>
      </c>
      <c r="CJ26" s="42">
        <v>0</v>
      </c>
      <c r="CK26" s="42">
        <v>0</v>
      </c>
      <c r="CL26" s="42">
        <v>33</v>
      </c>
      <c r="CM26" s="42">
        <v>0</v>
      </c>
      <c r="CN26" s="42">
        <v>0</v>
      </c>
      <c r="CO26" s="42">
        <v>0</v>
      </c>
      <c r="CP26" s="42">
        <v>1653</v>
      </c>
      <c r="CQ26" s="42">
        <v>124</v>
      </c>
      <c r="CR26" s="42">
        <v>0</v>
      </c>
      <c r="CS26" s="42">
        <v>28</v>
      </c>
      <c r="CT26" s="42">
        <v>0</v>
      </c>
      <c r="CU26" s="42">
        <v>0</v>
      </c>
      <c r="CV26" s="42">
        <v>0</v>
      </c>
      <c r="CW26" s="42">
        <v>0</v>
      </c>
      <c r="CX26" s="42">
        <v>0</v>
      </c>
      <c r="CY26" s="42">
        <v>0</v>
      </c>
      <c r="CZ26" s="42">
        <v>0</v>
      </c>
      <c r="DA26" s="42">
        <v>0</v>
      </c>
      <c r="DB26" s="42">
        <v>0</v>
      </c>
      <c r="DC26" s="42">
        <v>0</v>
      </c>
      <c r="DD26" s="42">
        <v>0</v>
      </c>
      <c r="DE26" s="56">
        <v>1001</v>
      </c>
      <c r="DF26" s="57">
        <v>311683</v>
      </c>
      <c r="DG26" s="42">
        <v>0</v>
      </c>
      <c r="DH26" s="42">
        <v>0</v>
      </c>
      <c r="DI26" s="42">
        <v>0</v>
      </c>
      <c r="DJ26" s="42">
        <v>0</v>
      </c>
      <c r="DK26" s="42">
        <v>0</v>
      </c>
      <c r="DL26" s="42">
        <v>0</v>
      </c>
      <c r="DM26" s="56">
        <v>898</v>
      </c>
      <c r="DN26" s="56">
        <v>898</v>
      </c>
      <c r="DO26" s="57">
        <v>312581</v>
      </c>
      <c r="DP26" s="57">
        <v>202124</v>
      </c>
      <c r="DQ26" s="57">
        <v>202124</v>
      </c>
      <c r="DR26" s="57">
        <v>203022</v>
      </c>
      <c r="DS26" s="57">
        <v>514705</v>
      </c>
    </row>
    <row r="27" spans="1:123" ht="39.950000000000003" customHeight="1" x14ac:dyDescent="0.15">
      <c r="A27" s="55" t="s">
        <v>200</v>
      </c>
      <c r="B27" s="43" t="s">
        <v>199</v>
      </c>
      <c r="C27" s="55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5445</v>
      </c>
      <c r="N27" s="42">
        <v>32699</v>
      </c>
      <c r="O27" s="42">
        <v>24713</v>
      </c>
      <c r="P27" s="42">
        <v>52</v>
      </c>
      <c r="Q27" s="42">
        <v>371</v>
      </c>
      <c r="R27" s="42">
        <v>1113</v>
      </c>
      <c r="S27" s="42">
        <v>16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4</v>
      </c>
      <c r="AA27" s="42">
        <v>0</v>
      </c>
      <c r="AB27" s="42">
        <v>0</v>
      </c>
      <c r="AC27" s="42">
        <v>0</v>
      </c>
      <c r="AD27" s="42">
        <v>79</v>
      </c>
      <c r="AE27" s="42">
        <v>784</v>
      </c>
      <c r="AF27" s="42">
        <v>94</v>
      </c>
      <c r="AG27" s="42">
        <v>125</v>
      </c>
      <c r="AH27" s="42">
        <v>247</v>
      </c>
      <c r="AI27" s="42">
        <v>0</v>
      </c>
      <c r="AJ27" s="42">
        <v>0</v>
      </c>
      <c r="AK27" s="42">
        <v>3441</v>
      </c>
      <c r="AL27" s="42">
        <v>0</v>
      </c>
      <c r="AM27" s="42">
        <v>0</v>
      </c>
      <c r="AN27" s="42">
        <v>0</v>
      </c>
      <c r="AO27" s="42">
        <v>0</v>
      </c>
      <c r="AP27" s="42">
        <v>0</v>
      </c>
      <c r="AQ27" s="42">
        <v>0</v>
      </c>
      <c r="AR27" s="42">
        <v>0</v>
      </c>
      <c r="AS27" s="42">
        <v>0</v>
      </c>
      <c r="AT27" s="42">
        <v>0</v>
      </c>
      <c r="AU27" s="42">
        <v>0</v>
      </c>
      <c r="AV27" s="42">
        <v>754</v>
      </c>
      <c r="AW27" s="42">
        <v>0</v>
      </c>
      <c r="AX27" s="42">
        <v>0</v>
      </c>
      <c r="AY27" s="42">
        <v>0</v>
      </c>
      <c r="AZ27" s="42">
        <v>0</v>
      </c>
      <c r="BA27" s="42">
        <v>0</v>
      </c>
      <c r="BB27" s="42">
        <v>0</v>
      </c>
      <c r="BC27" s="42">
        <v>0</v>
      </c>
      <c r="BD27" s="42">
        <v>0</v>
      </c>
      <c r="BE27" s="42">
        <v>0</v>
      </c>
      <c r="BF27" s="42">
        <v>0</v>
      </c>
      <c r="BG27" s="42">
        <v>0</v>
      </c>
      <c r="BH27" s="42">
        <v>0</v>
      </c>
      <c r="BI27" s="42">
        <v>0</v>
      </c>
      <c r="BJ27" s="42">
        <v>8424</v>
      </c>
      <c r="BK27" s="42">
        <v>0</v>
      </c>
      <c r="BL27" s="42">
        <v>0</v>
      </c>
      <c r="BM27" s="42">
        <v>0</v>
      </c>
      <c r="BN27" s="42">
        <v>0</v>
      </c>
      <c r="BO27" s="42">
        <v>0</v>
      </c>
      <c r="BP27" s="42">
        <v>0</v>
      </c>
      <c r="BQ27" s="42">
        <v>0</v>
      </c>
      <c r="BR27" s="42">
        <v>0</v>
      </c>
      <c r="BS27" s="42">
        <v>0</v>
      </c>
      <c r="BT27" s="42">
        <v>0</v>
      </c>
      <c r="BU27" s="42">
        <v>0</v>
      </c>
      <c r="BV27" s="42">
        <v>0</v>
      </c>
      <c r="BW27" s="42">
        <v>0</v>
      </c>
      <c r="BX27" s="42">
        <v>0</v>
      </c>
      <c r="BY27" s="42">
        <v>0</v>
      </c>
      <c r="BZ27" s="42">
        <v>0</v>
      </c>
      <c r="CA27" s="42">
        <v>0</v>
      </c>
      <c r="CB27" s="42">
        <v>0</v>
      </c>
      <c r="CC27" s="42">
        <v>0</v>
      </c>
      <c r="CD27" s="42">
        <v>0</v>
      </c>
      <c r="CE27" s="42">
        <v>0</v>
      </c>
      <c r="CF27" s="42">
        <v>0</v>
      </c>
      <c r="CG27" s="42">
        <v>0</v>
      </c>
      <c r="CH27" s="42">
        <v>0</v>
      </c>
      <c r="CI27" s="42">
        <v>0</v>
      </c>
      <c r="CJ27" s="42">
        <v>0</v>
      </c>
      <c r="CK27" s="42">
        <v>0</v>
      </c>
      <c r="CL27" s="42">
        <v>0</v>
      </c>
      <c r="CM27" s="42">
        <v>10</v>
      </c>
      <c r="CN27" s="42">
        <v>0</v>
      </c>
      <c r="CO27" s="42">
        <v>0</v>
      </c>
      <c r="CP27" s="42">
        <v>0</v>
      </c>
      <c r="CQ27" s="42">
        <v>0</v>
      </c>
      <c r="CR27" s="42">
        <v>0</v>
      </c>
      <c r="CS27" s="42">
        <v>0</v>
      </c>
      <c r="CT27" s="42">
        <v>0</v>
      </c>
      <c r="CU27" s="42">
        <v>0</v>
      </c>
      <c r="CV27" s="42">
        <v>0</v>
      </c>
      <c r="CW27" s="42">
        <v>0</v>
      </c>
      <c r="CX27" s="42">
        <v>0</v>
      </c>
      <c r="CY27" s="42">
        <v>0</v>
      </c>
      <c r="CZ27" s="42">
        <v>0</v>
      </c>
      <c r="DA27" s="42">
        <v>0</v>
      </c>
      <c r="DB27" s="42">
        <v>0</v>
      </c>
      <c r="DC27" s="42">
        <v>0</v>
      </c>
      <c r="DD27" s="42">
        <v>0</v>
      </c>
      <c r="DE27" s="56">
        <v>124</v>
      </c>
      <c r="DF27" s="57">
        <v>78495</v>
      </c>
      <c r="DG27" s="42">
        <v>0</v>
      </c>
      <c r="DH27" s="42">
        <v>0</v>
      </c>
      <c r="DI27" s="42">
        <v>0</v>
      </c>
      <c r="DJ27" s="42">
        <v>0</v>
      </c>
      <c r="DK27" s="42">
        <v>0</v>
      </c>
      <c r="DL27" s="42">
        <v>0</v>
      </c>
      <c r="DM27" s="56">
        <v>0</v>
      </c>
      <c r="DN27" s="56">
        <v>0</v>
      </c>
      <c r="DO27" s="57">
        <v>78495</v>
      </c>
      <c r="DP27" s="57">
        <v>50391</v>
      </c>
      <c r="DQ27" s="57">
        <v>50391</v>
      </c>
      <c r="DR27" s="57">
        <v>50391</v>
      </c>
      <c r="DS27" s="57">
        <v>128886</v>
      </c>
    </row>
    <row r="28" spans="1:123" ht="39.950000000000003" customHeight="1" x14ac:dyDescent="0.15">
      <c r="A28" s="55" t="s">
        <v>198</v>
      </c>
      <c r="B28" s="43" t="s">
        <v>197</v>
      </c>
      <c r="C28" s="55">
        <v>0</v>
      </c>
      <c r="D28" s="42">
        <v>8365</v>
      </c>
      <c r="E28" s="42">
        <v>10783</v>
      </c>
      <c r="F28" s="42">
        <v>0</v>
      </c>
      <c r="G28" s="42">
        <v>2396</v>
      </c>
      <c r="H28" s="42">
        <v>0</v>
      </c>
      <c r="I28" s="42">
        <v>0</v>
      </c>
      <c r="J28" s="42">
        <v>1458</v>
      </c>
      <c r="K28" s="42">
        <v>0</v>
      </c>
      <c r="L28" s="42">
        <v>847</v>
      </c>
      <c r="M28" s="42">
        <v>21</v>
      </c>
      <c r="N28" s="42">
        <v>0</v>
      </c>
      <c r="O28" s="42">
        <v>27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18291</v>
      </c>
      <c r="AB28" s="42">
        <v>2382</v>
      </c>
      <c r="AC28" s="42">
        <v>0</v>
      </c>
      <c r="AD28" s="42">
        <v>0</v>
      </c>
      <c r="AE28" s="42">
        <v>0</v>
      </c>
      <c r="AF28" s="42">
        <v>0</v>
      </c>
      <c r="AG28" s="42">
        <v>0</v>
      </c>
      <c r="AH28" s="42">
        <v>0</v>
      </c>
      <c r="AI28" s="42">
        <v>0</v>
      </c>
      <c r="AJ28" s="42">
        <v>0</v>
      </c>
      <c r="AK28" s="42">
        <v>0</v>
      </c>
      <c r="AL28" s="42">
        <v>0</v>
      </c>
      <c r="AM28" s="42">
        <v>0</v>
      </c>
      <c r="AN28" s="42">
        <v>0</v>
      </c>
      <c r="AO28" s="42">
        <v>0</v>
      </c>
      <c r="AP28" s="42">
        <v>0</v>
      </c>
      <c r="AQ28" s="42">
        <v>0</v>
      </c>
      <c r="AR28" s="42">
        <v>0</v>
      </c>
      <c r="AS28" s="42">
        <v>0</v>
      </c>
      <c r="AT28" s="42">
        <v>0</v>
      </c>
      <c r="AU28" s="42">
        <v>0</v>
      </c>
      <c r="AV28" s="42">
        <v>0</v>
      </c>
      <c r="AW28" s="42">
        <v>0</v>
      </c>
      <c r="AX28" s="42">
        <v>0</v>
      </c>
      <c r="AY28" s="42">
        <v>0</v>
      </c>
      <c r="AZ28" s="42">
        <v>0</v>
      </c>
      <c r="BA28" s="42">
        <v>0</v>
      </c>
      <c r="BB28" s="42">
        <v>0</v>
      </c>
      <c r="BC28" s="42">
        <v>0</v>
      </c>
      <c r="BD28" s="42">
        <v>0</v>
      </c>
      <c r="BE28" s="42">
        <v>0</v>
      </c>
      <c r="BF28" s="42">
        <v>0</v>
      </c>
      <c r="BG28" s="42">
        <v>0</v>
      </c>
      <c r="BH28" s="42">
        <v>0</v>
      </c>
      <c r="BI28" s="42">
        <v>0</v>
      </c>
      <c r="BJ28" s="42">
        <v>0</v>
      </c>
      <c r="BK28" s="42">
        <v>9</v>
      </c>
      <c r="BL28" s="42">
        <v>0</v>
      </c>
      <c r="BM28" s="42">
        <v>0</v>
      </c>
      <c r="BN28" s="42">
        <v>0</v>
      </c>
      <c r="BO28" s="42">
        <v>0</v>
      </c>
      <c r="BP28" s="42">
        <v>0</v>
      </c>
      <c r="BQ28" s="42">
        <v>0</v>
      </c>
      <c r="BR28" s="42">
        <v>37</v>
      </c>
      <c r="BS28" s="42">
        <v>6672</v>
      </c>
      <c r="BT28" s="42">
        <v>0</v>
      </c>
      <c r="BU28" s="42">
        <v>0</v>
      </c>
      <c r="BV28" s="42">
        <v>0</v>
      </c>
      <c r="BW28" s="42">
        <v>0</v>
      </c>
      <c r="BX28" s="42">
        <v>0</v>
      </c>
      <c r="BY28" s="42">
        <v>0</v>
      </c>
      <c r="BZ28" s="42">
        <v>64</v>
      </c>
      <c r="CA28" s="42">
        <v>0</v>
      </c>
      <c r="CB28" s="42">
        <v>27</v>
      </c>
      <c r="CC28" s="42">
        <v>2</v>
      </c>
      <c r="CD28" s="42">
        <v>0</v>
      </c>
      <c r="CE28" s="42">
        <v>0</v>
      </c>
      <c r="CF28" s="42">
        <v>0</v>
      </c>
      <c r="CG28" s="42">
        <v>331</v>
      </c>
      <c r="CH28" s="42">
        <v>0</v>
      </c>
      <c r="CI28" s="42">
        <v>0</v>
      </c>
      <c r="CJ28" s="42">
        <v>0</v>
      </c>
      <c r="CK28" s="42">
        <v>0</v>
      </c>
      <c r="CL28" s="42">
        <v>7</v>
      </c>
      <c r="CM28" s="42">
        <v>4671</v>
      </c>
      <c r="CN28" s="42">
        <v>45</v>
      </c>
      <c r="CO28" s="42">
        <v>5473</v>
      </c>
      <c r="CP28" s="42">
        <v>2286965</v>
      </c>
      <c r="CQ28" s="42">
        <v>11427</v>
      </c>
      <c r="CR28" s="42">
        <v>28623</v>
      </c>
      <c r="CS28" s="42">
        <v>13676</v>
      </c>
      <c r="CT28" s="42">
        <v>0</v>
      </c>
      <c r="CU28" s="42">
        <v>0</v>
      </c>
      <c r="CV28" s="42">
        <v>0</v>
      </c>
      <c r="CW28" s="42">
        <v>0</v>
      </c>
      <c r="CX28" s="42">
        <v>0</v>
      </c>
      <c r="CY28" s="42">
        <v>53</v>
      </c>
      <c r="CZ28" s="42">
        <v>0</v>
      </c>
      <c r="DA28" s="42">
        <v>0</v>
      </c>
      <c r="DB28" s="42">
        <v>136</v>
      </c>
      <c r="DC28" s="42">
        <v>12</v>
      </c>
      <c r="DD28" s="42">
        <v>0</v>
      </c>
      <c r="DE28" s="56">
        <v>2409</v>
      </c>
      <c r="DF28" s="57">
        <v>2405209</v>
      </c>
      <c r="DG28" s="42">
        <v>109135</v>
      </c>
      <c r="DH28" s="42">
        <v>726339</v>
      </c>
      <c r="DI28" s="42">
        <v>0</v>
      </c>
      <c r="DJ28" s="42">
        <v>0</v>
      </c>
      <c r="DK28" s="42">
        <v>0</v>
      </c>
      <c r="DL28" s="42">
        <v>0</v>
      </c>
      <c r="DM28" s="56">
        <v>17059</v>
      </c>
      <c r="DN28" s="56">
        <v>852533</v>
      </c>
      <c r="DO28" s="57">
        <v>3257742</v>
      </c>
      <c r="DP28" s="57">
        <v>133049</v>
      </c>
      <c r="DQ28" s="57">
        <v>133049</v>
      </c>
      <c r="DR28" s="57">
        <v>985582</v>
      </c>
      <c r="DS28" s="57">
        <v>3390791</v>
      </c>
    </row>
    <row r="29" spans="1:123" ht="39.950000000000003" customHeight="1" x14ac:dyDescent="0.15">
      <c r="A29" s="55" t="s">
        <v>196</v>
      </c>
      <c r="B29" s="43" t="s">
        <v>195</v>
      </c>
      <c r="C29" s="55">
        <v>134763</v>
      </c>
      <c r="D29" s="42">
        <v>3392</v>
      </c>
      <c r="E29" s="42">
        <v>2177</v>
      </c>
      <c r="F29" s="42">
        <v>161</v>
      </c>
      <c r="G29" s="42">
        <v>1629</v>
      </c>
      <c r="H29" s="42">
        <v>58</v>
      </c>
      <c r="I29" s="42">
        <v>1849</v>
      </c>
      <c r="J29" s="42">
        <v>11095</v>
      </c>
      <c r="K29" s="42">
        <v>3759</v>
      </c>
      <c r="L29" s="42">
        <v>5</v>
      </c>
      <c r="M29" s="42">
        <v>706</v>
      </c>
      <c r="N29" s="42">
        <v>5205</v>
      </c>
      <c r="O29" s="42">
        <v>2756</v>
      </c>
      <c r="P29" s="42">
        <v>14505</v>
      </c>
      <c r="Q29" s="42">
        <v>10769</v>
      </c>
      <c r="R29" s="42">
        <v>7794</v>
      </c>
      <c r="S29" s="42">
        <v>10692</v>
      </c>
      <c r="T29" s="42">
        <v>23025</v>
      </c>
      <c r="U29" s="42">
        <v>295</v>
      </c>
      <c r="V29" s="42">
        <v>5849</v>
      </c>
      <c r="W29" s="42">
        <v>2254</v>
      </c>
      <c r="X29" s="42">
        <v>11251</v>
      </c>
      <c r="Y29" s="42">
        <v>3525</v>
      </c>
      <c r="Z29" s="42">
        <v>1264</v>
      </c>
      <c r="AA29" s="42">
        <v>19836</v>
      </c>
      <c r="AB29" s="42">
        <v>82824</v>
      </c>
      <c r="AC29" s="42">
        <v>1822</v>
      </c>
      <c r="AD29" s="42">
        <v>2998</v>
      </c>
      <c r="AE29" s="42">
        <v>11022</v>
      </c>
      <c r="AF29" s="42">
        <v>6329</v>
      </c>
      <c r="AG29" s="42">
        <v>123</v>
      </c>
      <c r="AH29" s="42">
        <v>838</v>
      </c>
      <c r="AI29" s="42">
        <v>3588</v>
      </c>
      <c r="AJ29" s="42">
        <v>144</v>
      </c>
      <c r="AK29" s="42">
        <v>4621</v>
      </c>
      <c r="AL29" s="42">
        <v>326</v>
      </c>
      <c r="AM29" s="42">
        <v>2944</v>
      </c>
      <c r="AN29" s="42">
        <v>1754</v>
      </c>
      <c r="AO29" s="42">
        <v>147</v>
      </c>
      <c r="AP29" s="42">
        <v>12</v>
      </c>
      <c r="AQ29" s="42">
        <v>3119</v>
      </c>
      <c r="AR29" s="42">
        <v>7869</v>
      </c>
      <c r="AS29" s="42">
        <v>11392</v>
      </c>
      <c r="AT29" s="42">
        <v>6260</v>
      </c>
      <c r="AU29" s="42">
        <v>15038</v>
      </c>
      <c r="AV29" s="42">
        <v>15328</v>
      </c>
      <c r="AW29" s="42">
        <v>3226</v>
      </c>
      <c r="AX29" s="42">
        <v>6575</v>
      </c>
      <c r="AY29" s="42">
        <v>8009</v>
      </c>
      <c r="AZ29" s="42">
        <v>2184</v>
      </c>
      <c r="BA29" s="42">
        <v>1723</v>
      </c>
      <c r="BB29" s="42">
        <v>4675</v>
      </c>
      <c r="BC29" s="42">
        <v>4638</v>
      </c>
      <c r="BD29" s="42">
        <v>2356</v>
      </c>
      <c r="BE29" s="42">
        <v>12333</v>
      </c>
      <c r="BF29" s="42">
        <v>6104</v>
      </c>
      <c r="BG29" s="42">
        <v>34635</v>
      </c>
      <c r="BH29" s="42">
        <v>7153</v>
      </c>
      <c r="BI29" s="42">
        <v>5238</v>
      </c>
      <c r="BJ29" s="42">
        <v>19057</v>
      </c>
      <c r="BK29" s="42">
        <v>41</v>
      </c>
      <c r="BL29" s="42">
        <v>45068</v>
      </c>
      <c r="BM29" s="42">
        <v>22671</v>
      </c>
      <c r="BN29" s="42">
        <v>5529</v>
      </c>
      <c r="BO29" s="42">
        <v>3519</v>
      </c>
      <c r="BP29" s="42">
        <v>504</v>
      </c>
      <c r="BQ29" s="42">
        <v>1446</v>
      </c>
      <c r="BR29" s="42">
        <v>813</v>
      </c>
      <c r="BS29" s="42">
        <v>2092</v>
      </c>
      <c r="BT29" s="42">
        <v>255</v>
      </c>
      <c r="BU29" s="42">
        <v>183</v>
      </c>
      <c r="BV29" s="42">
        <v>81</v>
      </c>
      <c r="BW29" s="42">
        <v>274</v>
      </c>
      <c r="BX29" s="42">
        <v>2062</v>
      </c>
      <c r="BY29" s="42">
        <v>305</v>
      </c>
      <c r="BZ29" s="42">
        <v>1397</v>
      </c>
      <c r="CA29" s="42">
        <v>230</v>
      </c>
      <c r="CB29" s="42">
        <v>352</v>
      </c>
      <c r="CC29" s="42">
        <v>196</v>
      </c>
      <c r="CD29" s="42">
        <v>7</v>
      </c>
      <c r="CE29" s="42">
        <v>128</v>
      </c>
      <c r="CF29" s="42">
        <v>1085</v>
      </c>
      <c r="CG29" s="42">
        <v>1</v>
      </c>
      <c r="CH29" s="42">
        <v>1</v>
      </c>
      <c r="CI29" s="42">
        <v>456</v>
      </c>
      <c r="CJ29" s="42">
        <v>2497</v>
      </c>
      <c r="CK29" s="42">
        <v>0</v>
      </c>
      <c r="CL29" s="42">
        <v>5876</v>
      </c>
      <c r="CM29" s="42">
        <v>6088</v>
      </c>
      <c r="CN29" s="42">
        <v>320</v>
      </c>
      <c r="CO29" s="42">
        <v>20570</v>
      </c>
      <c r="CP29" s="42">
        <v>17989</v>
      </c>
      <c r="CQ29" s="42">
        <v>4910</v>
      </c>
      <c r="CR29" s="42">
        <v>8088</v>
      </c>
      <c r="CS29" s="42">
        <v>7382</v>
      </c>
      <c r="CT29" s="42">
        <v>1877</v>
      </c>
      <c r="CU29" s="42">
        <v>5329</v>
      </c>
      <c r="CV29" s="42">
        <v>9648</v>
      </c>
      <c r="CW29" s="42">
        <v>18417</v>
      </c>
      <c r="CX29" s="42">
        <v>40075</v>
      </c>
      <c r="CY29" s="42">
        <v>5923</v>
      </c>
      <c r="CZ29" s="42">
        <v>18896</v>
      </c>
      <c r="DA29" s="42">
        <v>60678</v>
      </c>
      <c r="DB29" s="42">
        <v>12721</v>
      </c>
      <c r="DC29" s="42">
        <v>19933</v>
      </c>
      <c r="DD29" s="42">
        <v>5874</v>
      </c>
      <c r="DE29" s="56">
        <v>1596</v>
      </c>
      <c r="DF29" s="57">
        <v>938401</v>
      </c>
      <c r="DG29" s="42">
        <v>97549</v>
      </c>
      <c r="DH29" s="42">
        <v>2466966</v>
      </c>
      <c r="DI29" s="42">
        <v>0</v>
      </c>
      <c r="DJ29" s="42">
        <v>0</v>
      </c>
      <c r="DK29" s="42">
        <v>0</v>
      </c>
      <c r="DL29" s="42">
        <v>0</v>
      </c>
      <c r="DM29" s="56">
        <v>8132</v>
      </c>
      <c r="DN29" s="56">
        <v>2572647</v>
      </c>
      <c r="DO29" s="57">
        <v>3511048</v>
      </c>
      <c r="DP29" s="57">
        <v>442257</v>
      </c>
      <c r="DQ29" s="57">
        <v>442257</v>
      </c>
      <c r="DR29" s="57">
        <v>3014904</v>
      </c>
      <c r="DS29" s="57">
        <v>3953305</v>
      </c>
    </row>
    <row r="30" spans="1:123" ht="39.950000000000003" customHeight="1" x14ac:dyDescent="0.15">
      <c r="A30" s="55" t="s">
        <v>194</v>
      </c>
      <c r="B30" s="43" t="s">
        <v>193</v>
      </c>
      <c r="C30" s="55">
        <v>13269</v>
      </c>
      <c r="D30" s="42">
        <v>2263</v>
      </c>
      <c r="E30" s="42">
        <v>2314</v>
      </c>
      <c r="F30" s="42">
        <v>2503</v>
      </c>
      <c r="G30" s="42">
        <v>11322</v>
      </c>
      <c r="H30" s="42">
        <v>110</v>
      </c>
      <c r="I30" s="42">
        <v>3027</v>
      </c>
      <c r="J30" s="42">
        <v>21605</v>
      </c>
      <c r="K30" s="42">
        <v>3933</v>
      </c>
      <c r="L30" s="42">
        <v>1365</v>
      </c>
      <c r="M30" s="42">
        <v>93</v>
      </c>
      <c r="N30" s="42">
        <v>3188</v>
      </c>
      <c r="O30" s="42">
        <v>1232</v>
      </c>
      <c r="P30" s="42">
        <v>1097</v>
      </c>
      <c r="Q30" s="42">
        <v>1386</v>
      </c>
      <c r="R30" s="42">
        <v>4674</v>
      </c>
      <c r="S30" s="42">
        <v>2548</v>
      </c>
      <c r="T30" s="42">
        <v>2049</v>
      </c>
      <c r="U30" s="42">
        <v>463</v>
      </c>
      <c r="V30" s="42">
        <v>7236</v>
      </c>
      <c r="W30" s="42">
        <v>13642</v>
      </c>
      <c r="X30" s="42">
        <v>7803</v>
      </c>
      <c r="Y30" s="42">
        <v>787</v>
      </c>
      <c r="Z30" s="42">
        <v>752</v>
      </c>
      <c r="AA30" s="42">
        <v>2607</v>
      </c>
      <c r="AB30" s="42">
        <v>6568</v>
      </c>
      <c r="AC30" s="42">
        <v>77849</v>
      </c>
      <c r="AD30" s="42">
        <v>18589</v>
      </c>
      <c r="AE30" s="42">
        <v>1659</v>
      </c>
      <c r="AF30" s="42">
        <v>3165</v>
      </c>
      <c r="AG30" s="42">
        <v>219</v>
      </c>
      <c r="AH30" s="42">
        <v>5246</v>
      </c>
      <c r="AI30" s="42">
        <v>4015</v>
      </c>
      <c r="AJ30" s="42">
        <v>3846</v>
      </c>
      <c r="AK30" s="42">
        <v>5852</v>
      </c>
      <c r="AL30" s="42">
        <v>2412</v>
      </c>
      <c r="AM30" s="42">
        <v>3987</v>
      </c>
      <c r="AN30" s="42">
        <v>1777</v>
      </c>
      <c r="AO30" s="42">
        <v>939</v>
      </c>
      <c r="AP30" s="42">
        <v>2148</v>
      </c>
      <c r="AQ30" s="42">
        <v>2430</v>
      </c>
      <c r="AR30" s="42">
        <v>3268</v>
      </c>
      <c r="AS30" s="42">
        <v>4826</v>
      </c>
      <c r="AT30" s="42">
        <v>2730</v>
      </c>
      <c r="AU30" s="42">
        <v>3113</v>
      </c>
      <c r="AV30" s="42">
        <v>1547</v>
      </c>
      <c r="AW30" s="42">
        <v>1961</v>
      </c>
      <c r="AX30" s="42">
        <v>2327</v>
      </c>
      <c r="AY30" s="42">
        <v>2020</v>
      </c>
      <c r="AZ30" s="42">
        <v>380</v>
      </c>
      <c r="BA30" s="42">
        <v>157</v>
      </c>
      <c r="BB30" s="42">
        <v>1474</v>
      </c>
      <c r="BC30" s="42">
        <v>391</v>
      </c>
      <c r="BD30" s="42">
        <v>201</v>
      </c>
      <c r="BE30" s="42">
        <v>3550</v>
      </c>
      <c r="BF30" s="42">
        <v>594</v>
      </c>
      <c r="BG30" s="42">
        <v>8057</v>
      </c>
      <c r="BH30" s="42">
        <v>1968</v>
      </c>
      <c r="BI30" s="42">
        <v>5300</v>
      </c>
      <c r="BJ30" s="42">
        <v>815</v>
      </c>
      <c r="BK30" s="42">
        <v>1495</v>
      </c>
      <c r="BL30" s="42">
        <v>14761</v>
      </c>
      <c r="BM30" s="42">
        <v>9455</v>
      </c>
      <c r="BN30" s="42">
        <v>24844</v>
      </c>
      <c r="BO30" s="42">
        <v>6987</v>
      </c>
      <c r="BP30" s="42">
        <v>74224</v>
      </c>
      <c r="BQ30" s="42">
        <v>7299</v>
      </c>
      <c r="BR30" s="42">
        <v>9488</v>
      </c>
      <c r="BS30" s="42">
        <v>15874</v>
      </c>
      <c r="BT30" s="42">
        <v>32175</v>
      </c>
      <c r="BU30" s="42">
        <v>5227</v>
      </c>
      <c r="BV30" s="42">
        <v>4904</v>
      </c>
      <c r="BW30" s="42">
        <v>3697</v>
      </c>
      <c r="BX30" s="42">
        <v>9</v>
      </c>
      <c r="BY30" s="42">
        <v>3351</v>
      </c>
      <c r="BZ30" s="42">
        <v>160366</v>
      </c>
      <c r="CA30" s="42">
        <v>1029634</v>
      </c>
      <c r="CB30" s="42">
        <v>45710</v>
      </c>
      <c r="CC30" s="42">
        <v>17892</v>
      </c>
      <c r="CD30" s="42">
        <v>4644</v>
      </c>
      <c r="CE30" s="42">
        <v>637</v>
      </c>
      <c r="CF30" s="42">
        <v>3523</v>
      </c>
      <c r="CG30" s="42">
        <v>2874</v>
      </c>
      <c r="CH30" s="42">
        <v>2559</v>
      </c>
      <c r="CI30" s="42">
        <v>696</v>
      </c>
      <c r="CJ30" s="42">
        <v>1952</v>
      </c>
      <c r="CK30" s="42">
        <v>201</v>
      </c>
      <c r="CL30" s="42">
        <v>4917</v>
      </c>
      <c r="CM30" s="42">
        <v>78785</v>
      </c>
      <c r="CN30" s="42">
        <v>12443</v>
      </c>
      <c r="CO30" s="42">
        <v>33915</v>
      </c>
      <c r="CP30" s="42">
        <v>33842</v>
      </c>
      <c r="CQ30" s="42">
        <v>1732</v>
      </c>
      <c r="CR30" s="42">
        <v>9723</v>
      </c>
      <c r="CS30" s="42">
        <v>16717</v>
      </c>
      <c r="CT30" s="42">
        <v>5567</v>
      </c>
      <c r="CU30" s="42">
        <v>4599</v>
      </c>
      <c r="CV30" s="42">
        <v>1595</v>
      </c>
      <c r="CW30" s="42">
        <v>11557</v>
      </c>
      <c r="CX30" s="42">
        <v>26030</v>
      </c>
      <c r="CY30" s="42">
        <v>5806</v>
      </c>
      <c r="CZ30" s="42">
        <v>80098</v>
      </c>
      <c r="DA30" s="42">
        <v>30003</v>
      </c>
      <c r="DB30" s="42">
        <v>24122</v>
      </c>
      <c r="DC30" s="42">
        <v>9668</v>
      </c>
      <c r="DD30" s="42">
        <v>0</v>
      </c>
      <c r="DE30" s="56">
        <v>13018</v>
      </c>
      <c r="DF30" s="57">
        <v>2185263</v>
      </c>
      <c r="DG30" s="42">
        <v>11280</v>
      </c>
      <c r="DH30" s="42">
        <v>2594254</v>
      </c>
      <c r="DI30" s="42">
        <v>0</v>
      </c>
      <c r="DJ30" s="42">
        <v>0</v>
      </c>
      <c r="DK30" s="42">
        <v>0</v>
      </c>
      <c r="DL30" s="42">
        <v>0</v>
      </c>
      <c r="DM30" s="56">
        <v>11396</v>
      </c>
      <c r="DN30" s="56">
        <v>2616930</v>
      </c>
      <c r="DO30" s="57">
        <v>4802193</v>
      </c>
      <c r="DP30" s="57">
        <v>175262</v>
      </c>
      <c r="DQ30" s="57">
        <v>175262</v>
      </c>
      <c r="DR30" s="57">
        <v>2792192</v>
      </c>
      <c r="DS30" s="57">
        <v>4977455</v>
      </c>
    </row>
    <row r="31" spans="1:123" ht="39.950000000000003" customHeight="1" x14ac:dyDescent="0.15">
      <c r="A31" s="55" t="s">
        <v>192</v>
      </c>
      <c r="B31" s="43" t="s">
        <v>191</v>
      </c>
      <c r="C31" s="55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52</v>
      </c>
      <c r="J31" s="42">
        <v>51</v>
      </c>
      <c r="K31" s="42">
        <v>0</v>
      </c>
      <c r="L31" s="42">
        <v>0</v>
      </c>
      <c r="M31" s="42">
        <v>0</v>
      </c>
      <c r="N31" s="42">
        <v>1</v>
      </c>
      <c r="O31" s="42">
        <v>0</v>
      </c>
      <c r="P31" s="42">
        <v>1</v>
      </c>
      <c r="Q31" s="42">
        <v>0</v>
      </c>
      <c r="R31" s="42">
        <v>65</v>
      </c>
      <c r="S31" s="42">
        <v>0</v>
      </c>
      <c r="T31" s="42">
        <v>0</v>
      </c>
      <c r="U31" s="42">
        <v>953</v>
      </c>
      <c r="V31" s="42">
        <v>381</v>
      </c>
      <c r="W31" s="42">
        <v>385</v>
      </c>
      <c r="X31" s="42">
        <v>5900</v>
      </c>
      <c r="Y31" s="42">
        <v>0</v>
      </c>
      <c r="Z31" s="42">
        <v>0</v>
      </c>
      <c r="AA31" s="42">
        <v>0</v>
      </c>
      <c r="AB31" s="42">
        <v>371</v>
      </c>
      <c r="AC31" s="42">
        <v>0</v>
      </c>
      <c r="AD31" s="42">
        <v>0</v>
      </c>
      <c r="AE31" s="42">
        <v>205</v>
      </c>
      <c r="AF31" s="42">
        <v>0</v>
      </c>
      <c r="AG31" s="42">
        <v>0</v>
      </c>
      <c r="AH31" s="42">
        <v>0</v>
      </c>
      <c r="AI31" s="42">
        <v>187</v>
      </c>
      <c r="AJ31" s="42">
        <v>0</v>
      </c>
      <c r="AK31" s="42">
        <v>7038</v>
      </c>
      <c r="AL31" s="42">
        <v>439</v>
      </c>
      <c r="AM31" s="42">
        <v>606</v>
      </c>
      <c r="AN31" s="42">
        <v>5516</v>
      </c>
      <c r="AO31" s="42">
        <v>44</v>
      </c>
      <c r="AP31" s="42">
        <v>1590</v>
      </c>
      <c r="AQ31" s="42">
        <v>109</v>
      </c>
      <c r="AR31" s="42">
        <v>32</v>
      </c>
      <c r="AS31" s="42">
        <v>165</v>
      </c>
      <c r="AT31" s="42">
        <v>49</v>
      </c>
      <c r="AU31" s="42">
        <v>77</v>
      </c>
      <c r="AV31" s="42">
        <v>47</v>
      </c>
      <c r="AW31" s="42">
        <v>0</v>
      </c>
      <c r="AX31" s="42">
        <v>0</v>
      </c>
      <c r="AY31" s="42">
        <v>13</v>
      </c>
      <c r="AZ31" s="42">
        <v>0</v>
      </c>
      <c r="BA31" s="42">
        <v>1</v>
      </c>
      <c r="BB31" s="42">
        <v>0</v>
      </c>
      <c r="BC31" s="42">
        <v>9</v>
      </c>
      <c r="BD31" s="42">
        <v>0</v>
      </c>
      <c r="BE31" s="42">
        <v>0</v>
      </c>
      <c r="BF31" s="42">
        <v>0</v>
      </c>
      <c r="BG31" s="42">
        <v>414</v>
      </c>
      <c r="BH31" s="42">
        <v>6</v>
      </c>
      <c r="BI31" s="42">
        <v>442</v>
      </c>
      <c r="BJ31" s="42">
        <v>13</v>
      </c>
      <c r="BK31" s="42">
        <v>106</v>
      </c>
      <c r="BL31" s="42">
        <v>2304</v>
      </c>
      <c r="BM31" s="42">
        <v>190</v>
      </c>
      <c r="BN31" s="42">
        <v>35581</v>
      </c>
      <c r="BO31" s="42">
        <v>11065</v>
      </c>
      <c r="BP31" s="42">
        <v>0</v>
      </c>
      <c r="BQ31" s="42">
        <v>0</v>
      </c>
      <c r="BR31" s="42">
        <v>1</v>
      </c>
      <c r="BS31" s="42">
        <v>509</v>
      </c>
      <c r="BT31" s="42">
        <v>0</v>
      </c>
      <c r="BU31" s="42">
        <v>0</v>
      </c>
      <c r="BV31" s="42">
        <v>0</v>
      </c>
      <c r="BW31" s="42">
        <v>0</v>
      </c>
      <c r="BX31" s="42">
        <v>0</v>
      </c>
      <c r="BY31" s="42">
        <v>75</v>
      </c>
      <c r="BZ31" s="42">
        <v>0</v>
      </c>
      <c r="CA31" s="42">
        <v>0</v>
      </c>
      <c r="CB31" s="42">
        <v>0</v>
      </c>
      <c r="CC31" s="42">
        <v>0</v>
      </c>
      <c r="CD31" s="42">
        <v>0</v>
      </c>
      <c r="CE31" s="42">
        <v>0</v>
      </c>
      <c r="CF31" s="42">
        <v>0</v>
      </c>
      <c r="CG31" s="42">
        <v>0</v>
      </c>
      <c r="CH31" s="42">
        <v>0</v>
      </c>
      <c r="CI31" s="42">
        <v>0</v>
      </c>
      <c r="CJ31" s="42">
        <v>0</v>
      </c>
      <c r="CK31" s="42">
        <v>0</v>
      </c>
      <c r="CL31" s="42">
        <v>66</v>
      </c>
      <c r="CM31" s="42">
        <v>0</v>
      </c>
      <c r="CN31" s="42">
        <v>0</v>
      </c>
      <c r="CO31" s="42">
        <v>0</v>
      </c>
      <c r="CP31" s="42">
        <v>0</v>
      </c>
      <c r="CQ31" s="42">
        <v>0</v>
      </c>
      <c r="CR31" s="42">
        <v>101</v>
      </c>
      <c r="CS31" s="42">
        <v>121</v>
      </c>
      <c r="CT31" s="42">
        <v>537</v>
      </c>
      <c r="CU31" s="42">
        <v>44</v>
      </c>
      <c r="CV31" s="42">
        <v>0</v>
      </c>
      <c r="CW31" s="42">
        <v>0</v>
      </c>
      <c r="CX31" s="42">
        <v>77</v>
      </c>
      <c r="CY31" s="42">
        <v>6</v>
      </c>
      <c r="CZ31" s="42">
        <v>7434</v>
      </c>
      <c r="DA31" s="42">
        <v>0</v>
      </c>
      <c r="DB31" s="42">
        <v>0</v>
      </c>
      <c r="DC31" s="42">
        <v>146</v>
      </c>
      <c r="DD31" s="42">
        <v>0</v>
      </c>
      <c r="DE31" s="56">
        <v>17</v>
      </c>
      <c r="DF31" s="57">
        <v>83542</v>
      </c>
      <c r="DG31" s="42">
        <v>409</v>
      </c>
      <c r="DH31" s="42">
        <v>728</v>
      </c>
      <c r="DI31" s="42">
        <v>0</v>
      </c>
      <c r="DJ31" s="42">
        <v>0</v>
      </c>
      <c r="DK31" s="42">
        <v>0</v>
      </c>
      <c r="DL31" s="42">
        <v>0</v>
      </c>
      <c r="DM31" s="56">
        <v>3767</v>
      </c>
      <c r="DN31" s="56">
        <v>4904</v>
      </c>
      <c r="DO31" s="57">
        <v>88446</v>
      </c>
      <c r="DP31" s="57">
        <v>280</v>
      </c>
      <c r="DQ31" s="57">
        <v>280</v>
      </c>
      <c r="DR31" s="57">
        <v>5184</v>
      </c>
      <c r="DS31" s="57">
        <v>88726</v>
      </c>
    </row>
    <row r="32" spans="1:123" ht="39.950000000000003" customHeight="1" x14ac:dyDescent="0.15">
      <c r="A32" s="55" t="s">
        <v>190</v>
      </c>
      <c r="B32" s="43" t="s">
        <v>189</v>
      </c>
      <c r="C32" s="55">
        <v>32551</v>
      </c>
      <c r="D32" s="42">
        <v>4092</v>
      </c>
      <c r="E32" s="42">
        <v>1149</v>
      </c>
      <c r="F32" s="42">
        <v>4482</v>
      </c>
      <c r="G32" s="42">
        <v>4253</v>
      </c>
      <c r="H32" s="42">
        <v>70</v>
      </c>
      <c r="I32" s="42">
        <v>58</v>
      </c>
      <c r="J32" s="42">
        <v>64285</v>
      </c>
      <c r="K32" s="42">
        <v>8144</v>
      </c>
      <c r="L32" s="42">
        <v>52</v>
      </c>
      <c r="M32" s="42">
        <v>695</v>
      </c>
      <c r="N32" s="42">
        <v>1474</v>
      </c>
      <c r="O32" s="42">
        <v>6668</v>
      </c>
      <c r="P32" s="42">
        <v>5631</v>
      </c>
      <c r="Q32" s="42">
        <v>15071</v>
      </c>
      <c r="R32" s="42">
        <v>5825</v>
      </c>
      <c r="S32" s="42">
        <v>42374</v>
      </c>
      <c r="T32" s="42">
        <v>74497</v>
      </c>
      <c r="U32" s="42">
        <v>814</v>
      </c>
      <c r="V32" s="42">
        <v>2838</v>
      </c>
      <c r="W32" s="42">
        <v>0</v>
      </c>
      <c r="X32" s="42">
        <v>1860</v>
      </c>
      <c r="Y32" s="42">
        <v>1932</v>
      </c>
      <c r="Z32" s="42">
        <v>768</v>
      </c>
      <c r="AA32" s="42">
        <v>63357</v>
      </c>
      <c r="AB32" s="42">
        <v>16363</v>
      </c>
      <c r="AC32" s="42">
        <v>357</v>
      </c>
      <c r="AD32" s="42">
        <v>0</v>
      </c>
      <c r="AE32" s="42">
        <v>269802</v>
      </c>
      <c r="AF32" s="42">
        <v>22226</v>
      </c>
      <c r="AG32" s="42">
        <v>5019</v>
      </c>
      <c r="AH32" s="42">
        <v>8296</v>
      </c>
      <c r="AI32" s="42">
        <v>406</v>
      </c>
      <c r="AJ32" s="42">
        <v>337</v>
      </c>
      <c r="AK32" s="42">
        <v>1120</v>
      </c>
      <c r="AL32" s="42">
        <v>0</v>
      </c>
      <c r="AM32" s="42">
        <v>105</v>
      </c>
      <c r="AN32" s="42">
        <v>88</v>
      </c>
      <c r="AO32" s="42">
        <v>49</v>
      </c>
      <c r="AP32" s="42">
        <v>401</v>
      </c>
      <c r="AQ32" s="42">
        <v>8626</v>
      </c>
      <c r="AR32" s="42">
        <v>3023</v>
      </c>
      <c r="AS32" s="42">
        <v>4701</v>
      </c>
      <c r="AT32" s="42">
        <v>9713</v>
      </c>
      <c r="AU32" s="42">
        <v>26004</v>
      </c>
      <c r="AV32" s="42">
        <v>35877</v>
      </c>
      <c r="AW32" s="42">
        <v>26438</v>
      </c>
      <c r="AX32" s="42">
        <v>21138</v>
      </c>
      <c r="AY32" s="42">
        <v>26774</v>
      </c>
      <c r="AZ32" s="42">
        <v>15229</v>
      </c>
      <c r="BA32" s="42">
        <v>2762</v>
      </c>
      <c r="BB32" s="42">
        <v>31037</v>
      </c>
      <c r="BC32" s="42">
        <v>21805</v>
      </c>
      <c r="BD32" s="42">
        <v>10521</v>
      </c>
      <c r="BE32" s="42">
        <v>66962</v>
      </c>
      <c r="BF32" s="42">
        <v>6848</v>
      </c>
      <c r="BG32" s="42">
        <v>134087</v>
      </c>
      <c r="BH32" s="42">
        <v>2640</v>
      </c>
      <c r="BI32" s="42">
        <v>9413</v>
      </c>
      <c r="BJ32" s="42">
        <v>53057</v>
      </c>
      <c r="BK32" s="42">
        <v>546</v>
      </c>
      <c r="BL32" s="42">
        <v>77079</v>
      </c>
      <c r="BM32" s="42">
        <v>45940</v>
      </c>
      <c r="BN32" s="42">
        <v>24724</v>
      </c>
      <c r="BO32" s="42">
        <v>22553</v>
      </c>
      <c r="BP32" s="42">
        <v>0</v>
      </c>
      <c r="BQ32" s="42">
        <v>0</v>
      </c>
      <c r="BR32" s="42">
        <v>38915</v>
      </c>
      <c r="BS32" s="42">
        <v>2100</v>
      </c>
      <c r="BT32" s="42">
        <v>115122</v>
      </c>
      <c r="BU32" s="42">
        <v>23916</v>
      </c>
      <c r="BV32" s="42">
        <v>1949</v>
      </c>
      <c r="BW32" s="42">
        <v>8926</v>
      </c>
      <c r="BX32" s="42">
        <v>11561</v>
      </c>
      <c r="BY32" s="42">
        <v>0</v>
      </c>
      <c r="BZ32" s="42">
        <v>1200</v>
      </c>
      <c r="CA32" s="42">
        <v>116</v>
      </c>
      <c r="CB32" s="42">
        <v>215</v>
      </c>
      <c r="CC32" s="42">
        <v>565</v>
      </c>
      <c r="CD32" s="42">
        <v>419</v>
      </c>
      <c r="CE32" s="42">
        <v>2236</v>
      </c>
      <c r="CF32" s="42">
        <v>6197</v>
      </c>
      <c r="CG32" s="42">
        <v>0</v>
      </c>
      <c r="CH32" s="42">
        <v>82</v>
      </c>
      <c r="CI32" s="42">
        <v>1141</v>
      </c>
      <c r="CJ32" s="42">
        <v>45960</v>
      </c>
      <c r="CK32" s="42">
        <v>50</v>
      </c>
      <c r="CL32" s="42">
        <v>4985</v>
      </c>
      <c r="CM32" s="42">
        <v>6966</v>
      </c>
      <c r="CN32" s="42">
        <v>1323</v>
      </c>
      <c r="CO32" s="42">
        <v>35485</v>
      </c>
      <c r="CP32" s="42">
        <v>14969</v>
      </c>
      <c r="CQ32" s="42">
        <v>22</v>
      </c>
      <c r="CR32" s="42">
        <v>300</v>
      </c>
      <c r="CS32" s="42">
        <v>653</v>
      </c>
      <c r="CT32" s="42">
        <v>2384</v>
      </c>
      <c r="CU32" s="42">
        <v>720</v>
      </c>
      <c r="CV32" s="42">
        <v>7824</v>
      </c>
      <c r="CW32" s="42">
        <v>13711</v>
      </c>
      <c r="CX32" s="42">
        <v>20490</v>
      </c>
      <c r="CY32" s="42">
        <v>2753</v>
      </c>
      <c r="CZ32" s="42">
        <v>10474</v>
      </c>
      <c r="DA32" s="42">
        <v>8223</v>
      </c>
      <c r="DB32" s="42">
        <v>9320</v>
      </c>
      <c r="DC32" s="42">
        <v>1639</v>
      </c>
      <c r="DD32" s="42">
        <v>18332</v>
      </c>
      <c r="DE32" s="56">
        <v>3752</v>
      </c>
      <c r="DF32" s="57">
        <v>1780001</v>
      </c>
      <c r="DG32" s="42">
        <v>18919</v>
      </c>
      <c r="DH32" s="42">
        <v>451953</v>
      </c>
      <c r="DI32" s="42">
        <v>6634</v>
      </c>
      <c r="DJ32" s="42">
        <v>0</v>
      </c>
      <c r="DK32" s="42">
        <v>0</v>
      </c>
      <c r="DL32" s="42">
        <v>0</v>
      </c>
      <c r="DM32" s="56">
        <v>2106</v>
      </c>
      <c r="DN32" s="56">
        <v>479612</v>
      </c>
      <c r="DO32" s="57">
        <v>2259613</v>
      </c>
      <c r="DP32" s="57">
        <v>315692</v>
      </c>
      <c r="DQ32" s="57">
        <v>315692</v>
      </c>
      <c r="DR32" s="57">
        <v>795304</v>
      </c>
      <c r="DS32" s="57">
        <v>2575305</v>
      </c>
    </row>
    <row r="33" spans="1:123" ht="39.950000000000003" customHeight="1" x14ac:dyDescent="0.15">
      <c r="A33" s="55" t="s">
        <v>188</v>
      </c>
      <c r="B33" s="43" t="s">
        <v>187</v>
      </c>
      <c r="C33" s="55">
        <v>5945</v>
      </c>
      <c r="D33" s="42">
        <v>797</v>
      </c>
      <c r="E33" s="42">
        <v>2913</v>
      </c>
      <c r="F33" s="42">
        <v>178</v>
      </c>
      <c r="G33" s="42">
        <v>861</v>
      </c>
      <c r="H33" s="42">
        <v>137</v>
      </c>
      <c r="I33" s="42">
        <v>431</v>
      </c>
      <c r="J33" s="42">
        <v>2560</v>
      </c>
      <c r="K33" s="42">
        <v>365</v>
      </c>
      <c r="L33" s="42">
        <v>2</v>
      </c>
      <c r="M33" s="42">
        <v>1</v>
      </c>
      <c r="N33" s="42">
        <v>51</v>
      </c>
      <c r="O33" s="42">
        <v>1198</v>
      </c>
      <c r="P33" s="42">
        <v>225</v>
      </c>
      <c r="Q33" s="42">
        <v>296</v>
      </c>
      <c r="R33" s="42">
        <v>90</v>
      </c>
      <c r="S33" s="42">
        <v>581</v>
      </c>
      <c r="T33" s="42">
        <v>538</v>
      </c>
      <c r="U33" s="42">
        <v>61</v>
      </c>
      <c r="V33" s="42">
        <v>54</v>
      </c>
      <c r="W33" s="42">
        <v>180</v>
      </c>
      <c r="X33" s="42">
        <v>735</v>
      </c>
      <c r="Y33" s="42">
        <v>211</v>
      </c>
      <c r="Z33" s="42">
        <v>0</v>
      </c>
      <c r="AA33" s="42">
        <v>1345</v>
      </c>
      <c r="AB33" s="42">
        <v>424</v>
      </c>
      <c r="AC33" s="42">
        <v>0</v>
      </c>
      <c r="AD33" s="42">
        <v>47</v>
      </c>
      <c r="AE33" s="42">
        <v>1044</v>
      </c>
      <c r="AF33" s="42">
        <v>10435</v>
      </c>
      <c r="AG33" s="42">
        <v>4237</v>
      </c>
      <c r="AH33" s="42">
        <v>57</v>
      </c>
      <c r="AI33" s="42">
        <v>967</v>
      </c>
      <c r="AJ33" s="42">
        <v>50</v>
      </c>
      <c r="AK33" s="42">
        <v>970</v>
      </c>
      <c r="AL33" s="42">
        <v>652</v>
      </c>
      <c r="AM33" s="42">
        <v>1430</v>
      </c>
      <c r="AN33" s="42">
        <v>253</v>
      </c>
      <c r="AO33" s="42">
        <v>39</v>
      </c>
      <c r="AP33" s="42">
        <v>9</v>
      </c>
      <c r="AQ33" s="42">
        <v>123</v>
      </c>
      <c r="AR33" s="42">
        <v>1799</v>
      </c>
      <c r="AS33" s="42">
        <v>947</v>
      </c>
      <c r="AT33" s="42">
        <v>10869</v>
      </c>
      <c r="AU33" s="42">
        <v>21149</v>
      </c>
      <c r="AV33" s="42">
        <v>10025</v>
      </c>
      <c r="AW33" s="42">
        <v>3927</v>
      </c>
      <c r="AX33" s="42">
        <v>876</v>
      </c>
      <c r="AY33" s="42">
        <v>9561</v>
      </c>
      <c r="AZ33" s="42">
        <v>2735</v>
      </c>
      <c r="BA33" s="42">
        <v>371</v>
      </c>
      <c r="BB33" s="42">
        <v>1316</v>
      </c>
      <c r="BC33" s="42">
        <v>3416</v>
      </c>
      <c r="BD33" s="42">
        <v>596</v>
      </c>
      <c r="BE33" s="42">
        <v>9517</v>
      </c>
      <c r="BF33" s="42">
        <v>4518</v>
      </c>
      <c r="BG33" s="42">
        <v>55840</v>
      </c>
      <c r="BH33" s="42">
        <v>3649</v>
      </c>
      <c r="BI33" s="42">
        <v>3818</v>
      </c>
      <c r="BJ33" s="42">
        <v>2930</v>
      </c>
      <c r="BK33" s="42">
        <v>1765</v>
      </c>
      <c r="BL33" s="42">
        <v>1264</v>
      </c>
      <c r="BM33" s="42">
        <v>523</v>
      </c>
      <c r="BN33" s="42">
        <v>5580</v>
      </c>
      <c r="BO33" s="42">
        <v>4843</v>
      </c>
      <c r="BP33" s="42">
        <v>0</v>
      </c>
      <c r="BQ33" s="42">
        <v>0</v>
      </c>
      <c r="BR33" s="42">
        <v>792</v>
      </c>
      <c r="BS33" s="42">
        <v>19745</v>
      </c>
      <c r="BT33" s="42">
        <v>2801</v>
      </c>
      <c r="BU33" s="42">
        <v>66</v>
      </c>
      <c r="BV33" s="42">
        <v>0</v>
      </c>
      <c r="BW33" s="42">
        <v>0</v>
      </c>
      <c r="BX33" s="42">
        <v>0</v>
      </c>
      <c r="BY33" s="42">
        <v>170</v>
      </c>
      <c r="BZ33" s="42">
        <v>3779</v>
      </c>
      <c r="CA33" s="42">
        <v>19955</v>
      </c>
      <c r="CB33" s="42">
        <v>1260</v>
      </c>
      <c r="CC33" s="42">
        <v>0</v>
      </c>
      <c r="CD33" s="42">
        <v>112</v>
      </c>
      <c r="CE33" s="42">
        <v>210</v>
      </c>
      <c r="CF33" s="42">
        <v>100</v>
      </c>
      <c r="CG33" s="42">
        <v>149</v>
      </c>
      <c r="CH33" s="42">
        <v>1205</v>
      </c>
      <c r="CI33" s="42">
        <v>29</v>
      </c>
      <c r="CJ33" s="42">
        <v>0</v>
      </c>
      <c r="CK33" s="42">
        <v>450</v>
      </c>
      <c r="CL33" s="42">
        <v>26</v>
      </c>
      <c r="CM33" s="42">
        <v>7923</v>
      </c>
      <c r="CN33" s="42">
        <v>586</v>
      </c>
      <c r="CO33" s="42">
        <v>2666</v>
      </c>
      <c r="CP33" s="42">
        <v>7918</v>
      </c>
      <c r="CQ33" s="42">
        <v>225</v>
      </c>
      <c r="CR33" s="42">
        <v>3925</v>
      </c>
      <c r="CS33" s="42">
        <v>3825</v>
      </c>
      <c r="CT33" s="42">
        <v>3078</v>
      </c>
      <c r="CU33" s="42">
        <v>726</v>
      </c>
      <c r="CV33" s="42">
        <v>13</v>
      </c>
      <c r="CW33" s="42">
        <v>75400</v>
      </c>
      <c r="CX33" s="42">
        <v>231</v>
      </c>
      <c r="CY33" s="42">
        <v>2045</v>
      </c>
      <c r="CZ33" s="42">
        <v>1369</v>
      </c>
      <c r="DA33" s="42">
        <v>1107</v>
      </c>
      <c r="DB33" s="42">
        <v>8662</v>
      </c>
      <c r="DC33" s="42">
        <v>1853</v>
      </c>
      <c r="DD33" s="42">
        <v>3517</v>
      </c>
      <c r="DE33" s="56">
        <v>192</v>
      </c>
      <c r="DF33" s="57">
        <v>378436</v>
      </c>
      <c r="DG33" s="42">
        <v>9659</v>
      </c>
      <c r="DH33" s="42">
        <v>624422</v>
      </c>
      <c r="DI33" s="42">
        <v>0</v>
      </c>
      <c r="DJ33" s="42">
        <v>0</v>
      </c>
      <c r="DK33" s="42">
        <v>0</v>
      </c>
      <c r="DL33" s="42">
        <v>0</v>
      </c>
      <c r="DM33" s="56">
        <v>793</v>
      </c>
      <c r="DN33" s="56">
        <v>634874</v>
      </c>
      <c r="DO33" s="57">
        <v>1013310</v>
      </c>
      <c r="DP33" s="57">
        <v>97936</v>
      </c>
      <c r="DQ33" s="57">
        <v>97936</v>
      </c>
      <c r="DR33" s="57">
        <v>732810</v>
      </c>
      <c r="DS33" s="57">
        <v>1111246</v>
      </c>
    </row>
    <row r="34" spans="1:123" ht="39.950000000000003" customHeight="1" x14ac:dyDescent="0.15">
      <c r="A34" s="55" t="s">
        <v>186</v>
      </c>
      <c r="B34" s="43" t="s">
        <v>330</v>
      </c>
      <c r="C34" s="55">
        <v>192</v>
      </c>
      <c r="D34" s="42">
        <v>8</v>
      </c>
      <c r="E34" s="42">
        <v>7</v>
      </c>
      <c r="F34" s="42">
        <v>35</v>
      </c>
      <c r="G34" s="42">
        <v>220</v>
      </c>
      <c r="H34" s="42">
        <v>0</v>
      </c>
      <c r="I34" s="42">
        <v>553</v>
      </c>
      <c r="J34" s="42">
        <v>224</v>
      </c>
      <c r="K34" s="42">
        <v>30</v>
      </c>
      <c r="L34" s="42">
        <v>0</v>
      </c>
      <c r="M34" s="42">
        <v>0</v>
      </c>
      <c r="N34" s="42">
        <v>50</v>
      </c>
      <c r="O34" s="42">
        <v>2136</v>
      </c>
      <c r="P34" s="42">
        <v>174</v>
      </c>
      <c r="Q34" s="42">
        <v>596</v>
      </c>
      <c r="R34" s="42">
        <v>66</v>
      </c>
      <c r="S34" s="42">
        <v>110</v>
      </c>
      <c r="T34" s="42">
        <v>161</v>
      </c>
      <c r="U34" s="42">
        <v>12</v>
      </c>
      <c r="V34" s="42">
        <v>12</v>
      </c>
      <c r="W34" s="42">
        <v>32</v>
      </c>
      <c r="X34" s="42">
        <v>15</v>
      </c>
      <c r="Y34" s="42">
        <v>10</v>
      </c>
      <c r="Z34" s="42">
        <v>11</v>
      </c>
      <c r="AA34" s="42">
        <v>16</v>
      </c>
      <c r="AB34" s="42">
        <v>701</v>
      </c>
      <c r="AC34" s="42">
        <v>2</v>
      </c>
      <c r="AD34" s="42">
        <v>104</v>
      </c>
      <c r="AE34" s="42">
        <v>377</v>
      </c>
      <c r="AF34" s="42">
        <v>165</v>
      </c>
      <c r="AG34" s="42">
        <v>11497</v>
      </c>
      <c r="AH34" s="42">
        <v>7</v>
      </c>
      <c r="AI34" s="42">
        <v>101</v>
      </c>
      <c r="AJ34" s="42">
        <v>148</v>
      </c>
      <c r="AK34" s="42">
        <v>69</v>
      </c>
      <c r="AL34" s="42">
        <v>53</v>
      </c>
      <c r="AM34" s="42">
        <v>147</v>
      </c>
      <c r="AN34" s="42">
        <v>199</v>
      </c>
      <c r="AO34" s="42">
        <v>11</v>
      </c>
      <c r="AP34" s="42">
        <v>9</v>
      </c>
      <c r="AQ34" s="42">
        <v>67</v>
      </c>
      <c r="AR34" s="42">
        <v>441</v>
      </c>
      <c r="AS34" s="42">
        <v>84</v>
      </c>
      <c r="AT34" s="42">
        <v>74</v>
      </c>
      <c r="AU34" s="42">
        <v>1248</v>
      </c>
      <c r="AV34" s="42">
        <v>3072</v>
      </c>
      <c r="AW34" s="42">
        <v>507</v>
      </c>
      <c r="AX34" s="42">
        <v>475</v>
      </c>
      <c r="AY34" s="42">
        <v>142</v>
      </c>
      <c r="AZ34" s="42">
        <v>13</v>
      </c>
      <c r="BA34" s="42">
        <v>158</v>
      </c>
      <c r="BB34" s="42">
        <v>20</v>
      </c>
      <c r="BC34" s="42">
        <v>380</v>
      </c>
      <c r="BD34" s="42">
        <v>24</v>
      </c>
      <c r="BE34" s="42">
        <v>457</v>
      </c>
      <c r="BF34" s="42">
        <v>95</v>
      </c>
      <c r="BG34" s="42">
        <v>824</v>
      </c>
      <c r="BH34" s="42">
        <v>35</v>
      </c>
      <c r="BI34" s="42">
        <v>113</v>
      </c>
      <c r="BJ34" s="42">
        <v>3230</v>
      </c>
      <c r="BK34" s="42">
        <v>19</v>
      </c>
      <c r="BL34" s="42">
        <v>25</v>
      </c>
      <c r="BM34" s="42">
        <v>52</v>
      </c>
      <c r="BN34" s="42">
        <v>39</v>
      </c>
      <c r="BO34" s="42">
        <v>145</v>
      </c>
      <c r="BP34" s="42">
        <v>303</v>
      </c>
      <c r="BQ34" s="42">
        <v>4275</v>
      </c>
      <c r="BR34" s="42">
        <v>158</v>
      </c>
      <c r="BS34" s="42">
        <v>233</v>
      </c>
      <c r="BT34" s="42">
        <v>2558</v>
      </c>
      <c r="BU34" s="42">
        <v>1095</v>
      </c>
      <c r="BV34" s="42">
        <v>6</v>
      </c>
      <c r="BW34" s="42">
        <v>0</v>
      </c>
      <c r="BX34" s="42">
        <v>0</v>
      </c>
      <c r="BY34" s="42">
        <v>514</v>
      </c>
      <c r="BZ34" s="42">
        <v>174</v>
      </c>
      <c r="CA34" s="42">
        <v>0</v>
      </c>
      <c r="CB34" s="42">
        <v>20</v>
      </c>
      <c r="CC34" s="42">
        <v>3</v>
      </c>
      <c r="CD34" s="42">
        <v>1</v>
      </c>
      <c r="CE34" s="42">
        <v>11</v>
      </c>
      <c r="CF34" s="42">
        <v>141</v>
      </c>
      <c r="CG34" s="42">
        <v>258</v>
      </c>
      <c r="CH34" s="42">
        <v>14094</v>
      </c>
      <c r="CI34" s="42">
        <v>293</v>
      </c>
      <c r="CJ34" s="42">
        <v>22</v>
      </c>
      <c r="CK34" s="42">
        <v>1642</v>
      </c>
      <c r="CL34" s="42">
        <v>62</v>
      </c>
      <c r="CM34" s="42">
        <v>3316</v>
      </c>
      <c r="CN34" s="42">
        <v>418</v>
      </c>
      <c r="CO34" s="42">
        <v>3024</v>
      </c>
      <c r="CP34" s="42">
        <v>369</v>
      </c>
      <c r="CQ34" s="42">
        <v>122</v>
      </c>
      <c r="CR34" s="42">
        <v>203</v>
      </c>
      <c r="CS34" s="42">
        <v>125</v>
      </c>
      <c r="CT34" s="42">
        <v>1902</v>
      </c>
      <c r="CU34" s="42">
        <v>1963</v>
      </c>
      <c r="CV34" s="42">
        <v>54</v>
      </c>
      <c r="CW34" s="42">
        <v>36</v>
      </c>
      <c r="CX34" s="42">
        <v>1568</v>
      </c>
      <c r="CY34" s="42">
        <v>746</v>
      </c>
      <c r="CZ34" s="42">
        <v>103</v>
      </c>
      <c r="DA34" s="42">
        <v>688</v>
      </c>
      <c r="DB34" s="42">
        <v>766</v>
      </c>
      <c r="DC34" s="42">
        <v>2491</v>
      </c>
      <c r="DD34" s="42">
        <v>0</v>
      </c>
      <c r="DE34" s="56">
        <v>1114</v>
      </c>
      <c r="DF34" s="57">
        <v>74870</v>
      </c>
      <c r="DG34" s="42">
        <v>28077</v>
      </c>
      <c r="DH34" s="42">
        <v>910637</v>
      </c>
      <c r="DI34" s="42">
        <v>0</v>
      </c>
      <c r="DJ34" s="42">
        <v>0</v>
      </c>
      <c r="DK34" s="42">
        <v>0</v>
      </c>
      <c r="DL34" s="42">
        <v>0</v>
      </c>
      <c r="DM34" s="56">
        <v>0</v>
      </c>
      <c r="DN34" s="56">
        <v>938714</v>
      </c>
      <c r="DO34" s="57">
        <v>1013584</v>
      </c>
      <c r="DP34" s="57">
        <v>8976</v>
      </c>
      <c r="DQ34" s="57">
        <v>8976</v>
      </c>
      <c r="DR34" s="57">
        <v>947690</v>
      </c>
      <c r="DS34" s="57">
        <v>1022560</v>
      </c>
    </row>
    <row r="35" spans="1:123" ht="39.950000000000003" customHeight="1" x14ac:dyDescent="0.15">
      <c r="A35" s="55" t="s">
        <v>185</v>
      </c>
      <c r="B35" s="43" t="s">
        <v>184</v>
      </c>
      <c r="C35" s="55">
        <v>0</v>
      </c>
      <c r="D35" s="42">
        <v>0</v>
      </c>
      <c r="E35" s="42">
        <v>0</v>
      </c>
      <c r="F35" s="42">
        <v>674</v>
      </c>
      <c r="G35" s="42">
        <v>0</v>
      </c>
      <c r="H35" s="42">
        <v>0</v>
      </c>
      <c r="I35" s="42">
        <v>0</v>
      </c>
      <c r="J35" s="42">
        <v>2552</v>
      </c>
      <c r="K35" s="42">
        <v>6570</v>
      </c>
      <c r="L35" s="42">
        <v>0</v>
      </c>
      <c r="M35" s="42">
        <v>0</v>
      </c>
      <c r="N35" s="42">
        <v>76</v>
      </c>
      <c r="O35" s="42">
        <v>236</v>
      </c>
      <c r="P35" s="42">
        <v>20</v>
      </c>
      <c r="Q35" s="42">
        <v>2428</v>
      </c>
      <c r="R35" s="42">
        <v>39</v>
      </c>
      <c r="S35" s="42">
        <v>0</v>
      </c>
      <c r="T35" s="42">
        <v>4</v>
      </c>
      <c r="U35" s="42">
        <v>3</v>
      </c>
      <c r="V35" s="42">
        <v>396</v>
      </c>
      <c r="W35" s="42">
        <v>14</v>
      </c>
      <c r="X35" s="42">
        <v>419</v>
      </c>
      <c r="Y35" s="42">
        <v>9</v>
      </c>
      <c r="Z35" s="42">
        <v>0</v>
      </c>
      <c r="AA35" s="42">
        <v>6000</v>
      </c>
      <c r="AB35" s="42">
        <v>4831</v>
      </c>
      <c r="AC35" s="42">
        <v>0</v>
      </c>
      <c r="AD35" s="42">
        <v>0</v>
      </c>
      <c r="AE35" s="42">
        <v>5286</v>
      </c>
      <c r="AF35" s="42">
        <v>292</v>
      </c>
      <c r="AG35" s="42">
        <v>0</v>
      </c>
      <c r="AH35" s="42">
        <v>3270</v>
      </c>
      <c r="AI35" s="42">
        <v>10</v>
      </c>
      <c r="AJ35" s="42">
        <v>0</v>
      </c>
      <c r="AK35" s="42">
        <v>482</v>
      </c>
      <c r="AL35" s="42">
        <v>0</v>
      </c>
      <c r="AM35" s="42">
        <v>0</v>
      </c>
      <c r="AN35" s="42">
        <v>0</v>
      </c>
      <c r="AO35" s="42">
        <v>0</v>
      </c>
      <c r="AP35" s="42">
        <v>0</v>
      </c>
      <c r="AQ35" s="42">
        <v>4531</v>
      </c>
      <c r="AR35" s="42">
        <v>168</v>
      </c>
      <c r="AS35" s="42">
        <v>710</v>
      </c>
      <c r="AT35" s="42">
        <v>400</v>
      </c>
      <c r="AU35" s="42">
        <v>314</v>
      </c>
      <c r="AV35" s="42">
        <v>7934</v>
      </c>
      <c r="AW35" s="42">
        <v>4010</v>
      </c>
      <c r="AX35" s="42">
        <v>7289</v>
      </c>
      <c r="AY35" s="42">
        <v>201</v>
      </c>
      <c r="AZ35" s="42">
        <v>743</v>
      </c>
      <c r="BA35" s="42">
        <v>176</v>
      </c>
      <c r="BB35" s="42">
        <v>3471</v>
      </c>
      <c r="BC35" s="42">
        <v>298</v>
      </c>
      <c r="BD35" s="42">
        <v>32</v>
      </c>
      <c r="BE35" s="42">
        <v>16028</v>
      </c>
      <c r="BF35" s="42">
        <v>1661</v>
      </c>
      <c r="BG35" s="42">
        <v>53</v>
      </c>
      <c r="BH35" s="42">
        <v>139</v>
      </c>
      <c r="BI35" s="42">
        <v>2764</v>
      </c>
      <c r="BJ35" s="42">
        <v>2654</v>
      </c>
      <c r="BK35" s="42">
        <v>3</v>
      </c>
      <c r="BL35" s="42">
        <v>13687</v>
      </c>
      <c r="BM35" s="42">
        <v>2386</v>
      </c>
      <c r="BN35" s="42">
        <v>70</v>
      </c>
      <c r="BO35" s="42">
        <v>71</v>
      </c>
      <c r="BP35" s="42">
        <v>0</v>
      </c>
      <c r="BQ35" s="42">
        <v>0</v>
      </c>
      <c r="BR35" s="42">
        <v>1</v>
      </c>
      <c r="BS35" s="42">
        <v>67</v>
      </c>
      <c r="BT35" s="42">
        <v>868</v>
      </c>
      <c r="BU35" s="42">
        <v>20</v>
      </c>
      <c r="BV35" s="42">
        <v>0</v>
      </c>
      <c r="BW35" s="42">
        <v>0</v>
      </c>
      <c r="BX35" s="42">
        <v>0</v>
      </c>
      <c r="BY35" s="42">
        <v>2</v>
      </c>
      <c r="BZ35" s="42">
        <v>39</v>
      </c>
      <c r="CA35" s="42">
        <v>0</v>
      </c>
      <c r="CB35" s="42">
        <v>35</v>
      </c>
      <c r="CC35" s="42">
        <v>16</v>
      </c>
      <c r="CD35" s="42">
        <v>0</v>
      </c>
      <c r="CE35" s="42">
        <v>0</v>
      </c>
      <c r="CF35" s="42">
        <v>0</v>
      </c>
      <c r="CG35" s="42">
        <v>0</v>
      </c>
      <c r="CH35" s="42">
        <v>0</v>
      </c>
      <c r="CI35" s="42">
        <v>0</v>
      </c>
      <c r="CJ35" s="42">
        <v>0</v>
      </c>
      <c r="CK35" s="42">
        <v>0</v>
      </c>
      <c r="CL35" s="42">
        <v>8</v>
      </c>
      <c r="CM35" s="42">
        <v>381</v>
      </c>
      <c r="CN35" s="42">
        <v>1140</v>
      </c>
      <c r="CO35" s="42">
        <v>4293</v>
      </c>
      <c r="CP35" s="42">
        <v>1844</v>
      </c>
      <c r="CQ35" s="42">
        <v>952</v>
      </c>
      <c r="CR35" s="42">
        <v>297</v>
      </c>
      <c r="CS35" s="42">
        <v>311</v>
      </c>
      <c r="CT35" s="42">
        <v>151</v>
      </c>
      <c r="CU35" s="42">
        <v>0</v>
      </c>
      <c r="CV35" s="42">
        <v>26</v>
      </c>
      <c r="CW35" s="42">
        <v>4008</v>
      </c>
      <c r="CX35" s="42">
        <v>55</v>
      </c>
      <c r="CY35" s="42">
        <v>4925</v>
      </c>
      <c r="CZ35" s="42">
        <v>19075</v>
      </c>
      <c r="DA35" s="42">
        <v>445</v>
      </c>
      <c r="DB35" s="42">
        <v>3941</v>
      </c>
      <c r="DC35" s="42">
        <v>362</v>
      </c>
      <c r="DD35" s="42">
        <v>0</v>
      </c>
      <c r="DE35" s="56">
        <v>688</v>
      </c>
      <c r="DF35" s="57">
        <v>147354</v>
      </c>
      <c r="DG35" s="42">
        <v>23850</v>
      </c>
      <c r="DH35" s="42">
        <v>83439</v>
      </c>
      <c r="DI35" s="42">
        <v>0</v>
      </c>
      <c r="DJ35" s="42">
        <v>0</v>
      </c>
      <c r="DK35" s="42">
        <v>0</v>
      </c>
      <c r="DL35" s="42">
        <v>0</v>
      </c>
      <c r="DM35" s="56">
        <v>826</v>
      </c>
      <c r="DN35" s="56">
        <v>108115</v>
      </c>
      <c r="DO35" s="57">
        <v>255469</v>
      </c>
      <c r="DP35" s="57">
        <v>31874</v>
      </c>
      <c r="DQ35" s="57">
        <v>31874</v>
      </c>
      <c r="DR35" s="57">
        <v>139989</v>
      </c>
      <c r="DS35" s="57">
        <v>287343</v>
      </c>
    </row>
    <row r="36" spans="1:123" ht="39.950000000000003" customHeight="1" x14ac:dyDescent="0.15">
      <c r="A36" s="55" t="s">
        <v>183</v>
      </c>
      <c r="B36" s="43" t="s">
        <v>182</v>
      </c>
      <c r="C36" s="55">
        <v>0</v>
      </c>
      <c r="D36" s="42">
        <v>0</v>
      </c>
      <c r="E36" s="42">
        <v>0</v>
      </c>
      <c r="F36" s="42">
        <v>17</v>
      </c>
      <c r="G36" s="42">
        <v>0</v>
      </c>
      <c r="H36" s="42">
        <v>33</v>
      </c>
      <c r="I36" s="42">
        <v>14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4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25</v>
      </c>
      <c r="AC36" s="42">
        <v>5</v>
      </c>
      <c r="AD36" s="42">
        <v>24</v>
      </c>
      <c r="AE36" s="42">
        <v>0</v>
      </c>
      <c r="AF36" s="42">
        <v>0</v>
      </c>
      <c r="AG36" s="42">
        <v>0</v>
      </c>
      <c r="AH36" s="42">
        <v>0</v>
      </c>
      <c r="AI36" s="42">
        <v>35496</v>
      </c>
      <c r="AJ36" s="42">
        <v>0</v>
      </c>
      <c r="AK36" s="42">
        <v>440</v>
      </c>
      <c r="AL36" s="42">
        <v>0</v>
      </c>
      <c r="AM36" s="42">
        <v>0</v>
      </c>
      <c r="AN36" s="42">
        <v>39</v>
      </c>
      <c r="AO36" s="42">
        <v>0</v>
      </c>
      <c r="AP36" s="42">
        <v>0</v>
      </c>
      <c r="AQ36" s="42">
        <v>0</v>
      </c>
      <c r="AR36" s="42">
        <v>4</v>
      </c>
      <c r="AS36" s="42">
        <v>122</v>
      </c>
      <c r="AT36" s="42">
        <v>14</v>
      </c>
      <c r="AU36" s="42">
        <v>0</v>
      </c>
      <c r="AV36" s="42">
        <v>0</v>
      </c>
      <c r="AW36" s="42">
        <v>0</v>
      </c>
      <c r="AX36" s="42">
        <v>0</v>
      </c>
      <c r="AY36" s="42">
        <v>0</v>
      </c>
      <c r="AZ36" s="42">
        <v>0</v>
      </c>
      <c r="BA36" s="42">
        <v>0</v>
      </c>
      <c r="BB36" s="42">
        <v>5</v>
      </c>
      <c r="BC36" s="42">
        <v>0</v>
      </c>
      <c r="BD36" s="42">
        <v>0</v>
      </c>
      <c r="BE36" s="42">
        <v>0</v>
      </c>
      <c r="BF36" s="42">
        <v>0</v>
      </c>
      <c r="BG36" s="42">
        <v>0</v>
      </c>
      <c r="BH36" s="42">
        <v>0</v>
      </c>
      <c r="BI36" s="42">
        <v>2</v>
      </c>
      <c r="BJ36" s="42">
        <v>438</v>
      </c>
      <c r="BK36" s="42">
        <v>0</v>
      </c>
      <c r="BL36" s="42">
        <v>270530</v>
      </c>
      <c r="BM36" s="42">
        <v>120954</v>
      </c>
      <c r="BN36" s="42">
        <v>206773</v>
      </c>
      <c r="BO36" s="42">
        <v>87586</v>
      </c>
      <c r="BP36" s="42">
        <v>0</v>
      </c>
      <c r="BQ36" s="42">
        <v>8</v>
      </c>
      <c r="BR36" s="42">
        <v>0</v>
      </c>
      <c r="BS36" s="42">
        <v>220</v>
      </c>
      <c r="BT36" s="42">
        <v>0</v>
      </c>
      <c r="BU36" s="42">
        <v>0</v>
      </c>
      <c r="BV36" s="42">
        <v>1</v>
      </c>
      <c r="BW36" s="42">
        <v>131</v>
      </c>
      <c r="BX36" s="42">
        <v>1386</v>
      </c>
      <c r="BY36" s="42">
        <v>0</v>
      </c>
      <c r="BZ36" s="42">
        <v>0</v>
      </c>
      <c r="CA36" s="42">
        <v>0</v>
      </c>
      <c r="CB36" s="42">
        <v>0</v>
      </c>
      <c r="CC36" s="42">
        <v>0</v>
      </c>
      <c r="CD36" s="42">
        <v>0</v>
      </c>
      <c r="CE36" s="42">
        <v>0</v>
      </c>
      <c r="CF36" s="42">
        <v>0</v>
      </c>
      <c r="CG36" s="42">
        <v>0</v>
      </c>
      <c r="CH36" s="42">
        <v>0</v>
      </c>
      <c r="CI36" s="42">
        <v>0</v>
      </c>
      <c r="CJ36" s="42">
        <v>0</v>
      </c>
      <c r="CK36" s="42">
        <v>0</v>
      </c>
      <c r="CL36" s="42">
        <v>0</v>
      </c>
      <c r="CM36" s="42">
        <v>51</v>
      </c>
      <c r="CN36" s="42">
        <v>0</v>
      </c>
      <c r="CO36" s="42">
        <v>108</v>
      </c>
      <c r="CP36" s="42">
        <v>0</v>
      </c>
      <c r="CQ36" s="42">
        <v>0</v>
      </c>
      <c r="CR36" s="42">
        <v>0</v>
      </c>
      <c r="CS36" s="42">
        <v>0</v>
      </c>
      <c r="CT36" s="42">
        <v>0</v>
      </c>
      <c r="CU36" s="42">
        <v>0</v>
      </c>
      <c r="CV36" s="42">
        <v>0</v>
      </c>
      <c r="CW36" s="42">
        <v>0</v>
      </c>
      <c r="CX36" s="42">
        <v>0</v>
      </c>
      <c r="CY36" s="42">
        <v>0</v>
      </c>
      <c r="CZ36" s="42">
        <v>0</v>
      </c>
      <c r="DA36" s="42">
        <v>0</v>
      </c>
      <c r="DB36" s="42">
        <v>0</v>
      </c>
      <c r="DC36" s="42">
        <v>0</v>
      </c>
      <c r="DD36" s="42">
        <v>0</v>
      </c>
      <c r="DE36" s="56">
        <v>798</v>
      </c>
      <c r="DF36" s="57">
        <v>725228</v>
      </c>
      <c r="DG36" s="42">
        <v>0</v>
      </c>
      <c r="DH36" s="42">
        <v>1092</v>
      </c>
      <c r="DI36" s="42">
        <v>0</v>
      </c>
      <c r="DJ36" s="42">
        <v>0</v>
      </c>
      <c r="DK36" s="42">
        <v>0</v>
      </c>
      <c r="DL36" s="42">
        <v>0</v>
      </c>
      <c r="DM36" s="56">
        <v>500</v>
      </c>
      <c r="DN36" s="56">
        <v>1592</v>
      </c>
      <c r="DO36" s="57">
        <v>726820</v>
      </c>
      <c r="DP36" s="57">
        <v>7204</v>
      </c>
      <c r="DQ36" s="57">
        <v>7204</v>
      </c>
      <c r="DR36" s="57">
        <v>8796</v>
      </c>
      <c r="DS36" s="57">
        <v>734024</v>
      </c>
    </row>
    <row r="37" spans="1:123" ht="39.950000000000003" customHeight="1" x14ac:dyDescent="0.15">
      <c r="A37" s="55" t="s">
        <v>181</v>
      </c>
      <c r="B37" s="43" t="s">
        <v>180</v>
      </c>
      <c r="C37" s="55">
        <v>303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461</v>
      </c>
      <c r="L37" s="42">
        <v>0</v>
      </c>
      <c r="M37" s="42">
        <v>0</v>
      </c>
      <c r="N37" s="42">
        <v>0</v>
      </c>
      <c r="O37" s="42">
        <v>0</v>
      </c>
      <c r="P37" s="42">
        <v>6</v>
      </c>
      <c r="Q37" s="42">
        <v>955</v>
      </c>
      <c r="R37" s="42">
        <v>0</v>
      </c>
      <c r="S37" s="42">
        <v>0</v>
      </c>
      <c r="T37" s="42">
        <v>0</v>
      </c>
      <c r="U37" s="42">
        <v>0</v>
      </c>
      <c r="V37" s="42">
        <v>140</v>
      </c>
      <c r="W37" s="42">
        <v>0</v>
      </c>
      <c r="X37" s="42">
        <v>6</v>
      </c>
      <c r="Y37" s="42">
        <v>0</v>
      </c>
      <c r="Z37" s="42">
        <v>0</v>
      </c>
      <c r="AA37" s="42">
        <v>0</v>
      </c>
      <c r="AB37" s="42">
        <v>21</v>
      </c>
      <c r="AC37" s="42">
        <v>0</v>
      </c>
      <c r="AD37" s="42">
        <v>0</v>
      </c>
      <c r="AE37" s="42">
        <v>242</v>
      </c>
      <c r="AF37" s="42">
        <v>0</v>
      </c>
      <c r="AG37" s="42">
        <v>0</v>
      </c>
      <c r="AH37" s="42">
        <v>1</v>
      </c>
      <c r="AI37" s="42">
        <v>9</v>
      </c>
      <c r="AJ37" s="42">
        <v>818</v>
      </c>
      <c r="AK37" s="42">
        <v>0</v>
      </c>
      <c r="AL37" s="42">
        <v>0</v>
      </c>
      <c r="AM37" s="42">
        <v>0</v>
      </c>
      <c r="AN37" s="42">
        <v>1</v>
      </c>
      <c r="AO37" s="42">
        <v>0</v>
      </c>
      <c r="AP37" s="42">
        <v>0</v>
      </c>
      <c r="AQ37" s="42">
        <v>0</v>
      </c>
      <c r="AR37" s="42">
        <v>1</v>
      </c>
      <c r="AS37" s="42">
        <v>135</v>
      </c>
      <c r="AT37" s="42">
        <v>20</v>
      </c>
      <c r="AU37" s="42">
        <v>62</v>
      </c>
      <c r="AV37" s="42">
        <v>177</v>
      </c>
      <c r="AW37" s="42">
        <v>1555</v>
      </c>
      <c r="AX37" s="42">
        <v>15401</v>
      </c>
      <c r="AY37" s="42">
        <v>1391</v>
      </c>
      <c r="AZ37" s="42">
        <v>4</v>
      </c>
      <c r="BA37" s="42">
        <v>49</v>
      </c>
      <c r="BB37" s="42">
        <v>92</v>
      </c>
      <c r="BC37" s="42">
        <v>220</v>
      </c>
      <c r="BD37" s="42">
        <v>0</v>
      </c>
      <c r="BE37" s="42">
        <v>0</v>
      </c>
      <c r="BF37" s="42">
        <v>0</v>
      </c>
      <c r="BG37" s="42">
        <v>175</v>
      </c>
      <c r="BH37" s="42">
        <v>2</v>
      </c>
      <c r="BI37" s="42">
        <v>43</v>
      </c>
      <c r="BJ37" s="42">
        <v>340</v>
      </c>
      <c r="BK37" s="42">
        <v>34</v>
      </c>
      <c r="BL37" s="42">
        <v>42887</v>
      </c>
      <c r="BM37" s="42">
        <v>1037</v>
      </c>
      <c r="BN37" s="42">
        <v>514</v>
      </c>
      <c r="BO37" s="42">
        <v>255</v>
      </c>
      <c r="BP37" s="42">
        <v>0</v>
      </c>
      <c r="BQ37" s="42">
        <v>0</v>
      </c>
      <c r="BR37" s="42">
        <v>0</v>
      </c>
      <c r="BS37" s="42">
        <v>353</v>
      </c>
      <c r="BT37" s="42">
        <v>4324</v>
      </c>
      <c r="BU37" s="42">
        <v>47</v>
      </c>
      <c r="BV37" s="42">
        <v>0</v>
      </c>
      <c r="BW37" s="42">
        <v>0</v>
      </c>
      <c r="BX37" s="42">
        <v>0</v>
      </c>
      <c r="BY37" s="42">
        <v>0</v>
      </c>
      <c r="BZ37" s="42">
        <v>144</v>
      </c>
      <c r="CA37" s="42">
        <v>0</v>
      </c>
      <c r="CB37" s="42">
        <v>159</v>
      </c>
      <c r="CC37" s="42">
        <v>0</v>
      </c>
      <c r="CD37" s="42">
        <v>5</v>
      </c>
      <c r="CE37" s="42">
        <v>1</v>
      </c>
      <c r="CF37" s="42">
        <v>19</v>
      </c>
      <c r="CG37" s="42">
        <v>0</v>
      </c>
      <c r="CH37" s="42">
        <v>0</v>
      </c>
      <c r="CI37" s="42">
        <v>0</v>
      </c>
      <c r="CJ37" s="42">
        <v>0</v>
      </c>
      <c r="CK37" s="42">
        <v>0</v>
      </c>
      <c r="CL37" s="42">
        <v>0</v>
      </c>
      <c r="CM37" s="42">
        <v>803</v>
      </c>
      <c r="CN37" s="42">
        <v>960</v>
      </c>
      <c r="CO37" s="42">
        <v>78</v>
      </c>
      <c r="CP37" s="42">
        <v>5935</v>
      </c>
      <c r="CQ37" s="42">
        <v>194</v>
      </c>
      <c r="CR37" s="42">
        <v>4503</v>
      </c>
      <c r="CS37" s="42">
        <v>3127</v>
      </c>
      <c r="CT37" s="42">
        <v>432</v>
      </c>
      <c r="CU37" s="42">
        <v>1</v>
      </c>
      <c r="CV37" s="42">
        <v>0</v>
      </c>
      <c r="CW37" s="42">
        <v>0</v>
      </c>
      <c r="CX37" s="42">
        <v>139</v>
      </c>
      <c r="CY37" s="42">
        <v>3996</v>
      </c>
      <c r="CZ37" s="42">
        <v>24057</v>
      </c>
      <c r="DA37" s="42">
        <v>0</v>
      </c>
      <c r="DB37" s="42">
        <v>112</v>
      </c>
      <c r="DC37" s="42">
        <v>1017</v>
      </c>
      <c r="DD37" s="42">
        <v>0</v>
      </c>
      <c r="DE37" s="56">
        <v>414</v>
      </c>
      <c r="DF37" s="57">
        <v>118177</v>
      </c>
      <c r="DG37" s="42">
        <v>5141</v>
      </c>
      <c r="DH37" s="42">
        <v>40376</v>
      </c>
      <c r="DI37" s="42">
        <v>0</v>
      </c>
      <c r="DJ37" s="42">
        <v>0</v>
      </c>
      <c r="DK37" s="42">
        <v>0</v>
      </c>
      <c r="DL37" s="42">
        <v>0</v>
      </c>
      <c r="DM37" s="56">
        <v>1013</v>
      </c>
      <c r="DN37" s="56">
        <v>46530</v>
      </c>
      <c r="DO37" s="57">
        <v>164707</v>
      </c>
      <c r="DP37" s="57">
        <v>22920</v>
      </c>
      <c r="DQ37" s="57">
        <v>22920</v>
      </c>
      <c r="DR37" s="57">
        <v>69450</v>
      </c>
      <c r="DS37" s="57">
        <v>187627</v>
      </c>
    </row>
    <row r="38" spans="1:123" ht="39.950000000000003" customHeight="1" x14ac:dyDescent="0.15">
      <c r="A38" s="55" t="s">
        <v>179</v>
      </c>
      <c r="B38" s="43" t="s">
        <v>178</v>
      </c>
      <c r="C38" s="55">
        <v>4272</v>
      </c>
      <c r="D38" s="42">
        <v>1205</v>
      </c>
      <c r="E38" s="42">
        <v>556</v>
      </c>
      <c r="F38" s="42">
        <v>8</v>
      </c>
      <c r="G38" s="42">
        <v>18</v>
      </c>
      <c r="H38" s="42">
        <v>31</v>
      </c>
      <c r="I38" s="42">
        <v>0</v>
      </c>
      <c r="J38" s="42">
        <v>571</v>
      </c>
      <c r="K38" s="42">
        <v>31</v>
      </c>
      <c r="L38" s="42">
        <v>454</v>
      </c>
      <c r="M38" s="42">
        <v>0</v>
      </c>
      <c r="N38" s="42">
        <v>0</v>
      </c>
      <c r="O38" s="42">
        <v>0</v>
      </c>
      <c r="P38" s="42">
        <v>78</v>
      </c>
      <c r="Q38" s="42">
        <v>272</v>
      </c>
      <c r="R38" s="42">
        <v>779</v>
      </c>
      <c r="S38" s="42">
        <v>9</v>
      </c>
      <c r="T38" s="42">
        <v>14</v>
      </c>
      <c r="U38" s="42">
        <v>222</v>
      </c>
      <c r="V38" s="42">
        <v>4583</v>
      </c>
      <c r="W38" s="42">
        <v>4</v>
      </c>
      <c r="X38" s="42">
        <v>398</v>
      </c>
      <c r="Y38" s="42">
        <v>129</v>
      </c>
      <c r="Z38" s="42">
        <v>6</v>
      </c>
      <c r="AA38" s="42">
        <v>1082</v>
      </c>
      <c r="AB38" s="42">
        <v>507</v>
      </c>
      <c r="AC38" s="42">
        <v>29</v>
      </c>
      <c r="AD38" s="42">
        <v>652</v>
      </c>
      <c r="AE38" s="42">
        <v>184</v>
      </c>
      <c r="AF38" s="42">
        <v>102</v>
      </c>
      <c r="AG38" s="42">
        <v>3</v>
      </c>
      <c r="AH38" s="42">
        <v>2521</v>
      </c>
      <c r="AI38" s="42">
        <v>6008</v>
      </c>
      <c r="AJ38" s="42">
        <v>2425</v>
      </c>
      <c r="AK38" s="42">
        <v>13587</v>
      </c>
      <c r="AL38" s="42">
        <v>11436</v>
      </c>
      <c r="AM38" s="42">
        <v>954</v>
      </c>
      <c r="AN38" s="42">
        <v>3977</v>
      </c>
      <c r="AO38" s="42">
        <v>0</v>
      </c>
      <c r="AP38" s="42">
        <v>4088</v>
      </c>
      <c r="AQ38" s="42">
        <v>1171</v>
      </c>
      <c r="AR38" s="42">
        <v>1580</v>
      </c>
      <c r="AS38" s="42">
        <v>2846</v>
      </c>
      <c r="AT38" s="42">
        <v>10905</v>
      </c>
      <c r="AU38" s="42">
        <v>10908</v>
      </c>
      <c r="AV38" s="42">
        <v>1475</v>
      </c>
      <c r="AW38" s="42">
        <v>6449</v>
      </c>
      <c r="AX38" s="42">
        <v>2804</v>
      </c>
      <c r="AY38" s="42">
        <v>4929</v>
      </c>
      <c r="AZ38" s="42">
        <v>577</v>
      </c>
      <c r="BA38" s="42">
        <v>475</v>
      </c>
      <c r="BB38" s="42">
        <v>2522</v>
      </c>
      <c r="BC38" s="42">
        <v>773</v>
      </c>
      <c r="BD38" s="42">
        <v>376</v>
      </c>
      <c r="BE38" s="42">
        <v>4374</v>
      </c>
      <c r="BF38" s="42">
        <v>435</v>
      </c>
      <c r="BG38" s="42">
        <v>6788</v>
      </c>
      <c r="BH38" s="42">
        <v>470</v>
      </c>
      <c r="BI38" s="42">
        <v>502</v>
      </c>
      <c r="BJ38" s="42">
        <v>1429</v>
      </c>
      <c r="BK38" s="42">
        <v>0</v>
      </c>
      <c r="BL38" s="42">
        <v>55350</v>
      </c>
      <c r="BM38" s="42">
        <v>40812</v>
      </c>
      <c r="BN38" s="42">
        <v>12809</v>
      </c>
      <c r="BO38" s="42">
        <v>17380</v>
      </c>
      <c r="BP38" s="42">
        <v>99</v>
      </c>
      <c r="BQ38" s="42">
        <v>51</v>
      </c>
      <c r="BR38" s="42">
        <v>2738</v>
      </c>
      <c r="BS38" s="42">
        <v>0</v>
      </c>
      <c r="BT38" s="42">
        <v>1738</v>
      </c>
      <c r="BU38" s="42">
        <v>9</v>
      </c>
      <c r="BV38" s="42">
        <v>0</v>
      </c>
      <c r="BW38" s="42">
        <v>0</v>
      </c>
      <c r="BX38" s="42">
        <v>0</v>
      </c>
      <c r="BY38" s="42">
        <v>0</v>
      </c>
      <c r="BZ38" s="42">
        <v>0</v>
      </c>
      <c r="CA38" s="42">
        <v>0</v>
      </c>
      <c r="CB38" s="42">
        <v>3</v>
      </c>
      <c r="CC38" s="42">
        <v>0</v>
      </c>
      <c r="CD38" s="42">
        <v>0</v>
      </c>
      <c r="CE38" s="42">
        <v>0</v>
      </c>
      <c r="CF38" s="42">
        <v>0</v>
      </c>
      <c r="CG38" s="42">
        <v>0</v>
      </c>
      <c r="CH38" s="42">
        <v>0</v>
      </c>
      <c r="CI38" s="42">
        <v>0</v>
      </c>
      <c r="CJ38" s="42">
        <v>0</v>
      </c>
      <c r="CK38" s="42">
        <v>0</v>
      </c>
      <c r="CL38" s="42">
        <v>68</v>
      </c>
      <c r="CM38" s="42">
        <v>300</v>
      </c>
      <c r="CN38" s="42">
        <v>3467</v>
      </c>
      <c r="CO38" s="42">
        <v>444</v>
      </c>
      <c r="CP38" s="42">
        <v>567</v>
      </c>
      <c r="CQ38" s="42">
        <v>0</v>
      </c>
      <c r="CR38" s="42">
        <v>0</v>
      </c>
      <c r="CS38" s="42">
        <v>21</v>
      </c>
      <c r="CT38" s="42">
        <v>0</v>
      </c>
      <c r="CU38" s="42">
        <v>0</v>
      </c>
      <c r="CV38" s="42">
        <v>0</v>
      </c>
      <c r="CW38" s="42">
        <v>295</v>
      </c>
      <c r="CX38" s="42">
        <v>14</v>
      </c>
      <c r="CY38" s="42">
        <v>49</v>
      </c>
      <c r="CZ38" s="42">
        <v>594</v>
      </c>
      <c r="DA38" s="42">
        <v>48</v>
      </c>
      <c r="DB38" s="42">
        <v>758</v>
      </c>
      <c r="DC38" s="42">
        <v>1063</v>
      </c>
      <c r="DD38" s="42">
        <v>1342</v>
      </c>
      <c r="DE38" s="56">
        <v>1011</v>
      </c>
      <c r="DF38" s="57">
        <v>264013</v>
      </c>
      <c r="DG38" s="42">
        <v>1881</v>
      </c>
      <c r="DH38" s="42">
        <v>58620</v>
      </c>
      <c r="DI38" s="42">
        <v>0</v>
      </c>
      <c r="DJ38" s="42">
        <v>0</v>
      </c>
      <c r="DK38" s="42">
        <v>0</v>
      </c>
      <c r="DL38" s="42">
        <v>0</v>
      </c>
      <c r="DM38" s="56">
        <v>208</v>
      </c>
      <c r="DN38" s="56">
        <v>60709</v>
      </c>
      <c r="DO38" s="57">
        <v>324722</v>
      </c>
      <c r="DP38" s="57">
        <v>57000</v>
      </c>
      <c r="DQ38" s="57">
        <v>57000</v>
      </c>
      <c r="DR38" s="57">
        <v>117709</v>
      </c>
      <c r="DS38" s="57">
        <v>381722</v>
      </c>
    </row>
    <row r="39" spans="1:123" ht="39.950000000000003" customHeight="1" x14ac:dyDescent="0.15">
      <c r="A39" s="55" t="s">
        <v>177</v>
      </c>
      <c r="B39" s="43" t="s">
        <v>176</v>
      </c>
      <c r="C39" s="55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1</v>
      </c>
      <c r="AC39" s="42">
        <v>0</v>
      </c>
      <c r="AD39" s="42">
        <v>0</v>
      </c>
      <c r="AE39" s="42">
        <v>0</v>
      </c>
      <c r="AF39" s="42">
        <v>0</v>
      </c>
      <c r="AG39" s="42">
        <v>0</v>
      </c>
      <c r="AH39" s="42">
        <v>0</v>
      </c>
      <c r="AI39" s="42">
        <v>0</v>
      </c>
      <c r="AJ39" s="42">
        <v>0</v>
      </c>
      <c r="AK39" s="42">
        <v>0</v>
      </c>
      <c r="AL39" s="42">
        <v>44783</v>
      </c>
      <c r="AM39" s="42">
        <v>5999</v>
      </c>
      <c r="AN39" s="42">
        <v>16692</v>
      </c>
      <c r="AO39" s="42">
        <v>343</v>
      </c>
      <c r="AP39" s="42">
        <v>0</v>
      </c>
      <c r="AQ39" s="42">
        <v>2</v>
      </c>
      <c r="AR39" s="42">
        <v>0</v>
      </c>
      <c r="AS39" s="42">
        <v>3</v>
      </c>
      <c r="AT39" s="42">
        <v>0</v>
      </c>
      <c r="AU39" s="42">
        <v>0</v>
      </c>
      <c r="AV39" s="42">
        <v>0</v>
      </c>
      <c r="AW39" s="42">
        <v>0</v>
      </c>
      <c r="AX39" s="42">
        <v>0</v>
      </c>
      <c r="AY39" s="42">
        <v>0</v>
      </c>
      <c r="AZ39" s="42">
        <v>0</v>
      </c>
      <c r="BA39" s="42">
        <v>0</v>
      </c>
      <c r="BB39" s="42">
        <v>0</v>
      </c>
      <c r="BC39" s="42">
        <v>0</v>
      </c>
      <c r="BD39" s="42">
        <v>0</v>
      </c>
      <c r="BE39" s="42">
        <v>0</v>
      </c>
      <c r="BF39" s="42">
        <v>0</v>
      </c>
      <c r="BG39" s="42">
        <v>0</v>
      </c>
      <c r="BH39" s="42">
        <v>75</v>
      </c>
      <c r="BI39" s="42">
        <v>0</v>
      </c>
      <c r="BJ39" s="42">
        <v>0</v>
      </c>
      <c r="BK39" s="42">
        <v>0</v>
      </c>
      <c r="BL39" s="42">
        <v>0</v>
      </c>
      <c r="BM39" s="42">
        <v>0</v>
      </c>
      <c r="BN39" s="42">
        <v>0</v>
      </c>
      <c r="BO39" s="42">
        <v>0</v>
      </c>
      <c r="BP39" s="42">
        <v>0</v>
      </c>
      <c r="BQ39" s="42">
        <v>0</v>
      </c>
      <c r="BR39" s="42">
        <v>0</v>
      </c>
      <c r="BS39" s="42">
        <v>0</v>
      </c>
      <c r="BT39" s="42">
        <v>0</v>
      </c>
      <c r="BU39" s="42">
        <v>0</v>
      </c>
      <c r="BV39" s="42">
        <v>0</v>
      </c>
      <c r="BW39" s="42">
        <v>0</v>
      </c>
      <c r="BX39" s="42">
        <v>0</v>
      </c>
      <c r="BY39" s="42">
        <v>0</v>
      </c>
      <c r="BZ39" s="42">
        <v>0</v>
      </c>
      <c r="CA39" s="42">
        <v>0</v>
      </c>
      <c r="CB39" s="42">
        <v>0</v>
      </c>
      <c r="CC39" s="42">
        <v>0</v>
      </c>
      <c r="CD39" s="42">
        <v>0</v>
      </c>
      <c r="CE39" s="42">
        <v>0</v>
      </c>
      <c r="CF39" s="42">
        <v>0</v>
      </c>
      <c r="CG39" s="42">
        <v>0</v>
      </c>
      <c r="CH39" s="42">
        <v>0</v>
      </c>
      <c r="CI39" s="42">
        <v>0</v>
      </c>
      <c r="CJ39" s="42">
        <v>0</v>
      </c>
      <c r="CK39" s="42">
        <v>0</v>
      </c>
      <c r="CL39" s="42">
        <v>0</v>
      </c>
      <c r="CM39" s="42">
        <v>0</v>
      </c>
      <c r="CN39" s="42">
        <v>0</v>
      </c>
      <c r="CO39" s="42">
        <v>0</v>
      </c>
      <c r="CP39" s="42">
        <v>0</v>
      </c>
      <c r="CQ39" s="42">
        <v>0</v>
      </c>
      <c r="CR39" s="42">
        <v>0</v>
      </c>
      <c r="CS39" s="42">
        <v>0</v>
      </c>
      <c r="CT39" s="42">
        <v>0</v>
      </c>
      <c r="CU39" s="42">
        <v>0</v>
      </c>
      <c r="CV39" s="42">
        <v>0</v>
      </c>
      <c r="CW39" s="42">
        <v>0</v>
      </c>
      <c r="CX39" s="42">
        <v>0</v>
      </c>
      <c r="CY39" s="42">
        <v>0</v>
      </c>
      <c r="CZ39" s="42">
        <v>0</v>
      </c>
      <c r="DA39" s="42">
        <v>0</v>
      </c>
      <c r="DB39" s="42">
        <v>0</v>
      </c>
      <c r="DC39" s="42">
        <v>2</v>
      </c>
      <c r="DD39" s="42">
        <v>0</v>
      </c>
      <c r="DE39" s="56">
        <v>0</v>
      </c>
      <c r="DF39" s="57">
        <v>67900</v>
      </c>
      <c r="DG39" s="42">
        <v>0</v>
      </c>
      <c r="DH39" s="42">
        <v>0</v>
      </c>
      <c r="DI39" s="42">
        <v>0</v>
      </c>
      <c r="DJ39" s="42">
        <v>0</v>
      </c>
      <c r="DK39" s="42">
        <v>0</v>
      </c>
      <c r="DL39" s="42">
        <v>0</v>
      </c>
      <c r="DM39" s="56">
        <v>5</v>
      </c>
      <c r="DN39" s="56">
        <v>5</v>
      </c>
      <c r="DO39" s="57">
        <v>67905</v>
      </c>
      <c r="DP39" s="57">
        <v>2962</v>
      </c>
      <c r="DQ39" s="57">
        <v>2962</v>
      </c>
      <c r="DR39" s="57">
        <v>2967</v>
      </c>
      <c r="DS39" s="57">
        <v>70867</v>
      </c>
    </row>
    <row r="40" spans="1:123" ht="39.950000000000003" customHeight="1" x14ac:dyDescent="0.15">
      <c r="A40" s="55" t="s">
        <v>175</v>
      </c>
      <c r="B40" s="43" t="s">
        <v>174</v>
      </c>
      <c r="C40" s="55">
        <v>45</v>
      </c>
      <c r="D40" s="42">
        <v>3</v>
      </c>
      <c r="E40" s="42">
        <v>0</v>
      </c>
      <c r="F40" s="42">
        <v>1</v>
      </c>
      <c r="G40" s="42">
        <v>14</v>
      </c>
      <c r="H40" s="42">
        <v>193</v>
      </c>
      <c r="I40" s="42">
        <v>67</v>
      </c>
      <c r="J40" s="42">
        <v>0</v>
      </c>
      <c r="K40" s="42">
        <v>0</v>
      </c>
      <c r="L40" s="42">
        <v>0</v>
      </c>
      <c r="M40" s="42">
        <v>0</v>
      </c>
      <c r="N40" s="42">
        <v>14</v>
      </c>
      <c r="O40" s="42">
        <v>53</v>
      </c>
      <c r="P40" s="42">
        <v>189</v>
      </c>
      <c r="Q40" s="42">
        <v>5206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1989</v>
      </c>
      <c r="AF40" s="42">
        <v>1511</v>
      </c>
      <c r="AG40" s="42">
        <v>0</v>
      </c>
      <c r="AH40" s="42">
        <v>0</v>
      </c>
      <c r="AI40" s="42">
        <v>4229</v>
      </c>
      <c r="AJ40" s="42">
        <v>0</v>
      </c>
      <c r="AK40" s="42">
        <v>476</v>
      </c>
      <c r="AL40" s="42">
        <v>0</v>
      </c>
      <c r="AM40" s="42">
        <v>198650</v>
      </c>
      <c r="AN40" s="42">
        <v>17707</v>
      </c>
      <c r="AO40" s="42">
        <v>161629</v>
      </c>
      <c r="AP40" s="42">
        <v>80</v>
      </c>
      <c r="AQ40" s="42">
        <v>944</v>
      </c>
      <c r="AR40" s="42">
        <v>86862</v>
      </c>
      <c r="AS40" s="42">
        <v>118114</v>
      </c>
      <c r="AT40" s="42">
        <v>80257</v>
      </c>
      <c r="AU40" s="42">
        <v>103155</v>
      </c>
      <c r="AV40" s="42">
        <v>10573</v>
      </c>
      <c r="AW40" s="42">
        <v>659</v>
      </c>
      <c r="AX40" s="42">
        <v>4514</v>
      </c>
      <c r="AY40" s="42">
        <v>38144</v>
      </c>
      <c r="AZ40" s="42">
        <v>9580</v>
      </c>
      <c r="BA40" s="42">
        <v>1092</v>
      </c>
      <c r="BB40" s="42">
        <v>7740</v>
      </c>
      <c r="BC40" s="42">
        <v>2794</v>
      </c>
      <c r="BD40" s="42">
        <v>725</v>
      </c>
      <c r="BE40" s="42">
        <v>69278</v>
      </c>
      <c r="BF40" s="42">
        <v>30545</v>
      </c>
      <c r="BG40" s="42">
        <v>65707</v>
      </c>
      <c r="BH40" s="42">
        <v>41483</v>
      </c>
      <c r="BI40" s="42">
        <v>10905</v>
      </c>
      <c r="BJ40" s="42">
        <v>2566</v>
      </c>
      <c r="BK40" s="42">
        <v>0</v>
      </c>
      <c r="BL40" s="42">
        <v>73524</v>
      </c>
      <c r="BM40" s="42">
        <v>20223</v>
      </c>
      <c r="BN40" s="42">
        <v>31647</v>
      </c>
      <c r="BO40" s="42">
        <v>36349</v>
      </c>
      <c r="BP40" s="42">
        <v>0</v>
      </c>
      <c r="BQ40" s="42">
        <v>0</v>
      </c>
      <c r="BR40" s="42">
        <v>1</v>
      </c>
      <c r="BS40" s="42">
        <v>0</v>
      </c>
      <c r="BT40" s="42">
        <v>0</v>
      </c>
      <c r="BU40" s="42">
        <v>0</v>
      </c>
      <c r="BV40" s="42">
        <v>0</v>
      </c>
      <c r="BW40" s="42">
        <v>0</v>
      </c>
      <c r="BX40" s="42">
        <v>0</v>
      </c>
      <c r="BY40" s="42">
        <v>0</v>
      </c>
      <c r="BZ40" s="42">
        <v>0</v>
      </c>
      <c r="CA40" s="42">
        <v>0</v>
      </c>
      <c r="CB40" s="42">
        <v>0</v>
      </c>
      <c r="CC40" s="42">
        <v>0</v>
      </c>
      <c r="CD40" s="42">
        <v>0</v>
      </c>
      <c r="CE40" s="42">
        <v>0</v>
      </c>
      <c r="CF40" s="42">
        <v>1763</v>
      </c>
      <c r="CG40" s="42">
        <v>0</v>
      </c>
      <c r="CH40" s="42">
        <v>0</v>
      </c>
      <c r="CI40" s="42">
        <v>0</v>
      </c>
      <c r="CJ40" s="42">
        <v>0</v>
      </c>
      <c r="CK40" s="42">
        <v>0</v>
      </c>
      <c r="CL40" s="42">
        <v>0</v>
      </c>
      <c r="CM40" s="42">
        <v>15</v>
      </c>
      <c r="CN40" s="42">
        <v>0</v>
      </c>
      <c r="CO40" s="42">
        <v>0</v>
      </c>
      <c r="CP40" s="42">
        <v>0</v>
      </c>
      <c r="CQ40" s="42">
        <v>0</v>
      </c>
      <c r="CR40" s="42">
        <v>0</v>
      </c>
      <c r="CS40" s="42">
        <v>0</v>
      </c>
      <c r="CT40" s="42">
        <v>0</v>
      </c>
      <c r="CU40" s="42">
        <v>0</v>
      </c>
      <c r="CV40" s="42">
        <v>0</v>
      </c>
      <c r="CW40" s="42">
        <v>370</v>
      </c>
      <c r="CX40" s="42">
        <v>0</v>
      </c>
      <c r="CY40" s="42">
        <v>0</v>
      </c>
      <c r="CZ40" s="42">
        <v>0</v>
      </c>
      <c r="DA40" s="42">
        <v>0</v>
      </c>
      <c r="DB40" s="42">
        <v>0</v>
      </c>
      <c r="DC40" s="42">
        <v>59</v>
      </c>
      <c r="DD40" s="42">
        <v>0</v>
      </c>
      <c r="DE40" s="56">
        <v>1776</v>
      </c>
      <c r="DF40" s="57">
        <v>1243420</v>
      </c>
      <c r="DG40" s="42">
        <v>0</v>
      </c>
      <c r="DH40" s="42">
        <v>0</v>
      </c>
      <c r="DI40" s="42">
        <v>0</v>
      </c>
      <c r="DJ40" s="42">
        <v>0</v>
      </c>
      <c r="DK40" s="42">
        <v>0</v>
      </c>
      <c r="DL40" s="42">
        <v>0</v>
      </c>
      <c r="DM40" s="56">
        <v>1309</v>
      </c>
      <c r="DN40" s="56">
        <v>1309</v>
      </c>
      <c r="DO40" s="57">
        <v>1244729</v>
      </c>
      <c r="DP40" s="57">
        <v>328033</v>
      </c>
      <c r="DQ40" s="57">
        <v>328033</v>
      </c>
      <c r="DR40" s="57">
        <v>329342</v>
      </c>
      <c r="DS40" s="57">
        <v>1572762</v>
      </c>
    </row>
    <row r="41" spans="1:123" ht="39.950000000000003" customHeight="1" x14ac:dyDescent="0.15">
      <c r="A41" s="55" t="s">
        <v>173</v>
      </c>
      <c r="B41" s="43" t="s">
        <v>331</v>
      </c>
      <c r="C41" s="55">
        <v>0</v>
      </c>
      <c r="D41" s="42">
        <v>0</v>
      </c>
      <c r="E41" s="42">
        <v>0</v>
      </c>
      <c r="F41" s="42">
        <v>0</v>
      </c>
      <c r="G41" s="42">
        <v>8</v>
      </c>
      <c r="H41" s="42">
        <v>0</v>
      </c>
      <c r="I41" s="42">
        <v>10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38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  <c r="AG41" s="42">
        <v>1</v>
      </c>
      <c r="AH41" s="42">
        <v>0</v>
      </c>
      <c r="AI41" s="42">
        <v>9</v>
      </c>
      <c r="AJ41" s="42">
        <v>49</v>
      </c>
      <c r="AK41" s="42">
        <v>17</v>
      </c>
      <c r="AL41" s="42">
        <v>0</v>
      </c>
      <c r="AM41" s="42">
        <v>0</v>
      </c>
      <c r="AN41" s="42">
        <v>359</v>
      </c>
      <c r="AO41" s="42">
        <v>0</v>
      </c>
      <c r="AP41" s="42">
        <v>0</v>
      </c>
      <c r="AQ41" s="42">
        <v>0</v>
      </c>
      <c r="AR41" s="42">
        <v>1945</v>
      </c>
      <c r="AS41" s="42">
        <v>1366</v>
      </c>
      <c r="AT41" s="42">
        <v>10777</v>
      </c>
      <c r="AU41" s="42">
        <v>14208</v>
      </c>
      <c r="AV41" s="42">
        <v>1131</v>
      </c>
      <c r="AW41" s="42">
        <v>0</v>
      </c>
      <c r="AX41" s="42">
        <v>95</v>
      </c>
      <c r="AY41" s="42">
        <v>2867</v>
      </c>
      <c r="AZ41" s="42">
        <v>88</v>
      </c>
      <c r="BA41" s="42">
        <v>138</v>
      </c>
      <c r="BB41" s="42">
        <v>148</v>
      </c>
      <c r="BC41" s="42">
        <v>83</v>
      </c>
      <c r="BD41" s="42">
        <v>90</v>
      </c>
      <c r="BE41" s="42">
        <v>233</v>
      </c>
      <c r="BF41" s="42">
        <v>64</v>
      </c>
      <c r="BG41" s="42">
        <v>19131</v>
      </c>
      <c r="BH41" s="42">
        <v>2261</v>
      </c>
      <c r="BI41" s="42">
        <v>1819</v>
      </c>
      <c r="BJ41" s="42">
        <v>184</v>
      </c>
      <c r="BK41" s="42">
        <v>0</v>
      </c>
      <c r="BL41" s="42">
        <v>306</v>
      </c>
      <c r="BM41" s="42">
        <v>110</v>
      </c>
      <c r="BN41" s="42">
        <v>532</v>
      </c>
      <c r="BO41" s="42">
        <v>2866</v>
      </c>
      <c r="BP41" s="42">
        <v>0</v>
      </c>
      <c r="BQ41" s="42">
        <v>0</v>
      </c>
      <c r="BR41" s="42">
        <v>4</v>
      </c>
      <c r="BS41" s="42">
        <v>0</v>
      </c>
      <c r="BT41" s="42">
        <v>0</v>
      </c>
      <c r="BU41" s="42">
        <v>0</v>
      </c>
      <c r="BV41" s="42">
        <v>0</v>
      </c>
      <c r="BW41" s="42">
        <v>0</v>
      </c>
      <c r="BX41" s="42">
        <v>0</v>
      </c>
      <c r="BY41" s="42">
        <v>0</v>
      </c>
      <c r="BZ41" s="42">
        <v>0</v>
      </c>
      <c r="CA41" s="42">
        <v>0</v>
      </c>
      <c r="CB41" s="42">
        <v>0</v>
      </c>
      <c r="CC41" s="42">
        <v>0</v>
      </c>
      <c r="CD41" s="42">
        <v>0</v>
      </c>
      <c r="CE41" s="42">
        <v>0</v>
      </c>
      <c r="CF41" s="42">
        <v>0</v>
      </c>
      <c r="CG41" s="42">
        <v>0</v>
      </c>
      <c r="CH41" s="42">
        <v>0</v>
      </c>
      <c r="CI41" s="42">
        <v>0</v>
      </c>
      <c r="CJ41" s="42">
        <v>0</v>
      </c>
      <c r="CK41" s="42">
        <v>0</v>
      </c>
      <c r="CL41" s="42">
        <v>0</v>
      </c>
      <c r="CM41" s="42">
        <v>4</v>
      </c>
      <c r="CN41" s="42">
        <v>0</v>
      </c>
      <c r="CO41" s="42">
        <v>0</v>
      </c>
      <c r="CP41" s="42">
        <v>0</v>
      </c>
      <c r="CQ41" s="42">
        <v>0</v>
      </c>
      <c r="CR41" s="42">
        <v>2</v>
      </c>
      <c r="CS41" s="42">
        <v>3</v>
      </c>
      <c r="CT41" s="42">
        <v>1</v>
      </c>
      <c r="CU41" s="42">
        <v>0</v>
      </c>
      <c r="CV41" s="42">
        <v>0</v>
      </c>
      <c r="CW41" s="42">
        <v>0</v>
      </c>
      <c r="CX41" s="42">
        <v>0</v>
      </c>
      <c r="CY41" s="42">
        <v>4</v>
      </c>
      <c r="CZ41" s="42">
        <v>22</v>
      </c>
      <c r="DA41" s="42">
        <v>0</v>
      </c>
      <c r="DB41" s="42">
        <v>1</v>
      </c>
      <c r="DC41" s="42">
        <v>4</v>
      </c>
      <c r="DD41" s="42">
        <v>1</v>
      </c>
      <c r="DE41" s="56">
        <v>127</v>
      </c>
      <c r="DF41" s="57">
        <v>61106</v>
      </c>
      <c r="DG41" s="42">
        <v>0</v>
      </c>
      <c r="DH41" s="42">
        <v>24</v>
      </c>
      <c r="DI41" s="42">
        <v>0</v>
      </c>
      <c r="DJ41" s="42">
        <v>0</v>
      </c>
      <c r="DK41" s="42">
        <v>0</v>
      </c>
      <c r="DL41" s="42">
        <v>0</v>
      </c>
      <c r="DM41" s="56">
        <v>202</v>
      </c>
      <c r="DN41" s="56">
        <v>226</v>
      </c>
      <c r="DO41" s="57">
        <v>61332</v>
      </c>
      <c r="DP41" s="57">
        <v>1490</v>
      </c>
      <c r="DQ41" s="57">
        <v>1490</v>
      </c>
      <c r="DR41" s="57">
        <v>1716</v>
      </c>
      <c r="DS41" s="57">
        <v>62822</v>
      </c>
    </row>
    <row r="42" spans="1:123" ht="39.950000000000003" customHeight="1" x14ac:dyDescent="0.15">
      <c r="A42" s="55" t="s">
        <v>172</v>
      </c>
      <c r="B42" s="43" t="s">
        <v>171</v>
      </c>
      <c r="C42" s="55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9</v>
      </c>
      <c r="Q42" s="42">
        <v>3086</v>
      </c>
      <c r="R42" s="42">
        <v>0</v>
      </c>
      <c r="S42" s="42">
        <v>0</v>
      </c>
      <c r="T42" s="42">
        <v>0</v>
      </c>
      <c r="U42" s="42">
        <v>0</v>
      </c>
      <c r="V42" s="42">
        <v>68</v>
      </c>
      <c r="W42" s="42">
        <v>0</v>
      </c>
      <c r="X42" s="42">
        <v>1</v>
      </c>
      <c r="Y42" s="42">
        <v>0</v>
      </c>
      <c r="Z42" s="42">
        <v>0</v>
      </c>
      <c r="AA42" s="42">
        <v>0</v>
      </c>
      <c r="AB42" s="42">
        <v>20</v>
      </c>
      <c r="AC42" s="42">
        <v>0</v>
      </c>
      <c r="AD42" s="42">
        <v>0</v>
      </c>
      <c r="AE42" s="42">
        <v>75</v>
      </c>
      <c r="AF42" s="42">
        <v>0</v>
      </c>
      <c r="AG42" s="42">
        <v>0</v>
      </c>
      <c r="AH42" s="42">
        <v>6</v>
      </c>
      <c r="AI42" s="42">
        <v>784</v>
      </c>
      <c r="AJ42" s="42">
        <v>88</v>
      </c>
      <c r="AK42" s="42">
        <v>376</v>
      </c>
      <c r="AL42" s="42">
        <v>97</v>
      </c>
      <c r="AM42" s="42">
        <v>0</v>
      </c>
      <c r="AN42" s="42">
        <v>140</v>
      </c>
      <c r="AO42" s="42">
        <v>0</v>
      </c>
      <c r="AP42" s="42">
        <v>0</v>
      </c>
      <c r="AQ42" s="42">
        <v>331</v>
      </c>
      <c r="AR42" s="42">
        <v>20568</v>
      </c>
      <c r="AS42" s="42">
        <v>35714</v>
      </c>
      <c r="AT42" s="42">
        <v>11180</v>
      </c>
      <c r="AU42" s="42">
        <v>13194</v>
      </c>
      <c r="AV42" s="42">
        <v>1763</v>
      </c>
      <c r="AW42" s="42">
        <v>113</v>
      </c>
      <c r="AX42" s="42">
        <v>2960</v>
      </c>
      <c r="AY42" s="42">
        <v>5328</v>
      </c>
      <c r="AZ42" s="42">
        <v>2418</v>
      </c>
      <c r="BA42" s="42">
        <v>3</v>
      </c>
      <c r="BB42" s="42">
        <v>1383</v>
      </c>
      <c r="BC42" s="42">
        <v>667</v>
      </c>
      <c r="BD42" s="42">
        <v>103</v>
      </c>
      <c r="BE42" s="42">
        <v>3329</v>
      </c>
      <c r="BF42" s="42">
        <v>929</v>
      </c>
      <c r="BG42" s="42">
        <v>12564</v>
      </c>
      <c r="BH42" s="42">
        <v>5183</v>
      </c>
      <c r="BI42" s="42">
        <v>3920</v>
      </c>
      <c r="BJ42" s="42">
        <v>366</v>
      </c>
      <c r="BK42" s="42">
        <v>0</v>
      </c>
      <c r="BL42" s="42">
        <v>576</v>
      </c>
      <c r="BM42" s="42">
        <v>539</v>
      </c>
      <c r="BN42" s="42">
        <v>301</v>
      </c>
      <c r="BO42" s="42">
        <v>75</v>
      </c>
      <c r="BP42" s="42">
        <v>0</v>
      </c>
      <c r="BQ42" s="42">
        <v>0</v>
      </c>
      <c r="BR42" s="42">
        <v>0</v>
      </c>
      <c r="BS42" s="42">
        <v>0</v>
      </c>
      <c r="BT42" s="42">
        <v>0</v>
      </c>
      <c r="BU42" s="42">
        <v>0</v>
      </c>
      <c r="BV42" s="42">
        <v>0</v>
      </c>
      <c r="BW42" s="42">
        <v>0</v>
      </c>
      <c r="BX42" s="42">
        <v>0</v>
      </c>
      <c r="BY42" s="42">
        <v>0</v>
      </c>
      <c r="BZ42" s="42">
        <v>0</v>
      </c>
      <c r="CA42" s="42">
        <v>0</v>
      </c>
      <c r="CB42" s="42">
        <v>0</v>
      </c>
      <c r="CC42" s="42">
        <v>0</v>
      </c>
      <c r="CD42" s="42">
        <v>0</v>
      </c>
      <c r="CE42" s="42">
        <v>0</v>
      </c>
      <c r="CF42" s="42">
        <v>0</v>
      </c>
      <c r="CG42" s="42">
        <v>0</v>
      </c>
      <c r="CH42" s="42">
        <v>0</v>
      </c>
      <c r="CI42" s="42">
        <v>0</v>
      </c>
      <c r="CJ42" s="42">
        <v>0</v>
      </c>
      <c r="CK42" s="42">
        <v>0</v>
      </c>
      <c r="CL42" s="42">
        <v>0</v>
      </c>
      <c r="CM42" s="42">
        <v>130</v>
      </c>
      <c r="CN42" s="42">
        <v>0</v>
      </c>
      <c r="CO42" s="42">
        <v>0</v>
      </c>
      <c r="CP42" s="42">
        <v>0</v>
      </c>
      <c r="CQ42" s="42">
        <v>0</v>
      </c>
      <c r="CR42" s="42">
        <v>0</v>
      </c>
      <c r="CS42" s="42">
        <v>0</v>
      </c>
      <c r="CT42" s="42">
        <v>0</v>
      </c>
      <c r="CU42" s="42">
        <v>0</v>
      </c>
      <c r="CV42" s="42">
        <v>0</v>
      </c>
      <c r="CW42" s="42">
        <v>232</v>
      </c>
      <c r="CX42" s="42">
        <v>0</v>
      </c>
      <c r="CY42" s="42">
        <v>0</v>
      </c>
      <c r="CZ42" s="42">
        <v>0</v>
      </c>
      <c r="DA42" s="42">
        <v>0</v>
      </c>
      <c r="DB42" s="42">
        <v>0</v>
      </c>
      <c r="DC42" s="42">
        <v>0</v>
      </c>
      <c r="DD42" s="42">
        <v>0</v>
      </c>
      <c r="DE42" s="56">
        <v>151</v>
      </c>
      <c r="DF42" s="57">
        <v>128770</v>
      </c>
      <c r="DG42" s="42">
        <v>0</v>
      </c>
      <c r="DH42" s="42">
        <v>0</v>
      </c>
      <c r="DI42" s="42">
        <v>0</v>
      </c>
      <c r="DJ42" s="42">
        <v>0</v>
      </c>
      <c r="DK42" s="42">
        <v>0</v>
      </c>
      <c r="DL42" s="42">
        <v>0</v>
      </c>
      <c r="DM42" s="56">
        <v>268</v>
      </c>
      <c r="DN42" s="56">
        <v>268</v>
      </c>
      <c r="DO42" s="57">
        <v>129038</v>
      </c>
      <c r="DP42" s="57">
        <v>2152</v>
      </c>
      <c r="DQ42" s="57">
        <v>2152</v>
      </c>
      <c r="DR42" s="57">
        <v>2420</v>
      </c>
      <c r="DS42" s="57">
        <v>131190</v>
      </c>
    </row>
    <row r="43" spans="1:123" ht="39.950000000000003" customHeight="1" x14ac:dyDescent="0.15">
      <c r="A43" s="55" t="s">
        <v>170</v>
      </c>
      <c r="B43" s="43" t="s">
        <v>169</v>
      </c>
      <c r="C43" s="55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9</v>
      </c>
      <c r="Q43" s="42">
        <v>185</v>
      </c>
      <c r="R43" s="42">
        <v>66</v>
      </c>
      <c r="S43" s="42">
        <v>0</v>
      </c>
      <c r="T43" s="42">
        <v>16</v>
      </c>
      <c r="U43" s="42">
        <v>0</v>
      </c>
      <c r="V43" s="42">
        <v>5132</v>
      </c>
      <c r="W43" s="42">
        <v>0</v>
      </c>
      <c r="X43" s="42">
        <v>1206</v>
      </c>
      <c r="Y43" s="42">
        <v>0</v>
      </c>
      <c r="Z43" s="42">
        <v>0</v>
      </c>
      <c r="AA43" s="42">
        <v>0</v>
      </c>
      <c r="AB43" s="42">
        <v>5093</v>
      </c>
      <c r="AC43" s="42">
        <v>0</v>
      </c>
      <c r="AD43" s="42">
        <v>0</v>
      </c>
      <c r="AE43" s="42">
        <v>933</v>
      </c>
      <c r="AF43" s="42">
        <v>0</v>
      </c>
      <c r="AG43" s="42">
        <v>0</v>
      </c>
      <c r="AH43" s="42">
        <v>916</v>
      </c>
      <c r="AI43" s="42">
        <v>0</v>
      </c>
      <c r="AJ43" s="42">
        <v>3087</v>
      </c>
      <c r="AK43" s="42">
        <v>3497</v>
      </c>
      <c r="AL43" s="42">
        <v>7953</v>
      </c>
      <c r="AM43" s="42">
        <v>17555</v>
      </c>
      <c r="AN43" s="42">
        <v>572</v>
      </c>
      <c r="AO43" s="42">
        <v>0</v>
      </c>
      <c r="AP43" s="42">
        <v>31006</v>
      </c>
      <c r="AQ43" s="42">
        <v>208272</v>
      </c>
      <c r="AR43" s="42">
        <v>704</v>
      </c>
      <c r="AS43" s="42">
        <v>26182</v>
      </c>
      <c r="AT43" s="42">
        <v>1820</v>
      </c>
      <c r="AU43" s="42">
        <v>2543</v>
      </c>
      <c r="AV43" s="42">
        <v>13588</v>
      </c>
      <c r="AW43" s="42">
        <v>20837</v>
      </c>
      <c r="AX43" s="42">
        <v>18840</v>
      </c>
      <c r="AY43" s="42">
        <v>11833</v>
      </c>
      <c r="AZ43" s="42">
        <v>512</v>
      </c>
      <c r="BA43" s="42">
        <v>336</v>
      </c>
      <c r="BB43" s="42">
        <v>15789</v>
      </c>
      <c r="BC43" s="42">
        <v>923</v>
      </c>
      <c r="BD43" s="42">
        <v>5</v>
      </c>
      <c r="BE43" s="42">
        <v>5</v>
      </c>
      <c r="BF43" s="42">
        <v>1</v>
      </c>
      <c r="BG43" s="42">
        <v>25053</v>
      </c>
      <c r="BH43" s="42">
        <v>81</v>
      </c>
      <c r="BI43" s="42">
        <v>262</v>
      </c>
      <c r="BJ43" s="42">
        <v>8644</v>
      </c>
      <c r="BK43" s="42">
        <v>0</v>
      </c>
      <c r="BL43" s="42">
        <v>103</v>
      </c>
      <c r="BM43" s="42">
        <v>0</v>
      </c>
      <c r="BN43" s="42">
        <v>0</v>
      </c>
      <c r="BO43" s="42">
        <v>0</v>
      </c>
      <c r="BP43" s="42">
        <v>6</v>
      </c>
      <c r="BQ43" s="42">
        <v>0</v>
      </c>
      <c r="BR43" s="42">
        <v>4</v>
      </c>
      <c r="BS43" s="42">
        <v>0</v>
      </c>
      <c r="BT43" s="42">
        <v>0</v>
      </c>
      <c r="BU43" s="42">
        <v>0</v>
      </c>
      <c r="BV43" s="42">
        <v>0</v>
      </c>
      <c r="BW43" s="42">
        <v>0</v>
      </c>
      <c r="BX43" s="42">
        <v>0</v>
      </c>
      <c r="BY43" s="42">
        <v>0</v>
      </c>
      <c r="BZ43" s="42">
        <v>0</v>
      </c>
      <c r="CA43" s="42">
        <v>0</v>
      </c>
      <c r="CB43" s="42">
        <v>0</v>
      </c>
      <c r="CC43" s="42">
        <v>0</v>
      </c>
      <c r="CD43" s="42">
        <v>0</v>
      </c>
      <c r="CE43" s="42">
        <v>0</v>
      </c>
      <c r="CF43" s="42">
        <v>0</v>
      </c>
      <c r="CG43" s="42">
        <v>0</v>
      </c>
      <c r="CH43" s="42">
        <v>0</v>
      </c>
      <c r="CI43" s="42">
        <v>0</v>
      </c>
      <c r="CJ43" s="42">
        <v>0</v>
      </c>
      <c r="CK43" s="42">
        <v>0</v>
      </c>
      <c r="CL43" s="42">
        <v>65</v>
      </c>
      <c r="CM43" s="42">
        <v>9</v>
      </c>
      <c r="CN43" s="42">
        <v>0</v>
      </c>
      <c r="CO43" s="42">
        <v>202</v>
      </c>
      <c r="CP43" s="42">
        <v>0</v>
      </c>
      <c r="CQ43" s="42">
        <v>0</v>
      </c>
      <c r="CR43" s="42">
        <v>0</v>
      </c>
      <c r="CS43" s="42">
        <v>0</v>
      </c>
      <c r="CT43" s="42">
        <v>0</v>
      </c>
      <c r="CU43" s="42">
        <v>0</v>
      </c>
      <c r="CV43" s="42">
        <v>0</v>
      </c>
      <c r="CW43" s="42">
        <v>0</v>
      </c>
      <c r="CX43" s="42">
        <v>0</v>
      </c>
      <c r="CY43" s="42">
        <v>0</v>
      </c>
      <c r="CZ43" s="42">
        <v>0</v>
      </c>
      <c r="DA43" s="42">
        <v>0</v>
      </c>
      <c r="DB43" s="42">
        <v>0</v>
      </c>
      <c r="DC43" s="42">
        <v>1</v>
      </c>
      <c r="DD43" s="42">
        <v>0</v>
      </c>
      <c r="DE43" s="56">
        <v>993</v>
      </c>
      <c r="DF43" s="57">
        <v>434839</v>
      </c>
      <c r="DG43" s="42">
        <v>0</v>
      </c>
      <c r="DH43" s="42">
        <v>239332</v>
      </c>
      <c r="DI43" s="42">
        <v>0</v>
      </c>
      <c r="DJ43" s="42">
        <v>0</v>
      </c>
      <c r="DK43" s="42">
        <v>0</v>
      </c>
      <c r="DL43" s="42">
        <v>0</v>
      </c>
      <c r="DM43" s="56">
        <v>889</v>
      </c>
      <c r="DN43" s="56">
        <v>240221</v>
      </c>
      <c r="DO43" s="57">
        <v>675060</v>
      </c>
      <c r="DP43" s="57">
        <v>100052</v>
      </c>
      <c r="DQ43" s="57">
        <v>100052</v>
      </c>
      <c r="DR43" s="57">
        <v>340273</v>
      </c>
      <c r="DS43" s="57">
        <v>775112</v>
      </c>
    </row>
    <row r="44" spans="1:123" ht="39.950000000000003" customHeight="1" x14ac:dyDescent="0.15">
      <c r="A44" s="55" t="s">
        <v>168</v>
      </c>
      <c r="B44" s="43" t="s">
        <v>167</v>
      </c>
      <c r="C44" s="55">
        <v>0</v>
      </c>
      <c r="D44" s="42">
        <v>0</v>
      </c>
      <c r="E44" s="42">
        <v>0</v>
      </c>
      <c r="F44" s="42">
        <v>0</v>
      </c>
      <c r="G44" s="42">
        <v>0</v>
      </c>
      <c r="H44" s="42">
        <v>24</v>
      </c>
      <c r="I44" s="42">
        <v>11</v>
      </c>
      <c r="J44" s="42">
        <v>5702</v>
      </c>
      <c r="K44" s="42">
        <v>2021</v>
      </c>
      <c r="L44" s="42">
        <v>0</v>
      </c>
      <c r="M44" s="42">
        <v>50</v>
      </c>
      <c r="N44" s="42">
        <v>5</v>
      </c>
      <c r="O44" s="42">
        <v>0</v>
      </c>
      <c r="P44" s="42">
        <v>424</v>
      </c>
      <c r="Q44" s="42">
        <v>3591</v>
      </c>
      <c r="R44" s="42">
        <v>1</v>
      </c>
      <c r="S44" s="42">
        <v>311</v>
      </c>
      <c r="T44" s="42">
        <v>1802</v>
      </c>
      <c r="U44" s="42">
        <v>0</v>
      </c>
      <c r="V44" s="42">
        <v>286</v>
      </c>
      <c r="W44" s="42">
        <v>0</v>
      </c>
      <c r="X44" s="42">
        <v>2</v>
      </c>
      <c r="Y44" s="42">
        <v>0</v>
      </c>
      <c r="Z44" s="42">
        <v>0</v>
      </c>
      <c r="AA44" s="42">
        <v>1072</v>
      </c>
      <c r="AB44" s="42">
        <v>2121</v>
      </c>
      <c r="AC44" s="42">
        <v>34</v>
      </c>
      <c r="AD44" s="42">
        <v>0</v>
      </c>
      <c r="AE44" s="42">
        <v>3469</v>
      </c>
      <c r="AF44" s="42">
        <v>1104</v>
      </c>
      <c r="AG44" s="42">
        <v>53</v>
      </c>
      <c r="AH44" s="42">
        <v>152</v>
      </c>
      <c r="AI44" s="42">
        <v>95</v>
      </c>
      <c r="AJ44" s="42">
        <v>170</v>
      </c>
      <c r="AK44" s="42">
        <v>1034</v>
      </c>
      <c r="AL44" s="42">
        <v>0</v>
      </c>
      <c r="AM44" s="42">
        <v>2843</v>
      </c>
      <c r="AN44" s="42">
        <v>26</v>
      </c>
      <c r="AO44" s="42">
        <v>0</v>
      </c>
      <c r="AP44" s="42">
        <v>562</v>
      </c>
      <c r="AQ44" s="42">
        <v>15068</v>
      </c>
      <c r="AR44" s="42">
        <v>36648</v>
      </c>
      <c r="AS44" s="42">
        <v>41836</v>
      </c>
      <c r="AT44" s="42">
        <v>47968</v>
      </c>
      <c r="AU44" s="42">
        <v>32139</v>
      </c>
      <c r="AV44" s="42">
        <v>20554</v>
      </c>
      <c r="AW44" s="42">
        <v>9264</v>
      </c>
      <c r="AX44" s="42">
        <v>33815</v>
      </c>
      <c r="AY44" s="42">
        <v>46880</v>
      </c>
      <c r="AZ44" s="42">
        <v>16881</v>
      </c>
      <c r="BA44" s="42">
        <v>6481</v>
      </c>
      <c r="BB44" s="42">
        <v>14537</v>
      </c>
      <c r="BC44" s="42">
        <v>13068</v>
      </c>
      <c r="BD44" s="42">
        <v>3617</v>
      </c>
      <c r="BE44" s="42">
        <v>7349</v>
      </c>
      <c r="BF44" s="42">
        <v>4591</v>
      </c>
      <c r="BG44" s="42">
        <v>80979</v>
      </c>
      <c r="BH44" s="42">
        <v>5125</v>
      </c>
      <c r="BI44" s="42">
        <v>8452</v>
      </c>
      <c r="BJ44" s="42">
        <v>8794</v>
      </c>
      <c r="BK44" s="42">
        <v>0</v>
      </c>
      <c r="BL44" s="42">
        <v>15352</v>
      </c>
      <c r="BM44" s="42">
        <v>7164</v>
      </c>
      <c r="BN44" s="42">
        <v>3708</v>
      </c>
      <c r="BO44" s="42">
        <v>11433</v>
      </c>
      <c r="BP44" s="42">
        <v>1150</v>
      </c>
      <c r="BQ44" s="42">
        <v>0</v>
      </c>
      <c r="BR44" s="42">
        <v>191</v>
      </c>
      <c r="BS44" s="42">
        <v>1</v>
      </c>
      <c r="BT44" s="42">
        <v>125</v>
      </c>
      <c r="BU44" s="42">
        <v>0</v>
      </c>
      <c r="BV44" s="42">
        <v>0</v>
      </c>
      <c r="BW44" s="42">
        <v>0</v>
      </c>
      <c r="BX44" s="42">
        <v>0</v>
      </c>
      <c r="BY44" s="42">
        <v>0</v>
      </c>
      <c r="BZ44" s="42">
        <v>0</v>
      </c>
      <c r="CA44" s="42">
        <v>0</v>
      </c>
      <c r="CB44" s="42">
        <v>52</v>
      </c>
      <c r="CC44" s="42">
        <v>0</v>
      </c>
      <c r="CD44" s="42">
        <v>0</v>
      </c>
      <c r="CE44" s="42">
        <v>0</v>
      </c>
      <c r="CF44" s="42">
        <v>29</v>
      </c>
      <c r="CG44" s="42">
        <v>0</v>
      </c>
      <c r="CH44" s="42">
        <v>0</v>
      </c>
      <c r="CI44" s="42">
        <v>0</v>
      </c>
      <c r="CJ44" s="42">
        <v>0</v>
      </c>
      <c r="CK44" s="42">
        <v>0</v>
      </c>
      <c r="CL44" s="42">
        <v>325</v>
      </c>
      <c r="CM44" s="42">
        <v>709</v>
      </c>
      <c r="CN44" s="42">
        <v>0</v>
      </c>
      <c r="CO44" s="42">
        <v>182</v>
      </c>
      <c r="CP44" s="42">
        <v>13511</v>
      </c>
      <c r="CQ44" s="42">
        <v>0</v>
      </c>
      <c r="CR44" s="42">
        <v>134</v>
      </c>
      <c r="CS44" s="42">
        <v>529</v>
      </c>
      <c r="CT44" s="42">
        <v>97</v>
      </c>
      <c r="CU44" s="42">
        <v>0</v>
      </c>
      <c r="CV44" s="42">
        <v>0</v>
      </c>
      <c r="CW44" s="42">
        <v>1750</v>
      </c>
      <c r="CX44" s="42">
        <v>111</v>
      </c>
      <c r="CY44" s="42">
        <v>326</v>
      </c>
      <c r="CZ44" s="42">
        <v>913</v>
      </c>
      <c r="DA44" s="42">
        <v>343</v>
      </c>
      <c r="DB44" s="42">
        <v>0</v>
      </c>
      <c r="DC44" s="42">
        <v>258</v>
      </c>
      <c r="DD44" s="42">
        <v>162</v>
      </c>
      <c r="DE44" s="56">
        <v>787</v>
      </c>
      <c r="DF44" s="57">
        <v>540353</v>
      </c>
      <c r="DG44" s="42">
        <v>1628</v>
      </c>
      <c r="DH44" s="42">
        <v>8928</v>
      </c>
      <c r="DI44" s="42">
        <v>0</v>
      </c>
      <c r="DJ44" s="42">
        <v>0</v>
      </c>
      <c r="DK44" s="42">
        <v>0</v>
      </c>
      <c r="DL44" s="42">
        <v>0</v>
      </c>
      <c r="DM44" s="56">
        <v>39</v>
      </c>
      <c r="DN44" s="56">
        <v>10595</v>
      </c>
      <c r="DO44" s="57">
        <v>550948</v>
      </c>
      <c r="DP44" s="57">
        <v>131118</v>
      </c>
      <c r="DQ44" s="57">
        <v>131118</v>
      </c>
      <c r="DR44" s="57">
        <v>141713</v>
      </c>
      <c r="DS44" s="57">
        <v>682066</v>
      </c>
    </row>
    <row r="45" spans="1:123" ht="39.950000000000003" customHeight="1" x14ac:dyDescent="0.15">
      <c r="A45" s="55" t="s">
        <v>166</v>
      </c>
      <c r="B45" s="43" t="s">
        <v>332</v>
      </c>
      <c r="C45" s="55">
        <v>0</v>
      </c>
      <c r="D45" s="42">
        <v>0</v>
      </c>
      <c r="E45" s="42">
        <v>0</v>
      </c>
      <c r="F45" s="42">
        <v>1</v>
      </c>
      <c r="G45" s="42">
        <v>13</v>
      </c>
      <c r="H45" s="42">
        <v>36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31</v>
      </c>
      <c r="Q45" s="42">
        <v>555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  <c r="AG45" s="42">
        <v>0</v>
      </c>
      <c r="AH45" s="42">
        <v>0</v>
      </c>
      <c r="AI45" s="42">
        <v>97</v>
      </c>
      <c r="AJ45" s="42">
        <v>0</v>
      </c>
      <c r="AK45" s="42">
        <v>0</v>
      </c>
      <c r="AL45" s="42">
        <v>0</v>
      </c>
      <c r="AM45" s="42">
        <v>0</v>
      </c>
      <c r="AN45" s="42">
        <v>14</v>
      </c>
      <c r="AO45" s="42">
        <v>0</v>
      </c>
      <c r="AP45" s="42">
        <v>0</v>
      </c>
      <c r="AQ45" s="42">
        <v>0</v>
      </c>
      <c r="AR45" s="42">
        <v>497</v>
      </c>
      <c r="AS45" s="42">
        <v>2138</v>
      </c>
      <c r="AT45" s="42">
        <v>960</v>
      </c>
      <c r="AU45" s="42">
        <v>417</v>
      </c>
      <c r="AV45" s="42">
        <v>0</v>
      </c>
      <c r="AW45" s="42">
        <v>0</v>
      </c>
      <c r="AX45" s="42">
        <v>68</v>
      </c>
      <c r="AY45" s="42">
        <v>0</v>
      </c>
      <c r="AZ45" s="42">
        <v>0</v>
      </c>
      <c r="BA45" s="42">
        <v>0</v>
      </c>
      <c r="BB45" s="42">
        <v>0</v>
      </c>
      <c r="BC45" s="42">
        <v>86</v>
      </c>
      <c r="BD45" s="42">
        <v>0</v>
      </c>
      <c r="BE45" s="42">
        <v>0</v>
      </c>
      <c r="BF45" s="42">
        <v>0</v>
      </c>
      <c r="BG45" s="42">
        <v>0</v>
      </c>
      <c r="BH45" s="42">
        <v>4644</v>
      </c>
      <c r="BI45" s="42">
        <v>3126</v>
      </c>
      <c r="BJ45" s="42">
        <v>5963</v>
      </c>
      <c r="BK45" s="42">
        <v>0</v>
      </c>
      <c r="BL45" s="42">
        <v>350865</v>
      </c>
      <c r="BM45" s="42">
        <v>168200</v>
      </c>
      <c r="BN45" s="42">
        <v>21096</v>
      </c>
      <c r="BO45" s="42">
        <v>25577</v>
      </c>
      <c r="BP45" s="42">
        <v>0</v>
      </c>
      <c r="BQ45" s="42">
        <v>0</v>
      </c>
      <c r="BR45" s="42">
        <v>0</v>
      </c>
      <c r="BS45" s="42">
        <v>0</v>
      </c>
      <c r="BT45" s="42">
        <v>0</v>
      </c>
      <c r="BU45" s="42">
        <v>0</v>
      </c>
      <c r="BV45" s="42">
        <v>0</v>
      </c>
      <c r="BW45" s="42">
        <v>539</v>
      </c>
      <c r="BX45" s="42">
        <v>140</v>
      </c>
      <c r="BY45" s="42">
        <v>52</v>
      </c>
      <c r="BZ45" s="42">
        <v>0</v>
      </c>
      <c r="CA45" s="42">
        <v>0</v>
      </c>
      <c r="CB45" s="42">
        <v>451</v>
      </c>
      <c r="CC45" s="42">
        <v>0</v>
      </c>
      <c r="CD45" s="42">
        <v>0</v>
      </c>
      <c r="CE45" s="42">
        <v>0</v>
      </c>
      <c r="CF45" s="42">
        <v>11</v>
      </c>
      <c r="CG45" s="42">
        <v>0</v>
      </c>
      <c r="CH45" s="42">
        <v>0</v>
      </c>
      <c r="CI45" s="42">
        <v>0</v>
      </c>
      <c r="CJ45" s="42">
        <v>0</v>
      </c>
      <c r="CK45" s="42">
        <v>0</v>
      </c>
      <c r="CL45" s="42">
        <v>0</v>
      </c>
      <c r="CM45" s="42">
        <v>14</v>
      </c>
      <c r="CN45" s="42">
        <v>0</v>
      </c>
      <c r="CO45" s="42">
        <v>0</v>
      </c>
      <c r="CP45" s="42">
        <v>0</v>
      </c>
      <c r="CQ45" s="42">
        <v>0</v>
      </c>
      <c r="CR45" s="42">
        <v>0</v>
      </c>
      <c r="CS45" s="42">
        <v>0</v>
      </c>
      <c r="CT45" s="42">
        <v>0</v>
      </c>
      <c r="CU45" s="42">
        <v>243</v>
      </c>
      <c r="CV45" s="42">
        <v>0</v>
      </c>
      <c r="CW45" s="42">
        <v>433</v>
      </c>
      <c r="CX45" s="42">
        <v>0</v>
      </c>
      <c r="CY45" s="42">
        <v>0</v>
      </c>
      <c r="CZ45" s="42">
        <v>0</v>
      </c>
      <c r="DA45" s="42">
        <v>0</v>
      </c>
      <c r="DB45" s="42">
        <v>0</v>
      </c>
      <c r="DC45" s="42">
        <v>0</v>
      </c>
      <c r="DD45" s="42">
        <v>0</v>
      </c>
      <c r="DE45" s="56">
        <v>462</v>
      </c>
      <c r="DF45" s="57">
        <v>586729</v>
      </c>
      <c r="DG45" s="42">
        <v>0</v>
      </c>
      <c r="DH45" s="42">
        <v>32109</v>
      </c>
      <c r="DI45" s="42">
        <v>713</v>
      </c>
      <c r="DJ45" s="42">
        <v>0</v>
      </c>
      <c r="DK45" s="42">
        <v>14</v>
      </c>
      <c r="DL45" s="42">
        <v>1380</v>
      </c>
      <c r="DM45" s="56">
        <v>936</v>
      </c>
      <c r="DN45" s="56">
        <v>35152</v>
      </c>
      <c r="DO45" s="57">
        <v>621881</v>
      </c>
      <c r="DP45" s="57">
        <v>2697</v>
      </c>
      <c r="DQ45" s="57">
        <v>2697</v>
      </c>
      <c r="DR45" s="57">
        <v>37849</v>
      </c>
      <c r="DS45" s="57">
        <v>624578</v>
      </c>
    </row>
    <row r="46" spans="1:123" ht="39.950000000000003" customHeight="1" x14ac:dyDescent="0.15">
      <c r="A46" s="55" t="s">
        <v>165</v>
      </c>
      <c r="B46" s="43" t="s">
        <v>164</v>
      </c>
      <c r="C46" s="55">
        <v>6315</v>
      </c>
      <c r="D46" s="42">
        <v>535</v>
      </c>
      <c r="E46" s="42">
        <v>29</v>
      </c>
      <c r="F46" s="42">
        <v>274</v>
      </c>
      <c r="G46" s="42">
        <v>761</v>
      </c>
      <c r="H46" s="42">
        <v>633</v>
      </c>
      <c r="I46" s="42">
        <v>5465</v>
      </c>
      <c r="J46" s="42">
        <v>14421</v>
      </c>
      <c r="K46" s="42">
        <v>22735</v>
      </c>
      <c r="L46" s="42">
        <v>163</v>
      </c>
      <c r="M46" s="42">
        <v>68</v>
      </c>
      <c r="N46" s="42">
        <v>67</v>
      </c>
      <c r="O46" s="42">
        <v>3630</v>
      </c>
      <c r="P46" s="42">
        <v>3984</v>
      </c>
      <c r="Q46" s="42">
        <v>12628</v>
      </c>
      <c r="R46" s="42">
        <v>1855</v>
      </c>
      <c r="S46" s="42">
        <v>470</v>
      </c>
      <c r="T46" s="42">
        <v>715</v>
      </c>
      <c r="U46" s="42">
        <v>1</v>
      </c>
      <c r="V46" s="42">
        <v>2445</v>
      </c>
      <c r="W46" s="42">
        <v>52</v>
      </c>
      <c r="X46" s="42">
        <v>2033</v>
      </c>
      <c r="Y46" s="42">
        <v>366</v>
      </c>
      <c r="Z46" s="42">
        <v>39</v>
      </c>
      <c r="AA46" s="42">
        <v>9759</v>
      </c>
      <c r="AB46" s="42">
        <v>7918</v>
      </c>
      <c r="AC46" s="42">
        <v>875</v>
      </c>
      <c r="AD46" s="42">
        <v>162</v>
      </c>
      <c r="AE46" s="42">
        <v>2210</v>
      </c>
      <c r="AF46" s="42">
        <v>14105</v>
      </c>
      <c r="AG46" s="42">
        <v>442</v>
      </c>
      <c r="AH46" s="42">
        <v>2139</v>
      </c>
      <c r="AI46" s="42">
        <v>5759</v>
      </c>
      <c r="AJ46" s="42">
        <v>1552</v>
      </c>
      <c r="AK46" s="42">
        <v>1416</v>
      </c>
      <c r="AL46" s="42">
        <v>302</v>
      </c>
      <c r="AM46" s="42">
        <v>853</v>
      </c>
      <c r="AN46" s="42">
        <v>4069</v>
      </c>
      <c r="AO46" s="42">
        <v>188</v>
      </c>
      <c r="AP46" s="42">
        <v>1603</v>
      </c>
      <c r="AQ46" s="42">
        <v>3130</v>
      </c>
      <c r="AR46" s="42">
        <v>29321</v>
      </c>
      <c r="AS46" s="42">
        <v>41938</v>
      </c>
      <c r="AT46" s="42">
        <v>48029</v>
      </c>
      <c r="AU46" s="42">
        <v>81114</v>
      </c>
      <c r="AV46" s="42">
        <v>19597</v>
      </c>
      <c r="AW46" s="42">
        <v>9408</v>
      </c>
      <c r="AX46" s="42">
        <v>19316</v>
      </c>
      <c r="AY46" s="42">
        <v>39204</v>
      </c>
      <c r="AZ46" s="42">
        <v>6580</v>
      </c>
      <c r="BA46" s="42">
        <v>4581</v>
      </c>
      <c r="BB46" s="42">
        <v>6596</v>
      </c>
      <c r="BC46" s="42">
        <v>9922</v>
      </c>
      <c r="BD46" s="42">
        <v>3575</v>
      </c>
      <c r="BE46" s="42">
        <v>11971</v>
      </c>
      <c r="BF46" s="42">
        <v>5173</v>
      </c>
      <c r="BG46" s="42">
        <v>58577</v>
      </c>
      <c r="BH46" s="42">
        <v>18377</v>
      </c>
      <c r="BI46" s="42">
        <v>6058</v>
      </c>
      <c r="BJ46" s="42">
        <v>9218</v>
      </c>
      <c r="BK46" s="42">
        <v>45</v>
      </c>
      <c r="BL46" s="42">
        <v>84453</v>
      </c>
      <c r="BM46" s="42">
        <v>115090</v>
      </c>
      <c r="BN46" s="42">
        <v>20426</v>
      </c>
      <c r="BO46" s="42">
        <v>11678</v>
      </c>
      <c r="BP46" s="42">
        <v>1018</v>
      </c>
      <c r="BQ46" s="42">
        <v>1179</v>
      </c>
      <c r="BR46" s="42">
        <v>420</v>
      </c>
      <c r="BS46" s="42">
        <v>74</v>
      </c>
      <c r="BT46" s="42">
        <v>25166</v>
      </c>
      <c r="BU46" s="42">
        <v>423</v>
      </c>
      <c r="BV46" s="42">
        <v>117</v>
      </c>
      <c r="BW46" s="42">
        <v>1987</v>
      </c>
      <c r="BX46" s="42">
        <v>8601</v>
      </c>
      <c r="BY46" s="42">
        <v>735</v>
      </c>
      <c r="BZ46" s="42">
        <v>8401</v>
      </c>
      <c r="CA46" s="42">
        <v>0</v>
      </c>
      <c r="CB46" s="42">
        <v>2900</v>
      </c>
      <c r="CC46" s="42">
        <v>97</v>
      </c>
      <c r="CD46" s="42">
        <v>166</v>
      </c>
      <c r="CE46" s="42">
        <v>2912</v>
      </c>
      <c r="CF46" s="42">
        <v>5194</v>
      </c>
      <c r="CG46" s="42">
        <v>12</v>
      </c>
      <c r="CH46" s="42">
        <v>1864</v>
      </c>
      <c r="CI46" s="42">
        <v>29</v>
      </c>
      <c r="CJ46" s="42">
        <v>431</v>
      </c>
      <c r="CK46" s="42">
        <v>255</v>
      </c>
      <c r="CL46" s="42">
        <v>544</v>
      </c>
      <c r="CM46" s="42">
        <v>6918</v>
      </c>
      <c r="CN46" s="42">
        <v>432</v>
      </c>
      <c r="CO46" s="42">
        <v>426</v>
      </c>
      <c r="CP46" s="42">
        <v>2356</v>
      </c>
      <c r="CQ46" s="42">
        <v>19</v>
      </c>
      <c r="CR46" s="42">
        <v>1097</v>
      </c>
      <c r="CS46" s="42">
        <v>1074</v>
      </c>
      <c r="CT46" s="42">
        <v>1545</v>
      </c>
      <c r="CU46" s="42">
        <v>3180</v>
      </c>
      <c r="CV46" s="42">
        <v>6</v>
      </c>
      <c r="CW46" s="42">
        <v>15040</v>
      </c>
      <c r="CX46" s="42">
        <v>1278</v>
      </c>
      <c r="CY46" s="42">
        <v>1814</v>
      </c>
      <c r="CZ46" s="42">
        <v>18542</v>
      </c>
      <c r="DA46" s="42">
        <v>10216</v>
      </c>
      <c r="DB46" s="42">
        <v>369</v>
      </c>
      <c r="DC46" s="42">
        <v>12809</v>
      </c>
      <c r="DD46" s="42">
        <v>301</v>
      </c>
      <c r="DE46" s="56">
        <v>2707</v>
      </c>
      <c r="DF46" s="57">
        <v>939067</v>
      </c>
      <c r="DG46" s="42">
        <v>39720</v>
      </c>
      <c r="DH46" s="42">
        <v>298751</v>
      </c>
      <c r="DI46" s="42">
        <v>0</v>
      </c>
      <c r="DJ46" s="42">
        <v>0</v>
      </c>
      <c r="DK46" s="42">
        <v>1547</v>
      </c>
      <c r="DL46" s="42">
        <v>37410</v>
      </c>
      <c r="DM46" s="56">
        <v>4913</v>
      </c>
      <c r="DN46" s="56">
        <v>382341</v>
      </c>
      <c r="DO46" s="57">
        <v>1321408</v>
      </c>
      <c r="DP46" s="57">
        <v>148119</v>
      </c>
      <c r="DQ46" s="57">
        <v>148119</v>
      </c>
      <c r="DR46" s="57">
        <v>530460</v>
      </c>
      <c r="DS46" s="57">
        <v>1469527</v>
      </c>
    </row>
    <row r="47" spans="1:123" ht="39.950000000000003" customHeight="1" x14ac:dyDescent="0.15">
      <c r="A47" s="55" t="s">
        <v>163</v>
      </c>
      <c r="B47" s="43" t="s">
        <v>162</v>
      </c>
      <c r="C47" s="55">
        <v>0</v>
      </c>
      <c r="D47" s="42">
        <v>0</v>
      </c>
      <c r="E47" s="42">
        <v>0</v>
      </c>
      <c r="F47" s="42">
        <v>3</v>
      </c>
      <c r="G47" s="42">
        <v>0</v>
      </c>
      <c r="H47" s="42">
        <v>26</v>
      </c>
      <c r="I47" s="42">
        <v>165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19</v>
      </c>
      <c r="Q47" s="42">
        <v>1345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60</v>
      </c>
      <c r="AC47" s="42">
        <v>0</v>
      </c>
      <c r="AD47" s="42">
        <v>0</v>
      </c>
      <c r="AE47" s="42">
        <v>565</v>
      </c>
      <c r="AF47" s="42">
        <v>0</v>
      </c>
      <c r="AG47" s="42">
        <v>0</v>
      </c>
      <c r="AH47" s="42">
        <v>674</v>
      </c>
      <c r="AI47" s="42">
        <v>81</v>
      </c>
      <c r="AJ47" s="42">
        <v>353</v>
      </c>
      <c r="AK47" s="42">
        <v>262</v>
      </c>
      <c r="AL47" s="42">
        <v>0</v>
      </c>
      <c r="AM47" s="42">
        <v>0</v>
      </c>
      <c r="AN47" s="42">
        <v>335</v>
      </c>
      <c r="AO47" s="42">
        <v>0</v>
      </c>
      <c r="AP47" s="42">
        <v>0</v>
      </c>
      <c r="AQ47" s="42">
        <v>14</v>
      </c>
      <c r="AR47" s="42">
        <v>479</v>
      </c>
      <c r="AS47" s="42">
        <v>781</v>
      </c>
      <c r="AT47" s="42">
        <v>121410</v>
      </c>
      <c r="AU47" s="42">
        <v>79840</v>
      </c>
      <c r="AV47" s="42">
        <v>11943</v>
      </c>
      <c r="AW47" s="42">
        <v>1238</v>
      </c>
      <c r="AX47" s="42">
        <v>1727</v>
      </c>
      <c r="AY47" s="42">
        <v>11804</v>
      </c>
      <c r="AZ47" s="42">
        <v>11095</v>
      </c>
      <c r="BA47" s="42">
        <v>644</v>
      </c>
      <c r="BB47" s="42">
        <v>105</v>
      </c>
      <c r="BC47" s="42">
        <v>1000</v>
      </c>
      <c r="BD47" s="42">
        <v>168</v>
      </c>
      <c r="BE47" s="42">
        <v>628</v>
      </c>
      <c r="BF47" s="42">
        <v>526</v>
      </c>
      <c r="BG47" s="42">
        <v>29381</v>
      </c>
      <c r="BH47" s="42">
        <v>11065</v>
      </c>
      <c r="BI47" s="42">
        <v>4942</v>
      </c>
      <c r="BJ47" s="42">
        <v>502</v>
      </c>
      <c r="BK47" s="42">
        <v>0</v>
      </c>
      <c r="BL47" s="42">
        <v>34070</v>
      </c>
      <c r="BM47" s="42">
        <v>858</v>
      </c>
      <c r="BN47" s="42">
        <v>8236</v>
      </c>
      <c r="BO47" s="42">
        <v>8218</v>
      </c>
      <c r="BP47" s="42">
        <v>0</v>
      </c>
      <c r="BQ47" s="42">
        <v>0</v>
      </c>
      <c r="BR47" s="42">
        <v>4802</v>
      </c>
      <c r="BS47" s="42">
        <v>0</v>
      </c>
      <c r="BT47" s="42">
        <v>42</v>
      </c>
      <c r="BU47" s="42">
        <v>0</v>
      </c>
      <c r="BV47" s="42">
        <v>0</v>
      </c>
      <c r="BW47" s="42">
        <v>0</v>
      </c>
      <c r="BX47" s="42">
        <v>0</v>
      </c>
      <c r="BY47" s="42">
        <v>194</v>
      </c>
      <c r="BZ47" s="42">
        <v>7</v>
      </c>
      <c r="CA47" s="42">
        <v>0</v>
      </c>
      <c r="CB47" s="42">
        <v>4</v>
      </c>
      <c r="CC47" s="42">
        <v>25</v>
      </c>
      <c r="CD47" s="42">
        <v>2</v>
      </c>
      <c r="CE47" s="42">
        <v>27</v>
      </c>
      <c r="CF47" s="42">
        <v>221</v>
      </c>
      <c r="CG47" s="42">
        <v>8</v>
      </c>
      <c r="CH47" s="42">
        <v>0</v>
      </c>
      <c r="CI47" s="42">
        <v>5</v>
      </c>
      <c r="CJ47" s="42">
        <v>0</v>
      </c>
      <c r="CK47" s="42">
        <v>0</v>
      </c>
      <c r="CL47" s="42">
        <v>25</v>
      </c>
      <c r="CM47" s="42">
        <v>1978</v>
      </c>
      <c r="CN47" s="42">
        <v>0</v>
      </c>
      <c r="CO47" s="42">
        <v>0</v>
      </c>
      <c r="CP47" s="42">
        <v>0</v>
      </c>
      <c r="CQ47" s="42">
        <v>0</v>
      </c>
      <c r="CR47" s="42">
        <v>1</v>
      </c>
      <c r="CS47" s="42">
        <v>0</v>
      </c>
      <c r="CT47" s="42">
        <v>0</v>
      </c>
      <c r="CU47" s="42">
        <v>5</v>
      </c>
      <c r="CV47" s="42">
        <v>0</v>
      </c>
      <c r="CW47" s="42">
        <v>58100</v>
      </c>
      <c r="CX47" s="42">
        <v>544</v>
      </c>
      <c r="CY47" s="42">
        <v>0</v>
      </c>
      <c r="CZ47" s="42">
        <v>0</v>
      </c>
      <c r="DA47" s="42">
        <v>0</v>
      </c>
      <c r="DB47" s="42">
        <v>0</v>
      </c>
      <c r="DC47" s="42">
        <v>38</v>
      </c>
      <c r="DD47" s="42">
        <v>0</v>
      </c>
      <c r="DE47" s="56">
        <v>0</v>
      </c>
      <c r="DF47" s="57">
        <v>410590</v>
      </c>
      <c r="DG47" s="42">
        <v>0</v>
      </c>
      <c r="DH47" s="42">
        <v>13600</v>
      </c>
      <c r="DI47" s="42">
        <v>0</v>
      </c>
      <c r="DJ47" s="42">
        <v>0</v>
      </c>
      <c r="DK47" s="42">
        <v>20623</v>
      </c>
      <c r="DL47" s="42">
        <v>571412</v>
      </c>
      <c r="DM47" s="56">
        <v>2467</v>
      </c>
      <c r="DN47" s="56">
        <v>608102</v>
      </c>
      <c r="DO47" s="57">
        <v>1018692</v>
      </c>
      <c r="DP47" s="57">
        <v>377204</v>
      </c>
      <c r="DQ47" s="57">
        <v>377204</v>
      </c>
      <c r="DR47" s="57">
        <v>985306</v>
      </c>
      <c r="DS47" s="57">
        <v>1395896</v>
      </c>
    </row>
    <row r="48" spans="1:123" ht="39.950000000000003" customHeight="1" x14ac:dyDescent="0.15">
      <c r="A48" s="55" t="s">
        <v>161</v>
      </c>
      <c r="B48" s="43" t="s">
        <v>160</v>
      </c>
      <c r="C48" s="55">
        <v>0</v>
      </c>
      <c r="D48" s="42">
        <v>0</v>
      </c>
      <c r="E48" s="42">
        <v>0</v>
      </c>
      <c r="F48" s="42">
        <v>44</v>
      </c>
      <c r="G48" s="42">
        <v>0</v>
      </c>
      <c r="H48" s="42">
        <v>51</v>
      </c>
      <c r="I48" s="42">
        <v>197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13</v>
      </c>
      <c r="Q48" s="42">
        <v>150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27</v>
      </c>
      <c r="AD48" s="42">
        <v>6</v>
      </c>
      <c r="AE48" s="42">
        <v>4967</v>
      </c>
      <c r="AF48" s="42">
        <v>0</v>
      </c>
      <c r="AG48" s="42">
        <v>0</v>
      </c>
      <c r="AH48" s="42">
        <v>70</v>
      </c>
      <c r="AI48" s="42">
        <v>225</v>
      </c>
      <c r="AJ48" s="42">
        <v>422</v>
      </c>
      <c r="AK48" s="42">
        <v>473</v>
      </c>
      <c r="AL48" s="42">
        <v>0</v>
      </c>
      <c r="AM48" s="42">
        <v>1</v>
      </c>
      <c r="AN48" s="42">
        <v>408</v>
      </c>
      <c r="AO48" s="42">
        <v>124</v>
      </c>
      <c r="AP48" s="42">
        <v>24</v>
      </c>
      <c r="AQ48" s="42">
        <v>134</v>
      </c>
      <c r="AR48" s="42">
        <v>30</v>
      </c>
      <c r="AS48" s="42">
        <v>774</v>
      </c>
      <c r="AT48" s="42">
        <v>6624</v>
      </c>
      <c r="AU48" s="42">
        <v>77167</v>
      </c>
      <c r="AV48" s="42">
        <v>1773</v>
      </c>
      <c r="AW48" s="42">
        <v>3464</v>
      </c>
      <c r="AX48" s="42">
        <v>2236</v>
      </c>
      <c r="AY48" s="42">
        <v>3843</v>
      </c>
      <c r="AZ48" s="42">
        <v>543</v>
      </c>
      <c r="BA48" s="42">
        <v>738</v>
      </c>
      <c r="BB48" s="42">
        <v>133</v>
      </c>
      <c r="BC48" s="42">
        <v>449</v>
      </c>
      <c r="BD48" s="42">
        <v>245</v>
      </c>
      <c r="BE48" s="42">
        <v>672</v>
      </c>
      <c r="BF48" s="42">
        <v>255</v>
      </c>
      <c r="BG48" s="42">
        <v>3789</v>
      </c>
      <c r="BH48" s="42">
        <v>1196</v>
      </c>
      <c r="BI48" s="42">
        <v>746</v>
      </c>
      <c r="BJ48" s="42">
        <v>170</v>
      </c>
      <c r="BK48" s="42">
        <v>0</v>
      </c>
      <c r="BL48" s="42">
        <v>108</v>
      </c>
      <c r="BM48" s="42">
        <v>189</v>
      </c>
      <c r="BN48" s="42">
        <v>291</v>
      </c>
      <c r="BO48" s="42">
        <v>16</v>
      </c>
      <c r="BP48" s="42">
        <v>0</v>
      </c>
      <c r="BQ48" s="42">
        <v>19</v>
      </c>
      <c r="BR48" s="42">
        <v>158</v>
      </c>
      <c r="BS48" s="42">
        <v>0</v>
      </c>
      <c r="BT48" s="42">
        <v>45</v>
      </c>
      <c r="BU48" s="42">
        <v>0</v>
      </c>
      <c r="BV48" s="42">
        <v>0</v>
      </c>
      <c r="BW48" s="42">
        <v>0</v>
      </c>
      <c r="BX48" s="42">
        <v>0</v>
      </c>
      <c r="BY48" s="42">
        <v>19</v>
      </c>
      <c r="BZ48" s="42">
        <v>38</v>
      </c>
      <c r="CA48" s="42">
        <v>0</v>
      </c>
      <c r="CB48" s="42">
        <v>77</v>
      </c>
      <c r="CC48" s="42">
        <v>18</v>
      </c>
      <c r="CD48" s="42">
        <v>16</v>
      </c>
      <c r="CE48" s="42">
        <v>24</v>
      </c>
      <c r="CF48" s="42">
        <v>142</v>
      </c>
      <c r="CG48" s="42">
        <v>8</v>
      </c>
      <c r="CH48" s="42">
        <v>9</v>
      </c>
      <c r="CI48" s="42">
        <v>0</v>
      </c>
      <c r="CJ48" s="42">
        <v>0</v>
      </c>
      <c r="CK48" s="42">
        <v>12</v>
      </c>
      <c r="CL48" s="42">
        <v>0</v>
      </c>
      <c r="CM48" s="42">
        <v>91</v>
      </c>
      <c r="CN48" s="42">
        <v>0</v>
      </c>
      <c r="CO48" s="42">
        <v>0</v>
      </c>
      <c r="CP48" s="42">
        <v>0</v>
      </c>
      <c r="CQ48" s="42">
        <v>0</v>
      </c>
      <c r="CR48" s="42">
        <v>0</v>
      </c>
      <c r="CS48" s="42">
        <v>0</v>
      </c>
      <c r="CT48" s="42">
        <v>0</v>
      </c>
      <c r="CU48" s="42">
        <v>100</v>
      </c>
      <c r="CV48" s="42">
        <v>0</v>
      </c>
      <c r="CW48" s="42">
        <v>116620</v>
      </c>
      <c r="CX48" s="42">
        <v>43</v>
      </c>
      <c r="CY48" s="42">
        <v>0</v>
      </c>
      <c r="CZ48" s="42">
        <v>0</v>
      </c>
      <c r="DA48" s="42">
        <v>0</v>
      </c>
      <c r="DB48" s="42">
        <v>7</v>
      </c>
      <c r="DC48" s="42">
        <v>57</v>
      </c>
      <c r="DD48" s="42">
        <v>0</v>
      </c>
      <c r="DE48" s="56">
        <v>0</v>
      </c>
      <c r="DF48" s="57">
        <v>230290</v>
      </c>
      <c r="DG48" s="42">
        <v>0</v>
      </c>
      <c r="DH48" s="42">
        <v>18213</v>
      </c>
      <c r="DI48" s="42">
        <v>0</v>
      </c>
      <c r="DJ48" s="42">
        <v>0</v>
      </c>
      <c r="DK48" s="42">
        <v>13145</v>
      </c>
      <c r="DL48" s="42">
        <v>1587751</v>
      </c>
      <c r="DM48" s="56">
        <v>3599</v>
      </c>
      <c r="DN48" s="56">
        <v>1622708</v>
      </c>
      <c r="DO48" s="57">
        <v>1852998</v>
      </c>
      <c r="DP48" s="57">
        <v>795841</v>
      </c>
      <c r="DQ48" s="57">
        <v>795841</v>
      </c>
      <c r="DR48" s="57">
        <v>2418549</v>
      </c>
      <c r="DS48" s="57">
        <v>2648839</v>
      </c>
    </row>
    <row r="49" spans="1:123" ht="39.950000000000003" customHeight="1" x14ac:dyDescent="0.15">
      <c r="A49" s="55" t="s">
        <v>159</v>
      </c>
      <c r="B49" s="43" t="s">
        <v>158</v>
      </c>
      <c r="C49" s="55">
        <v>27</v>
      </c>
      <c r="D49" s="42">
        <v>0</v>
      </c>
      <c r="E49" s="42">
        <v>1232</v>
      </c>
      <c r="F49" s="42">
        <v>28</v>
      </c>
      <c r="G49" s="42">
        <v>13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8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18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  <c r="AG49" s="42">
        <v>0</v>
      </c>
      <c r="AH49" s="42">
        <v>0</v>
      </c>
      <c r="AI49" s="42">
        <v>0</v>
      </c>
      <c r="AJ49" s="42">
        <v>0</v>
      </c>
      <c r="AK49" s="42">
        <v>0</v>
      </c>
      <c r="AL49" s="42">
        <v>0</v>
      </c>
      <c r="AM49" s="42">
        <v>0</v>
      </c>
      <c r="AN49" s="42">
        <v>0</v>
      </c>
      <c r="AO49" s="42">
        <v>0</v>
      </c>
      <c r="AP49" s="42">
        <v>0</v>
      </c>
      <c r="AQ49" s="42">
        <v>0</v>
      </c>
      <c r="AR49" s="42">
        <v>133</v>
      </c>
      <c r="AS49" s="42">
        <v>53</v>
      </c>
      <c r="AT49" s="42">
        <v>23690</v>
      </c>
      <c r="AU49" s="42">
        <v>75919</v>
      </c>
      <c r="AV49" s="42">
        <v>65572</v>
      </c>
      <c r="AW49" s="42">
        <v>179</v>
      </c>
      <c r="AX49" s="42">
        <v>0</v>
      </c>
      <c r="AY49" s="42">
        <v>11333</v>
      </c>
      <c r="AZ49" s="42">
        <v>0</v>
      </c>
      <c r="BA49" s="42">
        <v>947</v>
      </c>
      <c r="BB49" s="42">
        <v>0</v>
      </c>
      <c r="BC49" s="42">
        <v>1287</v>
      </c>
      <c r="BD49" s="42">
        <v>317</v>
      </c>
      <c r="BE49" s="42">
        <v>2265</v>
      </c>
      <c r="BF49" s="42">
        <v>838</v>
      </c>
      <c r="BG49" s="42">
        <v>8825</v>
      </c>
      <c r="BH49" s="42">
        <v>4867</v>
      </c>
      <c r="BI49" s="42">
        <v>1436</v>
      </c>
      <c r="BJ49" s="42">
        <v>247</v>
      </c>
      <c r="BK49" s="42">
        <v>22</v>
      </c>
      <c r="BL49" s="42">
        <v>9767</v>
      </c>
      <c r="BM49" s="42">
        <v>0</v>
      </c>
      <c r="BN49" s="42">
        <v>520</v>
      </c>
      <c r="BO49" s="42">
        <v>0</v>
      </c>
      <c r="BP49" s="42">
        <v>0</v>
      </c>
      <c r="BQ49" s="42">
        <v>0</v>
      </c>
      <c r="BR49" s="42">
        <v>382</v>
      </c>
      <c r="BS49" s="42">
        <v>117</v>
      </c>
      <c r="BT49" s="42">
        <v>89499</v>
      </c>
      <c r="BU49" s="42">
        <v>355</v>
      </c>
      <c r="BV49" s="42">
        <v>0</v>
      </c>
      <c r="BW49" s="42">
        <v>0</v>
      </c>
      <c r="BX49" s="42">
        <v>0</v>
      </c>
      <c r="BY49" s="42">
        <v>0</v>
      </c>
      <c r="BZ49" s="42">
        <v>23</v>
      </c>
      <c r="CA49" s="42">
        <v>0</v>
      </c>
      <c r="CB49" s="42">
        <v>63</v>
      </c>
      <c r="CC49" s="42">
        <v>39</v>
      </c>
      <c r="CD49" s="42">
        <v>73</v>
      </c>
      <c r="CE49" s="42">
        <v>173</v>
      </c>
      <c r="CF49" s="42">
        <v>409</v>
      </c>
      <c r="CG49" s="42">
        <v>70</v>
      </c>
      <c r="CH49" s="42">
        <v>221</v>
      </c>
      <c r="CI49" s="42">
        <v>22</v>
      </c>
      <c r="CJ49" s="42">
        <v>0</v>
      </c>
      <c r="CK49" s="42">
        <v>313</v>
      </c>
      <c r="CL49" s="42">
        <v>1987</v>
      </c>
      <c r="CM49" s="42">
        <v>12944</v>
      </c>
      <c r="CN49" s="42">
        <v>0</v>
      </c>
      <c r="CO49" s="42">
        <v>0</v>
      </c>
      <c r="CP49" s="42">
        <v>204293</v>
      </c>
      <c r="CQ49" s="42">
        <v>3370</v>
      </c>
      <c r="CR49" s="42">
        <v>8595</v>
      </c>
      <c r="CS49" s="42">
        <v>6721</v>
      </c>
      <c r="CT49" s="42">
        <v>0</v>
      </c>
      <c r="CU49" s="42">
        <v>2249</v>
      </c>
      <c r="CV49" s="42">
        <v>0</v>
      </c>
      <c r="CW49" s="42">
        <v>49464</v>
      </c>
      <c r="CX49" s="42">
        <v>8839</v>
      </c>
      <c r="CY49" s="42">
        <v>163</v>
      </c>
      <c r="CZ49" s="42">
        <v>0</v>
      </c>
      <c r="DA49" s="42">
        <v>41</v>
      </c>
      <c r="DB49" s="42">
        <v>4860</v>
      </c>
      <c r="DC49" s="42">
        <v>1846</v>
      </c>
      <c r="DD49" s="42">
        <v>8776</v>
      </c>
      <c r="DE49" s="56">
        <v>0</v>
      </c>
      <c r="DF49" s="57">
        <v>615450</v>
      </c>
      <c r="DG49" s="42">
        <v>2164</v>
      </c>
      <c r="DH49" s="42">
        <v>246802</v>
      </c>
      <c r="DI49" s="42">
        <v>85</v>
      </c>
      <c r="DJ49" s="42">
        <v>0</v>
      </c>
      <c r="DK49" s="42">
        <v>40476</v>
      </c>
      <c r="DL49" s="42">
        <v>756048</v>
      </c>
      <c r="DM49" s="56">
        <v>1542</v>
      </c>
      <c r="DN49" s="56">
        <v>1047117</v>
      </c>
      <c r="DO49" s="57">
        <v>1662567</v>
      </c>
      <c r="DP49" s="57">
        <v>291499</v>
      </c>
      <c r="DQ49" s="57">
        <v>291499</v>
      </c>
      <c r="DR49" s="57">
        <v>1338616</v>
      </c>
      <c r="DS49" s="57">
        <v>1954066</v>
      </c>
    </row>
    <row r="50" spans="1:123" ht="39.950000000000003" customHeight="1" x14ac:dyDescent="0.15">
      <c r="A50" s="55" t="s">
        <v>157</v>
      </c>
      <c r="B50" s="43" t="s">
        <v>156</v>
      </c>
      <c r="C50" s="55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  <c r="AG50" s="42">
        <v>0</v>
      </c>
      <c r="AH50" s="42">
        <v>0</v>
      </c>
      <c r="AI50" s="42">
        <v>0</v>
      </c>
      <c r="AJ50" s="42">
        <v>0</v>
      </c>
      <c r="AK50" s="42">
        <v>0</v>
      </c>
      <c r="AL50" s="42">
        <v>0</v>
      </c>
      <c r="AM50" s="42">
        <v>0</v>
      </c>
      <c r="AN50" s="42">
        <v>0</v>
      </c>
      <c r="AO50" s="42">
        <v>0</v>
      </c>
      <c r="AP50" s="42">
        <v>0</v>
      </c>
      <c r="AQ50" s="42">
        <v>0</v>
      </c>
      <c r="AR50" s="42">
        <v>0</v>
      </c>
      <c r="AS50" s="42">
        <v>393</v>
      </c>
      <c r="AT50" s="42">
        <v>990</v>
      </c>
      <c r="AU50" s="42">
        <v>4770</v>
      </c>
      <c r="AV50" s="42">
        <v>46890</v>
      </c>
      <c r="AW50" s="42">
        <v>110260</v>
      </c>
      <c r="AX50" s="42">
        <v>26282</v>
      </c>
      <c r="AY50" s="42">
        <v>32466</v>
      </c>
      <c r="AZ50" s="42">
        <v>25662</v>
      </c>
      <c r="BA50" s="42">
        <v>29680</v>
      </c>
      <c r="BB50" s="42">
        <v>13831</v>
      </c>
      <c r="BC50" s="42">
        <v>31803</v>
      </c>
      <c r="BD50" s="42">
        <v>25248</v>
      </c>
      <c r="BE50" s="42">
        <v>0</v>
      </c>
      <c r="BF50" s="42">
        <v>0</v>
      </c>
      <c r="BG50" s="42">
        <v>26922</v>
      </c>
      <c r="BH50" s="42">
        <v>0</v>
      </c>
      <c r="BI50" s="42">
        <v>1044</v>
      </c>
      <c r="BJ50" s="42">
        <v>3831</v>
      </c>
      <c r="BK50" s="42">
        <v>0</v>
      </c>
      <c r="BL50" s="42">
        <v>0</v>
      </c>
      <c r="BM50" s="42">
        <v>0</v>
      </c>
      <c r="BN50" s="42">
        <v>0</v>
      </c>
      <c r="BO50" s="42">
        <v>0</v>
      </c>
      <c r="BP50" s="42">
        <v>0</v>
      </c>
      <c r="BQ50" s="42">
        <v>0</v>
      </c>
      <c r="BR50" s="42">
        <v>0</v>
      </c>
      <c r="BS50" s="42">
        <v>0</v>
      </c>
      <c r="BT50" s="42">
        <v>0</v>
      </c>
      <c r="BU50" s="42">
        <v>0</v>
      </c>
      <c r="BV50" s="42">
        <v>0</v>
      </c>
      <c r="BW50" s="42">
        <v>0</v>
      </c>
      <c r="BX50" s="42">
        <v>0</v>
      </c>
      <c r="BY50" s="42">
        <v>0</v>
      </c>
      <c r="BZ50" s="42">
        <v>0</v>
      </c>
      <c r="CA50" s="42">
        <v>0</v>
      </c>
      <c r="CB50" s="42">
        <v>0</v>
      </c>
      <c r="CC50" s="42">
        <v>0</v>
      </c>
      <c r="CD50" s="42">
        <v>0</v>
      </c>
      <c r="CE50" s="42">
        <v>0</v>
      </c>
      <c r="CF50" s="42">
        <v>4</v>
      </c>
      <c r="CG50" s="42">
        <v>0</v>
      </c>
      <c r="CH50" s="42">
        <v>0</v>
      </c>
      <c r="CI50" s="42">
        <v>0</v>
      </c>
      <c r="CJ50" s="42">
        <v>0</v>
      </c>
      <c r="CK50" s="42">
        <v>0</v>
      </c>
      <c r="CL50" s="42">
        <v>0</v>
      </c>
      <c r="CM50" s="42">
        <v>0</v>
      </c>
      <c r="CN50" s="42">
        <v>0</v>
      </c>
      <c r="CO50" s="42">
        <v>63</v>
      </c>
      <c r="CP50" s="42">
        <v>0</v>
      </c>
      <c r="CQ50" s="42">
        <v>0</v>
      </c>
      <c r="CR50" s="42">
        <v>0</v>
      </c>
      <c r="CS50" s="42">
        <v>0</v>
      </c>
      <c r="CT50" s="42">
        <v>0</v>
      </c>
      <c r="CU50" s="42">
        <v>0</v>
      </c>
      <c r="CV50" s="42">
        <v>0</v>
      </c>
      <c r="CW50" s="42">
        <v>16413</v>
      </c>
      <c r="CX50" s="42">
        <v>0</v>
      </c>
      <c r="CY50" s="42">
        <v>0</v>
      </c>
      <c r="CZ50" s="42">
        <v>0</v>
      </c>
      <c r="DA50" s="42">
        <v>0</v>
      </c>
      <c r="DB50" s="42">
        <v>0</v>
      </c>
      <c r="DC50" s="42">
        <v>0</v>
      </c>
      <c r="DD50" s="42">
        <v>0</v>
      </c>
      <c r="DE50" s="56">
        <v>0</v>
      </c>
      <c r="DF50" s="57">
        <v>396552</v>
      </c>
      <c r="DG50" s="42">
        <v>0</v>
      </c>
      <c r="DH50" s="42">
        <v>559</v>
      </c>
      <c r="DI50" s="42">
        <v>0</v>
      </c>
      <c r="DJ50" s="42">
        <v>0</v>
      </c>
      <c r="DK50" s="42">
        <v>0</v>
      </c>
      <c r="DL50" s="42">
        <v>0</v>
      </c>
      <c r="DM50" s="56">
        <v>1677</v>
      </c>
      <c r="DN50" s="56">
        <v>2236</v>
      </c>
      <c r="DO50" s="57">
        <v>398788</v>
      </c>
      <c r="DP50" s="57">
        <v>249753</v>
      </c>
      <c r="DQ50" s="57">
        <v>249753</v>
      </c>
      <c r="DR50" s="57">
        <v>251989</v>
      </c>
      <c r="DS50" s="57">
        <v>648541</v>
      </c>
    </row>
    <row r="51" spans="1:123" ht="39.950000000000003" customHeight="1" x14ac:dyDescent="0.15">
      <c r="A51" s="55" t="s">
        <v>155</v>
      </c>
      <c r="B51" s="43" t="s">
        <v>154</v>
      </c>
      <c r="C51" s="55">
        <v>0</v>
      </c>
      <c r="D51" s="42">
        <v>0</v>
      </c>
      <c r="E51" s="42">
        <v>0</v>
      </c>
      <c r="F51" s="42">
        <v>0</v>
      </c>
      <c r="G51" s="42">
        <v>1</v>
      </c>
      <c r="H51" s="42">
        <v>0</v>
      </c>
      <c r="I51" s="42">
        <v>1</v>
      </c>
      <c r="J51" s="42">
        <v>9</v>
      </c>
      <c r="K51" s="42">
        <v>6</v>
      </c>
      <c r="L51" s="42">
        <v>0</v>
      </c>
      <c r="M51" s="42">
        <v>1</v>
      </c>
      <c r="N51" s="42">
        <v>0</v>
      </c>
      <c r="O51" s="42">
        <v>1</v>
      </c>
      <c r="P51" s="42">
        <v>0</v>
      </c>
      <c r="Q51" s="42">
        <v>1</v>
      </c>
      <c r="R51" s="42">
        <v>1</v>
      </c>
      <c r="S51" s="42">
        <v>7</v>
      </c>
      <c r="T51" s="42">
        <v>879</v>
      </c>
      <c r="U51" s="42">
        <v>0</v>
      </c>
      <c r="V51" s="42">
        <v>2</v>
      </c>
      <c r="W51" s="42">
        <v>0</v>
      </c>
      <c r="X51" s="42">
        <v>2</v>
      </c>
      <c r="Y51" s="42">
        <v>1</v>
      </c>
      <c r="Z51" s="42">
        <v>0</v>
      </c>
      <c r="AA51" s="42">
        <v>20</v>
      </c>
      <c r="AB51" s="42">
        <v>4</v>
      </c>
      <c r="AC51" s="42">
        <v>2</v>
      </c>
      <c r="AD51" s="42">
        <v>0</v>
      </c>
      <c r="AE51" s="42">
        <v>0</v>
      </c>
      <c r="AF51" s="42">
        <v>1</v>
      </c>
      <c r="AG51" s="42">
        <v>0</v>
      </c>
      <c r="AH51" s="42">
        <v>0</v>
      </c>
      <c r="AI51" s="42">
        <v>0</v>
      </c>
      <c r="AJ51" s="42">
        <v>0</v>
      </c>
      <c r="AK51" s="42">
        <v>0</v>
      </c>
      <c r="AL51" s="42">
        <v>2</v>
      </c>
      <c r="AM51" s="42">
        <v>4</v>
      </c>
      <c r="AN51" s="42">
        <v>0</v>
      </c>
      <c r="AO51" s="42">
        <v>1</v>
      </c>
      <c r="AP51" s="42">
        <v>0</v>
      </c>
      <c r="AQ51" s="42">
        <v>74</v>
      </c>
      <c r="AR51" s="42">
        <v>4</v>
      </c>
      <c r="AS51" s="42">
        <v>1693</v>
      </c>
      <c r="AT51" s="42">
        <v>3899</v>
      </c>
      <c r="AU51" s="42">
        <v>4690</v>
      </c>
      <c r="AV51" s="42">
        <v>14650</v>
      </c>
      <c r="AW51" s="42">
        <v>48709</v>
      </c>
      <c r="AX51" s="42">
        <v>31796</v>
      </c>
      <c r="AY51" s="42">
        <v>14367</v>
      </c>
      <c r="AZ51" s="42">
        <v>4473</v>
      </c>
      <c r="BA51" s="42">
        <v>15045</v>
      </c>
      <c r="BB51" s="42">
        <v>3372</v>
      </c>
      <c r="BC51" s="42">
        <v>20161</v>
      </c>
      <c r="BD51" s="42">
        <v>8517</v>
      </c>
      <c r="BE51" s="42">
        <v>494</v>
      </c>
      <c r="BF51" s="42">
        <v>117</v>
      </c>
      <c r="BG51" s="42">
        <v>15126</v>
      </c>
      <c r="BH51" s="42">
        <v>168</v>
      </c>
      <c r="BI51" s="42">
        <v>182</v>
      </c>
      <c r="BJ51" s="42">
        <v>659</v>
      </c>
      <c r="BK51" s="42">
        <v>0</v>
      </c>
      <c r="BL51" s="42">
        <v>974</v>
      </c>
      <c r="BM51" s="42">
        <v>113</v>
      </c>
      <c r="BN51" s="42">
        <v>37</v>
      </c>
      <c r="BO51" s="42">
        <v>4</v>
      </c>
      <c r="BP51" s="42">
        <v>25</v>
      </c>
      <c r="BQ51" s="42">
        <v>3</v>
      </c>
      <c r="BR51" s="42">
        <v>19</v>
      </c>
      <c r="BS51" s="42">
        <v>0</v>
      </c>
      <c r="BT51" s="42">
        <v>478</v>
      </c>
      <c r="BU51" s="42">
        <v>323</v>
      </c>
      <c r="BV51" s="42">
        <v>0</v>
      </c>
      <c r="BW51" s="42">
        <v>0</v>
      </c>
      <c r="BX51" s="42">
        <v>0</v>
      </c>
      <c r="BY51" s="42">
        <v>9</v>
      </c>
      <c r="BZ51" s="42">
        <v>0</v>
      </c>
      <c r="CA51" s="42">
        <v>0</v>
      </c>
      <c r="CB51" s="42">
        <v>3</v>
      </c>
      <c r="CC51" s="42">
        <v>1</v>
      </c>
      <c r="CD51" s="42">
        <v>0</v>
      </c>
      <c r="CE51" s="42">
        <v>0</v>
      </c>
      <c r="CF51" s="42">
        <v>10</v>
      </c>
      <c r="CG51" s="42">
        <v>4</v>
      </c>
      <c r="CH51" s="42">
        <v>623</v>
      </c>
      <c r="CI51" s="42">
        <v>2636</v>
      </c>
      <c r="CJ51" s="42">
        <v>4199</v>
      </c>
      <c r="CK51" s="42">
        <v>192</v>
      </c>
      <c r="CL51" s="42">
        <v>6288</v>
      </c>
      <c r="CM51" s="42">
        <v>6357</v>
      </c>
      <c r="CN51" s="42">
        <v>174</v>
      </c>
      <c r="CO51" s="42">
        <v>12851</v>
      </c>
      <c r="CP51" s="42">
        <v>10</v>
      </c>
      <c r="CQ51" s="42">
        <v>0</v>
      </c>
      <c r="CR51" s="42">
        <v>49</v>
      </c>
      <c r="CS51" s="42">
        <v>0</v>
      </c>
      <c r="CT51" s="42">
        <v>0</v>
      </c>
      <c r="CU51" s="42">
        <v>17</v>
      </c>
      <c r="CV51" s="42">
        <v>0</v>
      </c>
      <c r="CW51" s="42">
        <v>32189</v>
      </c>
      <c r="CX51" s="42">
        <v>382</v>
      </c>
      <c r="CY51" s="42">
        <v>1</v>
      </c>
      <c r="CZ51" s="42">
        <v>0</v>
      </c>
      <c r="DA51" s="42">
        <v>4</v>
      </c>
      <c r="DB51" s="42">
        <v>0</v>
      </c>
      <c r="DC51" s="42">
        <v>82</v>
      </c>
      <c r="DD51" s="42">
        <v>10523</v>
      </c>
      <c r="DE51" s="56">
        <v>0</v>
      </c>
      <c r="DF51" s="57">
        <v>267722</v>
      </c>
      <c r="DG51" s="42">
        <v>340</v>
      </c>
      <c r="DH51" s="42">
        <v>56351</v>
      </c>
      <c r="DI51" s="42">
        <v>0</v>
      </c>
      <c r="DJ51" s="42">
        <v>0</v>
      </c>
      <c r="DK51" s="42">
        <v>0</v>
      </c>
      <c r="DL51" s="42">
        <v>0</v>
      </c>
      <c r="DM51" s="56">
        <v>522</v>
      </c>
      <c r="DN51" s="56">
        <v>57213</v>
      </c>
      <c r="DO51" s="57">
        <v>324935</v>
      </c>
      <c r="DP51" s="57">
        <v>147003</v>
      </c>
      <c r="DQ51" s="57">
        <v>147003</v>
      </c>
      <c r="DR51" s="57">
        <v>204216</v>
      </c>
      <c r="DS51" s="57">
        <v>471938</v>
      </c>
    </row>
    <row r="52" spans="1:123" ht="39.950000000000003" customHeight="1" x14ac:dyDescent="0.15">
      <c r="A52" s="55" t="s">
        <v>153</v>
      </c>
      <c r="B52" s="43" t="s">
        <v>152</v>
      </c>
      <c r="C52" s="55">
        <v>0</v>
      </c>
      <c r="D52" s="42">
        <v>10</v>
      </c>
      <c r="E52" s="42">
        <v>0</v>
      </c>
      <c r="F52" s="42">
        <v>0</v>
      </c>
      <c r="G52" s="42">
        <v>85</v>
      </c>
      <c r="H52" s="42">
        <v>0</v>
      </c>
      <c r="I52" s="42">
        <v>8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5</v>
      </c>
      <c r="Q52" s="42">
        <v>36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4</v>
      </c>
      <c r="AF52" s="42">
        <v>0</v>
      </c>
      <c r="AG52" s="42">
        <v>0</v>
      </c>
      <c r="AH52" s="42">
        <v>0</v>
      </c>
      <c r="AI52" s="42">
        <v>2</v>
      </c>
      <c r="AJ52" s="42">
        <v>0</v>
      </c>
      <c r="AK52" s="42">
        <v>0</v>
      </c>
      <c r="AL52" s="42">
        <v>0</v>
      </c>
      <c r="AM52" s="42">
        <v>0</v>
      </c>
      <c r="AN52" s="42">
        <v>0</v>
      </c>
      <c r="AO52" s="42">
        <v>0</v>
      </c>
      <c r="AP52" s="42">
        <v>0</v>
      </c>
      <c r="AQ52" s="42">
        <v>9</v>
      </c>
      <c r="AR52" s="42">
        <v>709</v>
      </c>
      <c r="AS52" s="42">
        <v>82</v>
      </c>
      <c r="AT52" s="42">
        <v>32040</v>
      </c>
      <c r="AU52" s="42">
        <v>29573</v>
      </c>
      <c r="AV52" s="42">
        <v>7991</v>
      </c>
      <c r="AW52" s="42">
        <v>0</v>
      </c>
      <c r="AX52" s="42">
        <v>598</v>
      </c>
      <c r="AY52" s="42">
        <v>90202</v>
      </c>
      <c r="AZ52" s="42">
        <v>6426</v>
      </c>
      <c r="BA52" s="42">
        <v>2230</v>
      </c>
      <c r="BB52" s="42">
        <v>761</v>
      </c>
      <c r="BC52" s="42">
        <v>2908</v>
      </c>
      <c r="BD52" s="42">
        <v>1885</v>
      </c>
      <c r="BE52" s="42">
        <v>0</v>
      </c>
      <c r="BF52" s="42">
        <v>0</v>
      </c>
      <c r="BG52" s="42">
        <v>213125</v>
      </c>
      <c r="BH52" s="42">
        <v>6005</v>
      </c>
      <c r="BI52" s="42">
        <v>3083</v>
      </c>
      <c r="BJ52" s="42">
        <v>154</v>
      </c>
      <c r="BK52" s="42">
        <v>0</v>
      </c>
      <c r="BL52" s="42">
        <v>5268</v>
      </c>
      <c r="BM52" s="42">
        <v>3103</v>
      </c>
      <c r="BN52" s="42">
        <v>1559</v>
      </c>
      <c r="BO52" s="42">
        <v>2929</v>
      </c>
      <c r="BP52" s="42">
        <v>0</v>
      </c>
      <c r="BQ52" s="42">
        <v>0</v>
      </c>
      <c r="BR52" s="42">
        <v>0</v>
      </c>
      <c r="BS52" s="42">
        <v>0</v>
      </c>
      <c r="BT52" s="42">
        <v>1</v>
      </c>
      <c r="BU52" s="42">
        <v>0</v>
      </c>
      <c r="BV52" s="42">
        <v>0</v>
      </c>
      <c r="BW52" s="42">
        <v>0</v>
      </c>
      <c r="BX52" s="42">
        <v>0</v>
      </c>
      <c r="BY52" s="42">
        <v>75</v>
      </c>
      <c r="BZ52" s="42">
        <v>0</v>
      </c>
      <c r="CA52" s="42">
        <v>18</v>
      </c>
      <c r="CB52" s="42">
        <v>0</v>
      </c>
      <c r="CC52" s="42">
        <v>0</v>
      </c>
      <c r="CD52" s="42">
        <v>0</v>
      </c>
      <c r="CE52" s="42">
        <v>6</v>
      </c>
      <c r="CF52" s="42">
        <v>0</v>
      </c>
      <c r="CG52" s="42">
        <v>0</v>
      </c>
      <c r="CH52" s="42">
        <v>1</v>
      </c>
      <c r="CI52" s="42">
        <v>0</v>
      </c>
      <c r="CJ52" s="42">
        <v>0</v>
      </c>
      <c r="CK52" s="42">
        <v>0</v>
      </c>
      <c r="CL52" s="42">
        <v>0</v>
      </c>
      <c r="CM52" s="42">
        <v>3</v>
      </c>
      <c r="CN52" s="42">
        <v>0</v>
      </c>
      <c r="CO52" s="42">
        <v>0</v>
      </c>
      <c r="CP52" s="42">
        <v>0</v>
      </c>
      <c r="CQ52" s="42">
        <v>0</v>
      </c>
      <c r="CR52" s="42">
        <v>0</v>
      </c>
      <c r="CS52" s="42">
        <v>0</v>
      </c>
      <c r="CT52" s="42">
        <v>0</v>
      </c>
      <c r="CU52" s="42">
        <v>0</v>
      </c>
      <c r="CV52" s="42">
        <v>0</v>
      </c>
      <c r="CW52" s="42">
        <v>32751</v>
      </c>
      <c r="CX52" s="42">
        <v>0</v>
      </c>
      <c r="CY52" s="42">
        <v>0</v>
      </c>
      <c r="CZ52" s="42">
        <v>0</v>
      </c>
      <c r="DA52" s="42">
        <v>0</v>
      </c>
      <c r="DB52" s="42">
        <v>0</v>
      </c>
      <c r="DC52" s="42">
        <v>8</v>
      </c>
      <c r="DD52" s="42">
        <v>0</v>
      </c>
      <c r="DE52" s="56">
        <v>24</v>
      </c>
      <c r="DF52" s="57">
        <v>443677</v>
      </c>
      <c r="DG52" s="42">
        <v>32</v>
      </c>
      <c r="DH52" s="42">
        <v>10095</v>
      </c>
      <c r="DI52" s="42">
        <v>0</v>
      </c>
      <c r="DJ52" s="42">
        <v>0</v>
      </c>
      <c r="DK52" s="42">
        <v>6706</v>
      </c>
      <c r="DL52" s="42">
        <v>247540</v>
      </c>
      <c r="DM52" s="56">
        <v>480</v>
      </c>
      <c r="DN52" s="56">
        <v>264853</v>
      </c>
      <c r="DO52" s="57">
        <v>708530</v>
      </c>
      <c r="DP52" s="57">
        <v>256550</v>
      </c>
      <c r="DQ52" s="57">
        <v>256550</v>
      </c>
      <c r="DR52" s="57">
        <v>521403</v>
      </c>
      <c r="DS52" s="57">
        <v>965080</v>
      </c>
    </row>
    <row r="53" spans="1:123" ht="39.950000000000003" customHeight="1" x14ac:dyDescent="0.15">
      <c r="A53" s="55" t="s">
        <v>151</v>
      </c>
      <c r="B53" s="43" t="s">
        <v>150</v>
      </c>
      <c r="C53" s="55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3</v>
      </c>
      <c r="AF53" s="42">
        <v>0</v>
      </c>
      <c r="AG53" s="42">
        <v>0</v>
      </c>
      <c r="AH53" s="42">
        <v>0</v>
      </c>
      <c r="AI53" s="42">
        <v>0</v>
      </c>
      <c r="AJ53" s="42">
        <v>0</v>
      </c>
      <c r="AK53" s="42">
        <v>0</v>
      </c>
      <c r="AL53" s="42">
        <v>0</v>
      </c>
      <c r="AM53" s="42">
        <v>0</v>
      </c>
      <c r="AN53" s="42">
        <v>0</v>
      </c>
      <c r="AO53" s="42">
        <v>0</v>
      </c>
      <c r="AP53" s="42">
        <v>0</v>
      </c>
      <c r="AQ53" s="42">
        <v>0</v>
      </c>
      <c r="AR53" s="42">
        <v>0</v>
      </c>
      <c r="AS53" s="42">
        <v>0</v>
      </c>
      <c r="AT53" s="42">
        <v>0</v>
      </c>
      <c r="AU53" s="42">
        <v>0</v>
      </c>
      <c r="AV53" s="42">
        <v>0</v>
      </c>
      <c r="AW53" s="42">
        <v>0</v>
      </c>
      <c r="AX53" s="42">
        <v>0</v>
      </c>
      <c r="AY53" s="42">
        <v>0</v>
      </c>
      <c r="AZ53" s="42">
        <v>29040</v>
      </c>
      <c r="BA53" s="42">
        <v>0</v>
      </c>
      <c r="BB53" s="42">
        <v>1</v>
      </c>
      <c r="BC53" s="42">
        <v>0</v>
      </c>
      <c r="BD53" s="42">
        <v>0</v>
      </c>
      <c r="BE53" s="42">
        <v>0</v>
      </c>
      <c r="BF53" s="42">
        <v>0</v>
      </c>
      <c r="BG53" s="42">
        <v>0</v>
      </c>
      <c r="BH53" s="42">
        <v>153</v>
      </c>
      <c r="BI53" s="42">
        <v>716</v>
      </c>
      <c r="BJ53" s="42">
        <v>4</v>
      </c>
      <c r="BK53" s="42">
        <v>0</v>
      </c>
      <c r="BL53" s="42">
        <v>21022</v>
      </c>
      <c r="BM53" s="42">
        <v>0</v>
      </c>
      <c r="BN53" s="42">
        <v>0</v>
      </c>
      <c r="BO53" s="42">
        <v>0</v>
      </c>
      <c r="BP53" s="42">
        <v>0</v>
      </c>
      <c r="BQ53" s="42">
        <v>0</v>
      </c>
      <c r="BR53" s="42">
        <v>0</v>
      </c>
      <c r="BS53" s="42">
        <v>0</v>
      </c>
      <c r="BT53" s="42">
        <v>0</v>
      </c>
      <c r="BU53" s="42">
        <v>0</v>
      </c>
      <c r="BV53" s="42">
        <v>0</v>
      </c>
      <c r="BW53" s="42">
        <v>0</v>
      </c>
      <c r="BX53" s="42">
        <v>0</v>
      </c>
      <c r="BY53" s="42">
        <v>0</v>
      </c>
      <c r="BZ53" s="42">
        <v>224</v>
      </c>
      <c r="CA53" s="42">
        <v>0</v>
      </c>
      <c r="CB53" s="42">
        <v>0</v>
      </c>
      <c r="CC53" s="42">
        <v>0</v>
      </c>
      <c r="CD53" s="42">
        <v>0</v>
      </c>
      <c r="CE53" s="42">
        <v>0</v>
      </c>
      <c r="CF53" s="42">
        <v>64</v>
      </c>
      <c r="CG53" s="42">
        <v>0</v>
      </c>
      <c r="CH53" s="42">
        <v>0</v>
      </c>
      <c r="CI53" s="42">
        <v>0</v>
      </c>
      <c r="CJ53" s="42">
        <v>0</v>
      </c>
      <c r="CK53" s="42">
        <v>0</v>
      </c>
      <c r="CL53" s="42">
        <v>839</v>
      </c>
      <c r="CM53" s="42">
        <v>4281</v>
      </c>
      <c r="CN53" s="42">
        <v>0</v>
      </c>
      <c r="CO53" s="42">
        <v>0</v>
      </c>
      <c r="CP53" s="42">
        <v>0</v>
      </c>
      <c r="CQ53" s="42">
        <v>0</v>
      </c>
      <c r="CR53" s="42">
        <v>0</v>
      </c>
      <c r="CS53" s="42">
        <v>0</v>
      </c>
      <c r="CT53" s="42">
        <v>0</v>
      </c>
      <c r="CU53" s="42">
        <v>201</v>
      </c>
      <c r="CV53" s="42">
        <v>0</v>
      </c>
      <c r="CW53" s="42">
        <v>17092</v>
      </c>
      <c r="CX53" s="42">
        <v>183</v>
      </c>
      <c r="CY53" s="42">
        <v>0</v>
      </c>
      <c r="CZ53" s="42">
        <v>0</v>
      </c>
      <c r="DA53" s="42">
        <v>0</v>
      </c>
      <c r="DB53" s="42">
        <v>355</v>
      </c>
      <c r="DC53" s="42">
        <v>22</v>
      </c>
      <c r="DD53" s="42">
        <v>0</v>
      </c>
      <c r="DE53" s="56">
        <v>0</v>
      </c>
      <c r="DF53" s="57">
        <v>74200</v>
      </c>
      <c r="DG53" s="42">
        <v>39862</v>
      </c>
      <c r="DH53" s="42">
        <v>1790945</v>
      </c>
      <c r="DI53" s="42">
        <v>0</v>
      </c>
      <c r="DJ53" s="42">
        <v>0</v>
      </c>
      <c r="DK53" s="42">
        <v>1357</v>
      </c>
      <c r="DL53" s="42">
        <v>197600</v>
      </c>
      <c r="DM53" s="56">
        <v>2675</v>
      </c>
      <c r="DN53" s="56">
        <v>2032439</v>
      </c>
      <c r="DO53" s="57">
        <v>2106639</v>
      </c>
      <c r="DP53" s="57">
        <v>78157</v>
      </c>
      <c r="DQ53" s="57">
        <v>78157</v>
      </c>
      <c r="DR53" s="57">
        <v>2110596</v>
      </c>
      <c r="DS53" s="57">
        <v>2184796</v>
      </c>
    </row>
    <row r="54" spans="1:123" ht="39.950000000000003" customHeight="1" x14ac:dyDescent="0.15">
      <c r="A54" s="55" t="s">
        <v>149</v>
      </c>
      <c r="B54" s="43" t="s">
        <v>148</v>
      </c>
      <c r="C54" s="55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  <c r="AG54" s="42">
        <v>0</v>
      </c>
      <c r="AH54" s="42">
        <v>0</v>
      </c>
      <c r="AI54" s="42">
        <v>0</v>
      </c>
      <c r="AJ54" s="42">
        <v>0</v>
      </c>
      <c r="AK54" s="42">
        <v>0</v>
      </c>
      <c r="AL54" s="42">
        <v>0</v>
      </c>
      <c r="AM54" s="42">
        <v>0</v>
      </c>
      <c r="AN54" s="42">
        <v>0</v>
      </c>
      <c r="AO54" s="42">
        <v>0</v>
      </c>
      <c r="AP54" s="42">
        <v>0</v>
      </c>
      <c r="AQ54" s="42">
        <v>0</v>
      </c>
      <c r="AR54" s="42">
        <v>0</v>
      </c>
      <c r="AS54" s="42">
        <v>0</v>
      </c>
      <c r="AT54" s="42">
        <v>1355</v>
      </c>
      <c r="AU54" s="42">
        <v>10801</v>
      </c>
      <c r="AV54" s="42">
        <v>2684</v>
      </c>
      <c r="AW54" s="42">
        <v>298</v>
      </c>
      <c r="AX54" s="42">
        <v>0</v>
      </c>
      <c r="AY54" s="42">
        <v>3277</v>
      </c>
      <c r="AZ54" s="42">
        <v>0</v>
      </c>
      <c r="BA54" s="42">
        <v>1298</v>
      </c>
      <c r="BB54" s="42">
        <v>0</v>
      </c>
      <c r="BC54" s="42">
        <v>192</v>
      </c>
      <c r="BD54" s="42">
        <v>46</v>
      </c>
      <c r="BE54" s="42">
        <v>44</v>
      </c>
      <c r="BF54" s="42">
        <v>0</v>
      </c>
      <c r="BG54" s="42">
        <v>6</v>
      </c>
      <c r="BH54" s="42">
        <v>1558</v>
      </c>
      <c r="BI54" s="42">
        <v>56</v>
      </c>
      <c r="BJ54" s="42">
        <v>0</v>
      </c>
      <c r="BK54" s="42">
        <v>0</v>
      </c>
      <c r="BL54" s="42">
        <v>405</v>
      </c>
      <c r="BM54" s="42">
        <v>46</v>
      </c>
      <c r="BN54" s="42">
        <v>460</v>
      </c>
      <c r="BO54" s="42">
        <v>524</v>
      </c>
      <c r="BP54" s="42">
        <v>0</v>
      </c>
      <c r="BQ54" s="42">
        <v>0</v>
      </c>
      <c r="BR54" s="42">
        <v>0</v>
      </c>
      <c r="BS54" s="42">
        <v>0</v>
      </c>
      <c r="BT54" s="42">
        <v>0</v>
      </c>
      <c r="BU54" s="42">
        <v>0</v>
      </c>
      <c r="BV54" s="42">
        <v>0</v>
      </c>
      <c r="BW54" s="42">
        <v>0</v>
      </c>
      <c r="BX54" s="42">
        <v>0</v>
      </c>
      <c r="BY54" s="42">
        <v>13</v>
      </c>
      <c r="BZ54" s="42">
        <v>0</v>
      </c>
      <c r="CA54" s="42">
        <v>0</v>
      </c>
      <c r="CB54" s="42">
        <v>0</v>
      </c>
      <c r="CC54" s="42">
        <v>0</v>
      </c>
      <c r="CD54" s="42">
        <v>0</v>
      </c>
      <c r="CE54" s="42">
        <v>0</v>
      </c>
      <c r="CF54" s="42">
        <v>0</v>
      </c>
      <c r="CG54" s="42">
        <v>0</v>
      </c>
      <c r="CH54" s="42">
        <v>0</v>
      </c>
      <c r="CI54" s="42">
        <v>0</v>
      </c>
      <c r="CJ54" s="42">
        <v>15</v>
      </c>
      <c r="CK54" s="42">
        <v>0</v>
      </c>
      <c r="CL54" s="42">
        <v>0</v>
      </c>
      <c r="CM54" s="42">
        <v>5161</v>
      </c>
      <c r="CN54" s="42">
        <v>0</v>
      </c>
      <c r="CO54" s="42">
        <v>0</v>
      </c>
      <c r="CP54" s="42">
        <v>433</v>
      </c>
      <c r="CQ54" s="42">
        <v>0</v>
      </c>
      <c r="CR54" s="42">
        <v>0</v>
      </c>
      <c r="CS54" s="42">
        <v>0</v>
      </c>
      <c r="CT54" s="42">
        <v>0</v>
      </c>
      <c r="CU54" s="42">
        <v>0</v>
      </c>
      <c r="CV54" s="42">
        <v>0</v>
      </c>
      <c r="CW54" s="42">
        <v>4730</v>
      </c>
      <c r="CX54" s="42">
        <v>282</v>
      </c>
      <c r="CY54" s="42">
        <v>0</v>
      </c>
      <c r="CZ54" s="42">
        <v>0</v>
      </c>
      <c r="DA54" s="42">
        <v>0</v>
      </c>
      <c r="DB54" s="42">
        <v>0</v>
      </c>
      <c r="DC54" s="42">
        <v>0</v>
      </c>
      <c r="DD54" s="42">
        <v>0</v>
      </c>
      <c r="DE54" s="56">
        <v>0</v>
      </c>
      <c r="DF54" s="57">
        <v>33684</v>
      </c>
      <c r="DG54" s="42">
        <v>5</v>
      </c>
      <c r="DH54" s="42">
        <v>69</v>
      </c>
      <c r="DI54" s="42">
        <v>0</v>
      </c>
      <c r="DJ54" s="42">
        <v>0</v>
      </c>
      <c r="DK54" s="42">
        <v>18037</v>
      </c>
      <c r="DL54" s="42">
        <v>135690</v>
      </c>
      <c r="DM54" s="56">
        <v>44</v>
      </c>
      <c r="DN54" s="56">
        <v>153845</v>
      </c>
      <c r="DO54" s="57">
        <v>187529</v>
      </c>
      <c r="DP54" s="57">
        <v>195260</v>
      </c>
      <c r="DQ54" s="57">
        <v>195260</v>
      </c>
      <c r="DR54" s="57">
        <v>349105</v>
      </c>
      <c r="DS54" s="57">
        <v>382789</v>
      </c>
    </row>
    <row r="55" spans="1:123" ht="39.950000000000003" customHeight="1" x14ac:dyDescent="0.15">
      <c r="A55" s="55" t="s">
        <v>147</v>
      </c>
      <c r="B55" s="43" t="s">
        <v>146</v>
      </c>
      <c r="C55" s="55">
        <v>27</v>
      </c>
      <c r="D55" s="42">
        <v>82</v>
      </c>
      <c r="E55" s="42">
        <v>1</v>
      </c>
      <c r="F55" s="42">
        <v>0</v>
      </c>
      <c r="G55" s="42">
        <v>506</v>
      </c>
      <c r="H55" s="42">
        <v>1</v>
      </c>
      <c r="I55" s="42">
        <v>29</v>
      </c>
      <c r="J55" s="42">
        <v>0</v>
      </c>
      <c r="K55" s="42">
        <v>0</v>
      </c>
      <c r="L55" s="42">
        <v>0</v>
      </c>
      <c r="M55" s="42">
        <v>3</v>
      </c>
      <c r="N55" s="42">
        <v>0</v>
      </c>
      <c r="O55" s="42">
        <v>0</v>
      </c>
      <c r="P55" s="42">
        <v>0</v>
      </c>
      <c r="Q55" s="42">
        <v>346</v>
      </c>
      <c r="R55" s="42">
        <v>0</v>
      </c>
      <c r="S55" s="42">
        <v>0</v>
      </c>
      <c r="T55" s="42">
        <v>36</v>
      </c>
      <c r="U55" s="42">
        <v>0</v>
      </c>
      <c r="V55" s="42">
        <v>4</v>
      </c>
      <c r="W55" s="42">
        <v>0</v>
      </c>
      <c r="X55" s="42">
        <v>0</v>
      </c>
      <c r="Y55" s="42">
        <v>0</v>
      </c>
      <c r="Z55" s="42">
        <v>0</v>
      </c>
      <c r="AA55" s="42">
        <v>13</v>
      </c>
      <c r="AB55" s="42">
        <v>9</v>
      </c>
      <c r="AC55" s="42">
        <v>0</v>
      </c>
      <c r="AD55" s="42">
        <v>0</v>
      </c>
      <c r="AE55" s="42">
        <v>50</v>
      </c>
      <c r="AF55" s="42">
        <v>0</v>
      </c>
      <c r="AG55" s="42">
        <v>0</v>
      </c>
      <c r="AH55" s="42">
        <v>0</v>
      </c>
      <c r="AI55" s="42">
        <v>0</v>
      </c>
      <c r="AJ55" s="42">
        <v>0</v>
      </c>
      <c r="AK55" s="42">
        <v>91</v>
      </c>
      <c r="AL55" s="42">
        <v>0</v>
      </c>
      <c r="AM55" s="42">
        <v>0</v>
      </c>
      <c r="AN55" s="42">
        <v>0</v>
      </c>
      <c r="AO55" s="42">
        <v>0</v>
      </c>
      <c r="AP55" s="42">
        <v>0</v>
      </c>
      <c r="AQ55" s="42">
        <v>12</v>
      </c>
      <c r="AR55" s="42">
        <v>3</v>
      </c>
      <c r="AS55" s="42">
        <v>295</v>
      </c>
      <c r="AT55" s="42">
        <v>1275</v>
      </c>
      <c r="AU55" s="42">
        <v>3547</v>
      </c>
      <c r="AV55" s="42">
        <v>6460</v>
      </c>
      <c r="AW55" s="42">
        <v>14090</v>
      </c>
      <c r="AX55" s="42">
        <v>10374</v>
      </c>
      <c r="AY55" s="42">
        <v>17840</v>
      </c>
      <c r="AZ55" s="42">
        <v>4713</v>
      </c>
      <c r="BA55" s="42">
        <v>1685</v>
      </c>
      <c r="BB55" s="42">
        <v>25316</v>
      </c>
      <c r="BC55" s="42">
        <v>12908</v>
      </c>
      <c r="BD55" s="42">
        <v>1000</v>
      </c>
      <c r="BE55" s="42">
        <v>64236</v>
      </c>
      <c r="BF55" s="42">
        <v>10016</v>
      </c>
      <c r="BG55" s="42">
        <v>18206</v>
      </c>
      <c r="BH55" s="42">
        <v>1049</v>
      </c>
      <c r="BI55" s="42">
        <v>7101</v>
      </c>
      <c r="BJ55" s="42">
        <v>1798</v>
      </c>
      <c r="BK55" s="42">
        <v>0</v>
      </c>
      <c r="BL55" s="42">
        <v>28485</v>
      </c>
      <c r="BM55" s="42">
        <v>8564</v>
      </c>
      <c r="BN55" s="42">
        <v>2759</v>
      </c>
      <c r="BO55" s="42">
        <v>3086</v>
      </c>
      <c r="BP55" s="42">
        <v>29</v>
      </c>
      <c r="BQ55" s="42">
        <v>0</v>
      </c>
      <c r="BR55" s="42">
        <v>320</v>
      </c>
      <c r="BS55" s="42">
        <v>0</v>
      </c>
      <c r="BT55" s="42">
        <v>6084</v>
      </c>
      <c r="BU55" s="42">
        <v>34</v>
      </c>
      <c r="BV55" s="42">
        <v>164</v>
      </c>
      <c r="BW55" s="42">
        <v>53</v>
      </c>
      <c r="BX55" s="42">
        <v>0</v>
      </c>
      <c r="BY55" s="42">
        <v>755</v>
      </c>
      <c r="BZ55" s="42">
        <v>123</v>
      </c>
      <c r="CA55" s="42">
        <v>462</v>
      </c>
      <c r="CB55" s="42">
        <v>241</v>
      </c>
      <c r="CC55" s="42">
        <v>38</v>
      </c>
      <c r="CD55" s="42">
        <v>31</v>
      </c>
      <c r="CE55" s="42">
        <v>14</v>
      </c>
      <c r="CF55" s="42">
        <v>1208</v>
      </c>
      <c r="CG55" s="42">
        <v>0</v>
      </c>
      <c r="CH55" s="42">
        <v>0</v>
      </c>
      <c r="CI55" s="42">
        <v>765</v>
      </c>
      <c r="CJ55" s="42">
        <v>159</v>
      </c>
      <c r="CK55" s="42">
        <v>0</v>
      </c>
      <c r="CL55" s="42">
        <v>1005</v>
      </c>
      <c r="CM55" s="42">
        <v>5072</v>
      </c>
      <c r="CN55" s="42">
        <v>3921</v>
      </c>
      <c r="CO55" s="42">
        <v>2213</v>
      </c>
      <c r="CP55" s="42">
        <v>598</v>
      </c>
      <c r="CQ55" s="42">
        <v>129</v>
      </c>
      <c r="CR55" s="42">
        <v>13</v>
      </c>
      <c r="CS55" s="42">
        <v>26</v>
      </c>
      <c r="CT55" s="42">
        <v>0</v>
      </c>
      <c r="CU55" s="42">
        <v>48</v>
      </c>
      <c r="CV55" s="42">
        <v>0</v>
      </c>
      <c r="CW55" s="42">
        <v>21305</v>
      </c>
      <c r="CX55" s="42">
        <v>921</v>
      </c>
      <c r="CY55" s="42">
        <v>188</v>
      </c>
      <c r="CZ55" s="42">
        <v>447</v>
      </c>
      <c r="DA55" s="42">
        <v>37</v>
      </c>
      <c r="DB55" s="42">
        <v>1944</v>
      </c>
      <c r="DC55" s="42">
        <v>217</v>
      </c>
      <c r="DD55" s="42">
        <v>0</v>
      </c>
      <c r="DE55" s="56">
        <v>168</v>
      </c>
      <c r="DF55" s="57">
        <v>294748</v>
      </c>
      <c r="DG55" s="42">
        <v>4065</v>
      </c>
      <c r="DH55" s="42">
        <v>335361</v>
      </c>
      <c r="DI55" s="42">
        <v>0</v>
      </c>
      <c r="DJ55" s="42">
        <v>0</v>
      </c>
      <c r="DK55" s="42">
        <v>12789</v>
      </c>
      <c r="DL55" s="42">
        <v>90416</v>
      </c>
      <c r="DM55" s="56">
        <v>3354</v>
      </c>
      <c r="DN55" s="56">
        <v>445985</v>
      </c>
      <c r="DO55" s="57">
        <v>740733</v>
      </c>
      <c r="DP55" s="57">
        <v>136986</v>
      </c>
      <c r="DQ55" s="57">
        <v>136986</v>
      </c>
      <c r="DR55" s="57">
        <v>582971</v>
      </c>
      <c r="DS55" s="57">
        <v>877719</v>
      </c>
    </row>
    <row r="56" spans="1:123" ht="39.950000000000003" customHeight="1" x14ac:dyDescent="0.15">
      <c r="A56" s="55" t="s">
        <v>145</v>
      </c>
      <c r="B56" s="43" t="s">
        <v>333</v>
      </c>
      <c r="C56" s="55">
        <v>0</v>
      </c>
      <c r="D56" s="42">
        <v>0</v>
      </c>
      <c r="E56" s="42">
        <v>5</v>
      </c>
      <c r="F56" s="42">
        <v>7</v>
      </c>
      <c r="G56" s="42">
        <v>10</v>
      </c>
      <c r="H56" s="42">
        <v>0</v>
      </c>
      <c r="I56" s="42">
        <v>1</v>
      </c>
      <c r="J56" s="42">
        <v>58</v>
      </c>
      <c r="K56" s="42">
        <v>38</v>
      </c>
      <c r="L56" s="42">
        <v>0</v>
      </c>
      <c r="M56" s="42">
        <v>0</v>
      </c>
      <c r="N56" s="42">
        <v>1</v>
      </c>
      <c r="O56" s="42">
        <v>0</v>
      </c>
      <c r="P56" s="42">
        <v>3</v>
      </c>
      <c r="Q56" s="42">
        <v>2</v>
      </c>
      <c r="R56" s="42">
        <v>1</v>
      </c>
      <c r="S56" s="42">
        <v>2</v>
      </c>
      <c r="T56" s="42">
        <v>0</v>
      </c>
      <c r="U56" s="42">
        <v>0</v>
      </c>
      <c r="V56" s="42">
        <v>1</v>
      </c>
      <c r="W56" s="42">
        <v>0</v>
      </c>
      <c r="X56" s="42">
        <v>2</v>
      </c>
      <c r="Y56" s="42">
        <v>0</v>
      </c>
      <c r="Z56" s="42">
        <v>0</v>
      </c>
      <c r="AA56" s="42">
        <v>113</v>
      </c>
      <c r="AB56" s="42">
        <v>7</v>
      </c>
      <c r="AC56" s="42">
        <v>6</v>
      </c>
      <c r="AD56" s="42">
        <v>2</v>
      </c>
      <c r="AE56" s="42">
        <v>2</v>
      </c>
      <c r="AF56" s="42">
        <v>15</v>
      </c>
      <c r="AG56" s="42">
        <v>2</v>
      </c>
      <c r="AH56" s="42">
        <v>2</v>
      </c>
      <c r="AI56" s="42">
        <v>4</v>
      </c>
      <c r="AJ56" s="42">
        <v>0</v>
      </c>
      <c r="AK56" s="42">
        <v>5</v>
      </c>
      <c r="AL56" s="42">
        <v>0</v>
      </c>
      <c r="AM56" s="42">
        <v>1</v>
      </c>
      <c r="AN56" s="42">
        <v>0</v>
      </c>
      <c r="AO56" s="42">
        <v>0</v>
      </c>
      <c r="AP56" s="42">
        <v>0</v>
      </c>
      <c r="AQ56" s="42">
        <v>3</v>
      </c>
      <c r="AR56" s="42">
        <v>66</v>
      </c>
      <c r="AS56" s="42">
        <v>18</v>
      </c>
      <c r="AT56" s="42">
        <v>714</v>
      </c>
      <c r="AU56" s="42">
        <v>392</v>
      </c>
      <c r="AV56" s="42">
        <v>32</v>
      </c>
      <c r="AW56" s="42">
        <v>72</v>
      </c>
      <c r="AX56" s="42">
        <v>38</v>
      </c>
      <c r="AY56" s="42">
        <v>59</v>
      </c>
      <c r="AZ56" s="42">
        <v>6</v>
      </c>
      <c r="BA56" s="42">
        <v>19</v>
      </c>
      <c r="BB56" s="42">
        <v>20</v>
      </c>
      <c r="BC56" s="42">
        <v>6228</v>
      </c>
      <c r="BD56" s="42">
        <v>43</v>
      </c>
      <c r="BE56" s="42">
        <v>1439</v>
      </c>
      <c r="BF56" s="42">
        <v>3</v>
      </c>
      <c r="BG56" s="42">
        <v>62</v>
      </c>
      <c r="BH56" s="42">
        <v>2708</v>
      </c>
      <c r="BI56" s="42">
        <v>738</v>
      </c>
      <c r="BJ56" s="42">
        <v>58</v>
      </c>
      <c r="BK56" s="42">
        <v>11</v>
      </c>
      <c r="BL56" s="42">
        <v>5897</v>
      </c>
      <c r="BM56" s="42">
        <v>774</v>
      </c>
      <c r="BN56" s="42">
        <v>3497</v>
      </c>
      <c r="BO56" s="42">
        <v>2595</v>
      </c>
      <c r="BP56" s="42">
        <v>44</v>
      </c>
      <c r="BQ56" s="42">
        <v>6</v>
      </c>
      <c r="BR56" s="42">
        <v>8</v>
      </c>
      <c r="BS56" s="42">
        <v>14</v>
      </c>
      <c r="BT56" s="42">
        <v>4020</v>
      </c>
      <c r="BU56" s="42">
        <v>708</v>
      </c>
      <c r="BV56" s="42">
        <v>534</v>
      </c>
      <c r="BW56" s="42">
        <v>196</v>
      </c>
      <c r="BX56" s="42">
        <v>0</v>
      </c>
      <c r="BY56" s="42">
        <v>102</v>
      </c>
      <c r="BZ56" s="42">
        <v>566</v>
      </c>
      <c r="CA56" s="42">
        <v>0</v>
      </c>
      <c r="CB56" s="42">
        <v>52</v>
      </c>
      <c r="CC56" s="42">
        <v>16</v>
      </c>
      <c r="CD56" s="42">
        <v>27</v>
      </c>
      <c r="CE56" s="42">
        <v>8</v>
      </c>
      <c r="CF56" s="42">
        <v>67</v>
      </c>
      <c r="CG56" s="42">
        <v>0</v>
      </c>
      <c r="CH56" s="42">
        <v>13</v>
      </c>
      <c r="CI56" s="42">
        <v>157</v>
      </c>
      <c r="CJ56" s="42">
        <v>986</v>
      </c>
      <c r="CK56" s="42">
        <v>9</v>
      </c>
      <c r="CL56" s="42">
        <v>302</v>
      </c>
      <c r="CM56" s="42">
        <v>7321</v>
      </c>
      <c r="CN56" s="42">
        <v>104</v>
      </c>
      <c r="CO56" s="42">
        <v>615</v>
      </c>
      <c r="CP56" s="42">
        <v>165</v>
      </c>
      <c r="CQ56" s="42">
        <v>1</v>
      </c>
      <c r="CR56" s="42">
        <v>72</v>
      </c>
      <c r="CS56" s="42">
        <v>4</v>
      </c>
      <c r="CT56" s="42">
        <v>45</v>
      </c>
      <c r="CU56" s="42">
        <v>201</v>
      </c>
      <c r="CV56" s="42">
        <v>310</v>
      </c>
      <c r="CW56" s="42">
        <v>2997</v>
      </c>
      <c r="CX56" s="42">
        <v>3621</v>
      </c>
      <c r="CY56" s="42">
        <v>9</v>
      </c>
      <c r="CZ56" s="42">
        <v>635</v>
      </c>
      <c r="DA56" s="42">
        <v>11</v>
      </c>
      <c r="DB56" s="42">
        <v>674</v>
      </c>
      <c r="DC56" s="42">
        <v>37</v>
      </c>
      <c r="DD56" s="42">
        <v>0</v>
      </c>
      <c r="DE56" s="56">
        <v>0</v>
      </c>
      <c r="DF56" s="57">
        <v>50439</v>
      </c>
      <c r="DG56" s="42">
        <v>30158</v>
      </c>
      <c r="DH56" s="42">
        <v>993567</v>
      </c>
      <c r="DI56" s="42">
        <v>0</v>
      </c>
      <c r="DJ56" s="42">
        <v>0</v>
      </c>
      <c r="DK56" s="42">
        <v>112371</v>
      </c>
      <c r="DL56" s="42">
        <v>441951</v>
      </c>
      <c r="DM56" s="56">
        <v>5039</v>
      </c>
      <c r="DN56" s="56">
        <v>1583086</v>
      </c>
      <c r="DO56" s="57">
        <v>1633525</v>
      </c>
      <c r="DP56" s="57">
        <v>145617</v>
      </c>
      <c r="DQ56" s="57">
        <v>145617</v>
      </c>
      <c r="DR56" s="57">
        <v>1728703</v>
      </c>
      <c r="DS56" s="57">
        <v>1779142</v>
      </c>
    </row>
    <row r="57" spans="1:123" ht="39.950000000000003" customHeight="1" x14ac:dyDescent="0.15">
      <c r="A57" s="55" t="s">
        <v>144</v>
      </c>
      <c r="B57" s="43" t="s">
        <v>143</v>
      </c>
      <c r="C57" s="55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  <c r="AG57" s="42">
        <v>0</v>
      </c>
      <c r="AH57" s="42">
        <v>0</v>
      </c>
      <c r="AI57" s="42">
        <v>0</v>
      </c>
      <c r="AJ57" s="42">
        <v>0</v>
      </c>
      <c r="AK57" s="42">
        <v>0</v>
      </c>
      <c r="AL57" s="42">
        <v>0</v>
      </c>
      <c r="AM57" s="42">
        <v>0</v>
      </c>
      <c r="AN57" s="42">
        <v>0</v>
      </c>
      <c r="AO57" s="42">
        <v>0</v>
      </c>
      <c r="AP57" s="42">
        <v>0</v>
      </c>
      <c r="AQ57" s="42">
        <v>0</v>
      </c>
      <c r="AR57" s="42">
        <v>0</v>
      </c>
      <c r="AS57" s="42">
        <v>0</v>
      </c>
      <c r="AT57" s="42">
        <v>0</v>
      </c>
      <c r="AU57" s="42">
        <v>159</v>
      </c>
      <c r="AV57" s="42">
        <v>0</v>
      </c>
      <c r="AW57" s="42">
        <v>0</v>
      </c>
      <c r="AX57" s="42">
        <v>0</v>
      </c>
      <c r="AY57" s="42">
        <v>0</v>
      </c>
      <c r="AZ57" s="42">
        <v>0</v>
      </c>
      <c r="BA57" s="42">
        <v>0</v>
      </c>
      <c r="BB57" s="42">
        <v>0</v>
      </c>
      <c r="BC57" s="42">
        <v>26</v>
      </c>
      <c r="BD57" s="42">
        <v>1912</v>
      </c>
      <c r="BE57" s="42">
        <v>0</v>
      </c>
      <c r="BF57" s="42">
        <v>0</v>
      </c>
      <c r="BG57" s="42">
        <v>0</v>
      </c>
      <c r="BH57" s="42">
        <v>0</v>
      </c>
      <c r="BI57" s="42">
        <v>0</v>
      </c>
      <c r="BJ57" s="42">
        <v>0</v>
      </c>
      <c r="BK57" s="42">
        <v>0</v>
      </c>
      <c r="BL57" s="42">
        <v>0</v>
      </c>
      <c r="BM57" s="42">
        <v>0</v>
      </c>
      <c r="BN57" s="42">
        <v>0</v>
      </c>
      <c r="BO57" s="42">
        <v>0</v>
      </c>
      <c r="BP57" s="42">
        <v>0</v>
      </c>
      <c r="BQ57" s="42">
        <v>0</v>
      </c>
      <c r="BR57" s="42">
        <v>0</v>
      </c>
      <c r="BS57" s="42">
        <v>0</v>
      </c>
      <c r="BT57" s="42">
        <v>0</v>
      </c>
      <c r="BU57" s="42">
        <v>0</v>
      </c>
      <c r="BV57" s="42">
        <v>0</v>
      </c>
      <c r="BW57" s="42">
        <v>0</v>
      </c>
      <c r="BX57" s="42">
        <v>0</v>
      </c>
      <c r="BY57" s="42">
        <v>0</v>
      </c>
      <c r="BZ57" s="42">
        <v>0</v>
      </c>
      <c r="CA57" s="42">
        <v>0</v>
      </c>
      <c r="CB57" s="42">
        <v>0</v>
      </c>
      <c r="CC57" s="42">
        <v>0</v>
      </c>
      <c r="CD57" s="42">
        <v>0</v>
      </c>
      <c r="CE57" s="42">
        <v>0</v>
      </c>
      <c r="CF57" s="42">
        <v>0</v>
      </c>
      <c r="CG57" s="42">
        <v>1</v>
      </c>
      <c r="CH57" s="42">
        <v>90</v>
      </c>
      <c r="CI57" s="42">
        <v>50</v>
      </c>
      <c r="CJ57" s="42">
        <v>0</v>
      </c>
      <c r="CK57" s="42">
        <v>1</v>
      </c>
      <c r="CL57" s="42">
        <v>0</v>
      </c>
      <c r="CM57" s="42">
        <v>0</v>
      </c>
      <c r="CN57" s="42">
        <v>0</v>
      </c>
      <c r="CO57" s="42">
        <v>0</v>
      </c>
      <c r="CP57" s="42">
        <v>0</v>
      </c>
      <c r="CQ57" s="42">
        <v>0</v>
      </c>
      <c r="CR57" s="42">
        <v>0</v>
      </c>
      <c r="CS57" s="42">
        <v>0</v>
      </c>
      <c r="CT57" s="42">
        <v>0</v>
      </c>
      <c r="CU57" s="42">
        <v>3210</v>
      </c>
      <c r="CV57" s="42">
        <v>0</v>
      </c>
      <c r="CW57" s="42">
        <v>2631</v>
      </c>
      <c r="CX57" s="42">
        <v>0</v>
      </c>
      <c r="CY57" s="42">
        <v>0</v>
      </c>
      <c r="CZ57" s="42">
        <v>0</v>
      </c>
      <c r="DA57" s="42">
        <v>0</v>
      </c>
      <c r="DB57" s="42">
        <v>0</v>
      </c>
      <c r="DC57" s="42">
        <v>0</v>
      </c>
      <c r="DD57" s="42">
        <v>0</v>
      </c>
      <c r="DE57" s="56">
        <v>0</v>
      </c>
      <c r="DF57" s="57">
        <v>8080</v>
      </c>
      <c r="DG57" s="42">
        <v>0</v>
      </c>
      <c r="DH57" s="42">
        <v>297647</v>
      </c>
      <c r="DI57" s="42">
        <v>0</v>
      </c>
      <c r="DJ57" s="42">
        <v>0</v>
      </c>
      <c r="DK57" s="42">
        <v>60196</v>
      </c>
      <c r="DL57" s="42">
        <v>377238</v>
      </c>
      <c r="DM57" s="56">
        <v>1077</v>
      </c>
      <c r="DN57" s="56">
        <v>736158</v>
      </c>
      <c r="DO57" s="57">
        <v>744238</v>
      </c>
      <c r="DP57" s="57">
        <v>70575</v>
      </c>
      <c r="DQ57" s="57">
        <v>70575</v>
      </c>
      <c r="DR57" s="57">
        <v>806733</v>
      </c>
      <c r="DS57" s="57">
        <v>814813</v>
      </c>
    </row>
    <row r="58" spans="1:123" ht="39.950000000000003" customHeight="1" x14ac:dyDescent="0.15">
      <c r="A58" s="55" t="s">
        <v>142</v>
      </c>
      <c r="B58" s="43" t="s">
        <v>141</v>
      </c>
      <c r="C58" s="55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  <c r="AG58" s="42">
        <v>0</v>
      </c>
      <c r="AH58" s="42">
        <v>0</v>
      </c>
      <c r="AI58" s="42">
        <v>0</v>
      </c>
      <c r="AJ58" s="42">
        <v>0</v>
      </c>
      <c r="AK58" s="42">
        <v>0</v>
      </c>
      <c r="AL58" s="42">
        <v>0</v>
      </c>
      <c r="AM58" s="42">
        <v>0</v>
      </c>
      <c r="AN58" s="42">
        <v>0</v>
      </c>
      <c r="AO58" s="42">
        <v>0</v>
      </c>
      <c r="AP58" s="42">
        <v>0</v>
      </c>
      <c r="AQ58" s="42">
        <v>0</v>
      </c>
      <c r="AR58" s="42">
        <v>0</v>
      </c>
      <c r="AS58" s="42">
        <v>0</v>
      </c>
      <c r="AT58" s="42">
        <v>0</v>
      </c>
      <c r="AU58" s="42">
        <v>0</v>
      </c>
      <c r="AV58" s="42">
        <v>0</v>
      </c>
      <c r="AW58" s="42">
        <v>0</v>
      </c>
      <c r="AX58" s="42">
        <v>0</v>
      </c>
      <c r="AY58" s="42">
        <v>0</v>
      </c>
      <c r="AZ58" s="42">
        <v>0</v>
      </c>
      <c r="BA58" s="42">
        <v>0</v>
      </c>
      <c r="BB58" s="42">
        <v>0</v>
      </c>
      <c r="BC58" s="42">
        <v>0</v>
      </c>
      <c r="BD58" s="42">
        <v>0</v>
      </c>
      <c r="BE58" s="42">
        <v>0</v>
      </c>
      <c r="BF58" s="42">
        <v>0</v>
      </c>
      <c r="BG58" s="42">
        <v>0</v>
      </c>
      <c r="BH58" s="42">
        <v>0</v>
      </c>
      <c r="BI58" s="42">
        <v>0</v>
      </c>
      <c r="BJ58" s="42">
        <v>0</v>
      </c>
      <c r="BK58" s="42">
        <v>0</v>
      </c>
      <c r="BL58" s="42">
        <v>0</v>
      </c>
      <c r="BM58" s="42">
        <v>0</v>
      </c>
      <c r="BN58" s="42">
        <v>0</v>
      </c>
      <c r="BO58" s="42">
        <v>0</v>
      </c>
      <c r="BP58" s="42">
        <v>0</v>
      </c>
      <c r="BQ58" s="42">
        <v>0</v>
      </c>
      <c r="BR58" s="42">
        <v>0</v>
      </c>
      <c r="BS58" s="42">
        <v>0</v>
      </c>
      <c r="BT58" s="42">
        <v>0</v>
      </c>
      <c r="BU58" s="42">
        <v>0</v>
      </c>
      <c r="BV58" s="42">
        <v>0</v>
      </c>
      <c r="BW58" s="42">
        <v>0</v>
      </c>
      <c r="BX58" s="42">
        <v>0</v>
      </c>
      <c r="BY58" s="42">
        <v>0</v>
      </c>
      <c r="BZ58" s="42">
        <v>0</v>
      </c>
      <c r="CA58" s="42">
        <v>0</v>
      </c>
      <c r="CB58" s="42">
        <v>0</v>
      </c>
      <c r="CC58" s="42">
        <v>0</v>
      </c>
      <c r="CD58" s="42">
        <v>0</v>
      </c>
      <c r="CE58" s="42">
        <v>0</v>
      </c>
      <c r="CF58" s="42">
        <v>0</v>
      </c>
      <c r="CG58" s="42">
        <v>0</v>
      </c>
      <c r="CH58" s="42">
        <v>0</v>
      </c>
      <c r="CI58" s="42">
        <v>0</v>
      </c>
      <c r="CJ58" s="42">
        <v>0</v>
      </c>
      <c r="CK58" s="42">
        <v>0</v>
      </c>
      <c r="CL58" s="42">
        <v>0</v>
      </c>
      <c r="CM58" s="42">
        <v>0</v>
      </c>
      <c r="CN58" s="42">
        <v>0</v>
      </c>
      <c r="CO58" s="42">
        <v>0</v>
      </c>
      <c r="CP58" s="42">
        <v>0</v>
      </c>
      <c r="CQ58" s="42">
        <v>0</v>
      </c>
      <c r="CR58" s="42">
        <v>0</v>
      </c>
      <c r="CS58" s="42">
        <v>0</v>
      </c>
      <c r="CT58" s="42">
        <v>0</v>
      </c>
      <c r="CU58" s="42">
        <v>0</v>
      </c>
      <c r="CV58" s="42">
        <v>0</v>
      </c>
      <c r="CW58" s="42">
        <v>0</v>
      </c>
      <c r="CX58" s="42">
        <v>0</v>
      </c>
      <c r="CY58" s="42">
        <v>0</v>
      </c>
      <c r="CZ58" s="42">
        <v>0</v>
      </c>
      <c r="DA58" s="42">
        <v>0</v>
      </c>
      <c r="DB58" s="42">
        <v>0</v>
      </c>
      <c r="DC58" s="42">
        <v>0</v>
      </c>
      <c r="DD58" s="42">
        <v>0</v>
      </c>
      <c r="DE58" s="56">
        <v>0</v>
      </c>
      <c r="DF58" s="57">
        <v>0</v>
      </c>
      <c r="DG58" s="42">
        <v>0</v>
      </c>
      <c r="DH58" s="42">
        <v>2633614</v>
      </c>
      <c r="DI58" s="42">
        <v>0</v>
      </c>
      <c r="DJ58" s="42">
        <v>0</v>
      </c>
      <c r="DK58" s="42">
        <v>12703</v>
      </c>
      <c r="DL58" s="42">
        <v>401167</v>
      </c>
      <c r="DM58" s="56">
        <v>1704</v>
      </c>
      <c r="DN58" s="56">
        <v>3049188</v>
      </c>
      <c r="DO58" s="57">
        <v>3049188</v>
      </c>
      <c r="DP58" s="57">
        <v>311228</v>
      </c>
      <c r="DQ58" s="57">
        <v>311228</v>
      </c>
      <c r="DR58" s="57">
        <v>3360416</v>
      </c>
      <c r="DS58" s="57">
        <v>3360416</v>
      </c>
    </row>
    <row r="59" spans="1:123" ht="39.950000000000003" customHeight="1" x14ac:dyDescent="0.15">
      <c r="A59" s="55" t="s">
        <v>140</v>
      </c>
      <c r="B59" s="43" t="s">
        <v>139</v>
      </c>
      <c r="C59" s="55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  <c r="AE59" s="42">
        <v>0</v>
      </c>
      <c r="AF59" s="42">
        <v>0</v>
      </c>
      <c r="AG59" s="42">
        <v>0</v>
      </c>
      <c r="AH59" s="42">
        <v>0</v>
      </c>
      <c r="AI59" s="42">
        <v>0</v>
      </c>
      <c r="AJ59" s="42">
        <v>0</v>
      </c>
      <c r="AK59" s="42">
        <v>0</v>
      </c>
      <c r="AL59" s="42">
        <v>0</v>
      </c>
      <c r="AM59" s="42">
        <v>0</v>
      </c>
      <c r="AN59" s="42">
        <v>0</v>
      </c>
      <c r="AO59" s="42">
        <v>0</v>
      </c>
      <c r="AP59" s="42">
        <v>0</v>
      </c>
      <c r="AQ59" s="42">
        <v>0</v>
      </c>
      <c r="AR59" s="42">
        <v>0</v>
      </c>
      <c r="AS59" s="42">
        <v>0</v>
      </c>
      <c r="AT59" s="42">
        <v>0</v>
      </c>
      <c r="AU59" s="42">
        <v>0</v>
      </c>
      <c r="AV59" s="42">
        <v>0</v>
      </c>
      <c r="AW59" s="42">
        <v>0</v>
      </c>
      <c r="AX59" s="42">
        <v>0</v>
      </c>
      <c r="AY59" s="42">
        <v>0</v>
      </c>
      <c r="AZ59" s="42">
        <v>0</v>
      </c>
      <c r="BA59" s="42">
        <v>0</v>
      </c>
      <c r="BB59" s="42">
        <v>0</v>
      </c>
      <c r="BC59" s="42">
        <v>0</v>
      </c>
      <c r="BD59" s="42">
        <v>0</v>
      </c>
      <c r="BE59" s="42">
        <v>0</v>
      </c>
      <c r="BF59" s="42">
        <v>0</v>
      </c>
      <c r="BG59" s="42">
        <v>0</v>
      </c>
      <c r="BH59" s="42">
        <v>0</v>
      </c>
      <c r="BI59" s="42">
        <v>0</v>
      </c>
      <c r="BJ59" s="42">
        <v>0</v>
      </c>
      <c r="BK59" s="42">
        <v>0</v>
      </c>
      <c r="BL59" s="42">
        <v>0</v>
      </c>
      <c r="BM59" s="42">
        <v>0</v>
      </c>
      <c r="BN59" s="42">
        <v>0</v>
      </c>
      <c r="BO59" s="42">
        <v>0</v>
      </c>
      <c r="BP59" s="42">
        <v>0</v>
      </c>
      <c r="BQ59" s="42">
        <v>0</v>
      </c>
      <c r="BR59" s="42">
        <v>0</v>
      </c>
      <c r="BS59" s="42">
        <v>0</v>
      </c>
      <c r="BT59" s="42">
        <v>0</v>
      </c>
      <c r="BU59" s="42">
        <v>0</v>
      </c>
      <c r="BV59" s="42">
        <v>0</v>
      </c>
      <c r="BW59" s="42">
        <v>0</v>
      </c>
      <c r="BX59" s="42">
        <v>0</v>
      </c>
      <c r="BY59" s="42">
        <v>0</v>
      </c>
      <c r="BZ59" s="42">
        <v>0</v>
      </c>
      <c r="CA59" s="42">
        <v>0</v>
      </c>
      <c r="CB59" s="42">
        <v>0</v>
      </c>
      <c r="CC59" s="42">
        <v>0</v>
      </c>
      <c r="CD59" s="42">
        <v>0</v>
      </c>
      <c r="CE59" s="42">
        <v>0</v>
      </c>
      <c r="CF59" s="42">
        <v>0</v>
      </c>
      <c r="CG59" s="42">
        <v>0</v>
      </c>
      <c r="CH59" s="42">
        <v>0</v>
      </c>
      <c r="CI59" s="42">
        <v>0</v>
      </c>
      <c r="CJ59" s="42">
        <v>0</v>
      </c>
      <c r="CK59" s="42">
        <v>0</v>
      </c>
      <c r="CL59" s="42">
        <v>0</v>
      </c>
      <c r="CM59" s="42">
        <v>529</v>
      </c>
      <c r="CN59" s="42">
        <v>0</v>
      </c>
      <c r="CO59" s="42">
        <v>0</v>
      </c>
      <c r="CP59" s="42">
        <v>0</v>
      </c>
      <c r="CQ59" s="42">
        <v>0</v>
      </c>
      <c r="CR59" s="42">
        <v>0</v>
      </c>
      <c r="CS59" s="42">
        <v>0</v>
      </c>
      <c r="CT59" s="42">
        <v>0</v>
      </c>
      <c r="CU59" s="42">
        <v>0</v>
      </c>
      <c r="CV59" s="42">
        <v>0</v>
      </c>
      <c r="CW59" s="42">
        <v>1565</v>
      </c>
      <c r="CX59" s="42">
        <v>0</v>
      </c>
      <c r="CY59" s="42">
        <v>0</v>
      </c>
      <c r="CZ59" s="42">
        <v>0</v>
      </c>
      <c r="DA59" s="42">
        <v>0</v>
      </c>
      <c r="DB59" s="42">
        <v>0</v>
      </c>
      <c r="DC59" s="42">
        <v>0</v>
      </c>
      <c r="DD59" s="42">
        <v>0</v>
      </c>
      <c r="DE59" s="56">
        <v>0</v>
      </c>
      <c r="DF59" s="57">
        <v>2094</v>
      </c>
      <c r="DG59" s="42">
        <v>0</v>
      </c>
      <c r="DH59" s="42">
        <v>151028</v>
      </c>
      <c r="DI59" s="42">
        <v>0</v>
      </c>
      <c r="DJ59" s="42">
        <v>0</v>
      </c>
      <c r="DK59" s="42">
        <v>4119</v>
      </c>
      <c r="DL59" s="42">
        <v>282358</v>
      </c>
      <c r="DM59" s="56">
        <v>95</v>
      </c>
      <c r="DN59" s="56">
        <v>437600</v>
      </c>
      <c r="DO59" s="57">
        <v>439694</v>
      </c>
      <c r="DP59" s="57">
        <v>55094</v>
      </c>
      <c r="DQ59" s="57">
        <v>55094</v>
      </c>
      <c r="DR59" s="57">
        <v>492694</v>
      </c>
      <c r="DS59" s="57">
        <v>494788</v>
      </c>
    </row>
    <row r="60" spans="1:123" ht="39.950000000000003" customHeight="1" x14ac:dyDescent="0.15">
      <c r="A60" s="55" t="s">
        <v>138</v>
      </c>
      <c r="B60" s="43" t="s">
        <v>137</v>
      </c>
      <c r="C60" s="55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  <c r="AG60" s="42">
        <v>0</v>
      </c>
      <c r="AH60" s="42">
        <v>0</v>
      </c>
      <c r="AI60" s="42">
        <v>0</v>
      </c>
      <c r="AJ60" s="42">
        <v>0</v>
      </c>
      <c r="AK60" s="42">
        <v>0</v>
      </c>
      <c r="AL60" s="42">
        <v>0</v>
      </c>
      <c r="AM60" s="42">
        <v>0</v>
      </c>
      <c r="AN60" s="42">
        <v>0</v>
      </c>
      <c r="AO60" s="42">
        <v>0</v>
      </c>
      <c r="AP60" s="42">
        <v>0</v>
      </c>
      <c r="AQ60" s="42">
        <v>0</v>
      </c>
      <c r="AR60" s="42">
        <v>0</v>
      </c>
      <c r="AS60" s="42">
        <v>0</v>
      </c>
      <c r="AT60" s="42">
        <v>0</v>
      </c>
      <c r="AU60" s="42">
        <v>1193</v>
      </c>
      <c r="AV60" s="42">
        <v>0</v>
      </c>
      <c r="AW60" s="42">
        <v>0</v>
      </c>
      <c r="AX60" s="42">
        <v>0</v>
      </c>
      <c r="AY60" s="42">
        <v>0</v>
      </c>
      <c r="AZ60" s="42">
        <v>0</v>
      </c>
      <c r="BA60" s="42">
        <v>0</v>
      </c>
      <c r="BB60" s="42">
        <v>0</v>
      </c>
      <c r="BC60" s="42">
        <v>0</v>
      </c>
      <c r="BD60" s="42">
        <v>0</v>
      </c>
      <c r="BE60" s="42">
        <v>0</v>
      </c>
      <c r="BF60" s="42">
        <v>0</v>
      </c>
      <c r="BG60" s="42">
        <v>596855</v>
      </c>
      <c r="BH60" s="42">
        <v>0</v>
      </c>
      <c r="BI60" s="42">
        <v>16876</v>
      </c>
      <c r="BJ60" s="42">
        <v>0</v>
      </c>
      <c r="BK60" s="42">
        <v>0</v>
      </c>
      <c r="BL60" s="42">
        <v>0</v>
      </c>
      <c r="BM60" s="42">
        <v>0</v>
      </c>
      <c r="BN60" s="42">
        <v>0</v>
      </c>
      <c r="BO60" s="42">
        <v>0</v>
      </c>
      <c r="BP60" s="42">
        <v>0</v>
      </c>
      <c r="BQ60" s="42">
        <v>0</v>
      </c>
      <c r="BR60" s="42">
        <v>0</v>
      </c>
      <c r="BS60" s="42">
        <v>0</v>
      </c>
      <c r="BT60" s="42">
        <v>0</v>
      </c>
      <c r="BU60" s="42">
        <v>0</v>
      </c>
      <c r="BV60" s="42">
        <v>0</v>
      </c>
      <c r="BW60" s="42">
        <v>0</v>
      </c>
      <c r="BX60" s="42">
        <v>0</v>
      </c>
      <c r="BY60" s="42">
        <v>0</v>
      </c>
      <c r="BZ60" s="42">
        <v>0</v>
      </c>
      <c r="CA60" s="42">
        <v>151</v>
      </c>
      <c r="CB60" s="42">
        <v>0</v>
      </c>
      <c r="CC60" s="42">
        <v>0</v>
      </c>
      <c r="CD60" s="42">
        <v>0</v>
      </c>
      <c r="CE60" s="42">
        <v>0</v>
      </c>
      <c r="CF60" s="42">
        <v>0</v>
      </c>
      <c r="CG60" s="42">
        <v>0</v>
      </c>
      <c r="CH60" s="42">
        <v>0</v>
      </c>
      <c r="CI60" s="42">
        <v>0</v>
      </c>
      <c r="CJ60" s="42">
        <v>0</v>
      </c>
      <c r="CK60" s="42">
        <v>0</v>
      </c>
      <c r="CL60" s="42">
        <v>0</v>
      </c>
      <c r="CM60" s="42">
        <v>0</v>
      </c>
      <c r="CN60" s="42">
        <v>0</v>
      </c>
      <c r="CO60" s="42">
        <v>0</v>
      </c>
      <c r="CP60" s="42">
        <v>0</v>
      </c>
      <c r="CQ60" s="42">
        <v>0</v>
      </c>
      <c r="CR60" s="42">
        <v>0</v>
      </c>
      <c r="CS60" s="42">
        <v>0</v>
      </c>
      <c r="CT60" s="42">
        <v>0</v>
      </c>
      <c r="CU60" s="42">
        <v>0</v>
      </c>
      <c r="CV60" s="42">
        <v>0</v>
      </c>
      <c r="CW60" s="42">
        <v>193312</v>
      </c>
      <c r="CX60" s="42">
        <v>0</v>
      </c>
      <c r="CY60" s="42">
        <v>0</v>
      </c>
      <c r="CZ60" s="42">
        <v>0</v>
      </c>
      <c r="DA60" s="42">
        <v>0</v>
      </c>
      <c r="DB60" s="42">
        <v>0</v>
      </c>
      <c r="DC60" s="42">
        <v>0</v>
      </c>
      <c r="DD60" s="42">
        <v>0</v>
      </c>
      <c r="DE60" s="56">
        <v>0</v>
      </c>
      <c r="DF60" s="57">
        <v>808387</v>
      </c>
      <c r="DG60" s="42">
        <v>0</v>
      </c>
      <c r="DH60" s="42">
        <v>1505</v>
      </c>
      <c r="DI60" s="42">
        <v>0</v>
      </c>
      <c r="DJ60" s="42">
        <v>0</v>
      </c>
      <c r="DK60" s="42">
        <v>0</v>
      </c>
      <c r="DL60" s="42">
        <v>0</v>
      </c>
      <c r="DM60" s="56">
        <v>5969</v>
      </c>
      <c r="DN60" s="56">
        <v>7474</v>
      </c>
      <c r="DO60" s="57">
        <v>815861</v>
      </c>
      <c r="DP60" s="57">
        <v>144115</v>
      </c>
      <c r="DQ60" s="57">
        <v>144115</v>
      </c>
      <c r="DR60" s="57">
        <v>151589</v>
      </c>
      <c r="DS60" s="57">
        <v>959976</v>
      </c>
    </row>
    <row r="61" spans="1:123" ht="39.950000000000003" customHeight="1" x14ac:dyDescent="0.15">
      <c r="A61" s="55" t="s">
        <v>136</v>
      </c>
      <c r="B61" s="43" t="s">
        <v>135</v>
      </c>
      <c r="C61" s="55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  <c r="AG61" s="42">
        <v>0</v>
      </c>
      <c r="AH61" s="42">
        <v>0</v>
      </c>
      <c r="AI61" s="42">
        <v>0</v>
      </c>
      <c r="AJ61" s="42">
        <v>0</v>
      </c>
      <c r="AK61" s="42">
        <v>0</v>
      </c>
      <c r="AL61" s="42">
        <v>0</v>
      </c>
      <c r="AM61" s="42">
        <v>0</v>
      </c>
      <c r="AN61" s="42">
        <v>0</v>
      </c>
      <c r="AO61" s="42">
        <v>0</v>
      </c>
      <c r="AP61" s="42">
        <v>0</v>
      </c>
      <c r="AQ61" s="42">
        <v>0</v>
      </c>
      <c r="AR61" s="42">
        <v>0</v>
      </c>
      <c r="AS61" s="42">
        <v>0</v>
      </c>
      <c r="AT61" s="42">
        <v>0</v>
      </c>
      <c r="AU61" s="42">
        <v>0</v>
      </c>
      <c r="AV61" s="42">
        <v>0</v>
      </c>
      <c r="AW61" s="42">
        <v>0</v>
      </c>
      <c r="AX61" s="42">
        <v>0</v>
      </c>
      <c r="AY61" s="42">
        <v>0</v>
      </c>
      <c r="AZ61" s="42">
        <v>0</v>
      </c>
      <c r="BA61" s="42">
        <v>0</v>
      </c>
      <c r="BB61" s="42">
        <v>0</v>
      </c>
      <c r="BC61" s="42">
        <v>0</v>
      </c>
      <c r="BD61" s="42">
        <v>0</v>
      </c>
      <c r="BE61" s="42">
        <v>0</v>
      </c>
      <c r="BF61" s="42">
        <v>0</v>
      </c>
      <c r="BG61" s="42">
        <v>0</v>
      </c>
      <c r="BH61" s="42">
        <v>13556</v>
      </c>
      <c r="BI61" s="42">
        <v>0</v>
      </c>
      <c r="BJ61" s="42">
        <v>0</v>
      </c>
      <c r="BK61" s="42">
        <v>0</v>
      </c>
      <c r="BL61" s="42">
        <v>0</v>
      </c>
      <c r="BM61" s="42">
        <v>0</v>
      </c>
      <c r="BN61" s="42">
        <v>0</v>
      </c>
      <c r="BO61" s="42">
        <v>0</v>
      </c>
      <c r="BP61" s="42">
        <v>0</v>
      </c>
      <c r="BQ61" s="42">
        <v>0</v>
      </c>
      <c r="BR61" s="42">
        <v>0</v>
      </c>
      <c r="BS61" s="42">
        <v>0</v>
      </c>
      <c r="BT61" s="42">
        <v>0</v>
      </c>
      <c r="BU61" s="42">
        <v>0</v>
      </c>
      <c r="BV61" s="42">
        <v>0</v>
      </c>
      <c r="BW61" s="42">
        <v>0</v>
      </c>
      <c r="BX61" s="42">
        <v>0</v>
      </c>
      <c r="BY61" s="42">
        <v>0</v>
      </c>
      <c r="BZ61" s="42">
        <v>0</v>
      </c>
      <c r="CA61" s="42">
        <v>0</v>
      </c>
      <c r="CB61" s="42">
        <v>0</v>
      </c>
      <c r="CC61" s="42">
        <v>0</v>
      </c>
      <c r="CD61" s="42">
        <v>0</v>
      </c>
      <c r="CE61" s="42">
        <v>0</v>
      </c>
      <c r="CF61" s="42">
        <v>0</v>
      </c>
      <c r="CG61" s="42">
        <v>0</v>
      </c>
      <c r="CH61" s="42">
        <v>0</v>
      </c>
      <c r="CI61" s="42">
        <v>0</v>
      </c>
      <c r="CJ61" s="42">
        <v>0</v>
      </c>
      <c r="CK61" s="42">
        <v>0</v>
      </c>
      <c r="CL61" s="42">
        <v>0</v>
      </c>
      <c r="CM61" s="42">
        <v>0</v>
      </c>
      <c r="CN61" s="42">
        <v>0</v>
      </c>
      <c r="CO61" s="42">
        <v>0</v>
      </c>
      <c r="CP61" s="42">
        <v>0</v>
      </c>
      <c r="CQ61" s="42">
        <v>0</v>
      </c>
      <c r="CR61" s="42">
        <v>0</v>
      </c>
      <c r="CS61" s="42">
        <v>0</v>
      </c>
      <c r="CT61" s="42">
        <v>0</v>
      </c>
      <c r="CU61" s="42">
        <v>0</v>
      </c>
      <c r="CV61" s="42">
        <v>0</v>
      </c>
      <c r="CW61" s="42">
        <v>0</v>
      </c>
      <c r="CX61" s="42">
        <v>0</v>
      </c>
      <c r="CY61" s="42">
        <v>0</v>
      </c>
      <c r="CZ61" s="42">
        <v>0</v>
      </c>
      <c r="DA61" s="42">
        <v>0</v>
      </c>
      <c r="DB61" s="42">
        <v>0</v>
      </c>
      <c r="DC61" s="42">
        <v>0</v>
      </c>
      <c r="DD61" s="42">
        <v>0</v>
      </c>
      <c r="DE61" s="56">
        <v>0</v>
      </c>
      <c r="DF61" s="57">
        <v>13556</v>
      </c>
      <c r="DG61" s="42">
        <v>0</v>
      </c>
      <c r="DH61" s="42">
        <v>4862</v>
      </c>
      <c r="DI61" s="42">
        <v>0</v>
      </c>
      <c r="DJ61" s="42">
        <v>0</v>
      </c>
      <c r="DK61" s="42">
        <v>25373</v>
      </c>
      <c r="DL61" s="42">
        <v>40027</v>
      </c>
      <c r="DM61" s="56">
        <v>0</v>
      </c>
      <c r="DN61" s="56">
        <v>70262</v>
      </c>
      <c r="DO61" s="57">
        <v>83818</v>
      </c>
      <c r="DP61" s="57">
        <v>141583</v>
      </c>
      <c r="DQ61" s="57">
        <v>141583</v>
      </c>
      <c r="DR61" s="57">
        <v>211845</v>
      </c>
      <c r="DS61" s="57">
        <v>225401</v>
      </c>
    </row>
    <row r="62" spans="1:123" ht="39.950000000000003" customHeight="1" x14ac:dyDescent="0.15">
      <c r="A62" s="55" t="s">
        <v>134</v>
      </c>
      <c r="B62" s="43" t="s">
        <v>133</v>
      </c>
      <c r="C62" s="55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  <c r="AG62" s="42">
        <v>0</v>
      </c>
      <c r="AH62" s="42">
        <v>0</v>
      </c>
      <c r="AI62" s="42">
        <v>0</v>
      </c>
      <c r="AJ62" s="42">
        <v>0</v>
      </c>
      <c r="AK62" s="42">
        <v>0</v>
      </c>
      <c r="AL62" s="42">
        <v>0</v>
      </c>
      <c r="AM62" s="42">
        <v>0</v>
      </c>
      <c r="AN62" s="42">
        <v>0</v>
      </c>
      <c r="AO62" s="42">
        <v>0</v>
      </c>
      <c r="AP62" s="42">
        <v>0</v>
      </c>
      <c r="AQ62" s="42">
        <v>0</v>
      </c>
      <c r="AR62" s="42">
        <v>0</v>
      </c>
      <c r="AS62" s="42">
        <v>0</v>
      </c>
      <c r="AT62" s="42">
        <v>0</v>
      </c>
      <c r="AU62" s="42">
        <v>0</v>
      </c>
      <c r="AV62" s="42">
        <v>0</v>
      </c>
      <c r="AW62" s="42">
        <v>0</v>
      </c>
      <c r="AX62" s="42">
        <v>0</v>
      </c>
      <c r="AY62" s="42">
        <v>0</v>
      </c>
      <c r="AZ62" s="42">
        <v>0</v>
      </c>
      <c r="BA62" s="42">
        <v>0</v>
      </c>
      <c r="BB62" s="42">
        <v>0</v>
      </c>
      <c r="BC62" s="42">
        <v>0</v>
      </c>
      <c r="BD62" s="42">
        <v>0</v>
      </c>
      <c r="BE62" s="42">
        <v>0</v>
      </c>
      <c r="BF62" s="42">
        <v>0</v>
      </c>
      <c r="BG62" s="42">
        <v>0</v>
      </c>
      <c r="BH62" s="42">
        <v>0</v>
      </c>
      <c r="BI62" s="42">
        <v>45398</v>
      </c>
      <c r="BJ62" s="42">
        <v>0</v>
      </c>
      <c r="BK62" s="42">
        <v>0</v>
      </c>
      <c r="BL62" s="42">
        <v>0</v>
      </c>
      <c r="BM62" s="42">
        <v>0</v>
      </c>
      <c r="BN62" s="42">
        <v>0</v>
      </c>
      <c r="BO62" s="42">
        <v>0</v>
      </c>
      <c r="BP62" s="42">
        <v>0</v>
      </c>
      <c r="BQ62" s="42">
        <v>0</v>
      </c>
      <c r="BR62" s="42">
        <v>0</v>
      </c>
      <c r="BS62" s="42">
        <v>0</v>
      </c>
      <c r="BT62" s="42">
        <v>0</v>
      </c>
      <c r="BU62" s="42">
        <v>0</v>
      </c>
      <c r="BV62" s="42">
        <v>0</v>
      </c>
      <c r="BW62" s="42">
        <v>0</v>
      </c>
      <c r="BX62" s="42">
        <v>0</v>
      </c>
      <c r="BY62" s="42">
        <v>0</v>
      </c>
      <c r="BZ62" s="42">
        <v>0</v>
      </c>
      <c r="CA62" s="42">
        <v>0</v>
      </c>
      <c r="CB62" s="42">
        <v>0</v>
      </c>
      <c r="CC62" s="42">
        <v>0</v>
      </c>
      <c r="CD62" s="42">
        <v>0</v>
      </c>
      <c r="CE62" s="42">
        <v>0</v>
      </c>
      <c r="CF62" s="42">
        <v>331</v>
      </c>
      <c r="CG62" s="42">
        <v>0</v>
      </c>
      <c r="CH62" s="42">
        <v>0</v>
      </c>
      <c r="CI62" s="42">
        <v>0</v>
      </c>
      <c r="CJ62" s="42">
        <v>0</v>
      </c>
      <c r="CK62" s="42">
        <v>0</v>
      </c>
      <c r="CL62" s="42">
        <v>0</v>
      </c>
      <c r="CM62" s="42">
        <v>3211</v>
      </c>
      <c r="CN62" s="42">
        <v>0</v>
      </c>
      <c r="CO62" s="42">
        <v>0</v>
      </c>
      <c r="CP62" s="42">
        <v>0</v>
      </c>
      <c r="CQ62" s="42">
        <v>0</v>
      </c>
      <c r="CR62" s="42">
        <v>0</v>
      </c>
      <c r="CS62" s="42">
        <v>0</v>
      </c>
      <c r="CT62" s="42">
        <v>0</v>
      </c>
      <c r="CU62" s="42">
        <v>1</v>
      </c>
      <c r="CV62" s="42">
        <v>0</v>
      </c>
      <c r="CW62" s="42">
        <v>22787</v>
      </c>
      <c r="CX62" s="42">
        <v>31</v>
      </c>
      <c r="CY62" s="42">
        <v>0</v>
      </c>
      <c r="CZ62" s="42">
        <v>0</v>
      </c>
      <c r="DA62" s="42">
        <v>0</v>
      </c>
      <c r="DB62" s="42">
        <v>5</v>
      </c>
      <c r="DC62" s="42">
        <v>83</v>
      </c>
      <c r="DD62" s="42">
        <v>0</v>
      </c>
      <c r="DE62" s="56">
        <v>0</v>
      </c>
      <c r="DF62" s="57">
        <v>71847</v>
      </c>
      <c r="DG62" s="42">
        <v>0</v>
      </c>
      <c r="DH62" s="42">
        <v>120841</v>
      </c>
      <c r="DI62" s="42">
        <v>0</v>
      </c>
      <c r="DJ62" s="42">
        <v>0</v>
      </c>
      <c r="DK62" s="42">
        <v>87427</v>
      </c>
      <c r="DL62" s="42">
        <v>331788</v>
      </c>
      <c r="DM62" s="56">
        <v>538</v>
      </c>
      <c r="DN62" s="56">
        <v>540594</v>
      </c>
      <c r="DO62" s="57">
        <v>612441</v>
      </c>
      <c r="DP62" s="57">
        <v>135326</v>
      </c>
      <c r="DQ62" s="57">
        <v>135326</v>
      </c>
      <c r="DR62" s="57">
        <v>675920</v>
      </c>
      <c r="DS62" s="57">
        <v>747767</v>
      </c>
    </row>
    <row r="63" spans="1:123" ht="39.950000000000003" customHeight="1" x14ac:dyDescent="0.15">
      <c r="A63" s="55" t="s">
        <v>132</v>
      </c>
      <c r="B63" s="43" t="s">
        <v>21</v>
      </c>
      <c r="C63" s="55">
        <v>741</v>
      </c>
      <c r="D63" s="42">
        <v>121</v>
      </c>
      <c r="E63" s="42">
        <v>63</v>
      </c>
      <c r="F63" s="42">
        <v>145</v>
      </c>
      <c r="G63" s="42">
        <v>7080</v>
      </c>
      <c r="H63" s="42">
        <v>144</v>
      </c>
      <c r="I63" s="42">
        <v>830</v>
      </c>
      <c r="J63" s="42">
        <v>4756</v>
      </c>
      <c r="K63" s="42">
        <v>6956</v>
      </c>
      <c r="L63" s="42">
        <v>0</v>
      </c>
      <c r="M63" s="42">
        <v>0</v>
      </c>
      <c r="N63" s="42">
        <v>450</v>
      </c>
      <c r="O63" s="42">
        <v>49082</v>
      </c>
      <c r="P63" s="42">
        <v>2960</v>
      </c>
      <c r="Q63" s="42">
        <v>12518</v>
      </c>
      <c r="R63" s="42">
        <v>983</v>
      </c>
      <c r="S63" s="42">
        <v>205</v>
      </c>
      <c r="T63" s="42">
        <v>191</v>
      </c>
      <c r="U63" s="42">
        <v>2</v>
      </c>
      <c r="V63" s="42">
        <v>12</v>
      </c>
      <c r="W63" s="42">
        <v>13</v>
      </c>
      <c r="X63" s="42">
        <v>1859</v>
      </c>
      <c r="Y63" s="42">
        <v>67</v>
      </c>
      <c r="Z63" s="42">
        <v>12</v>
      </c>
      <c r="AA63" s="42">
        <v>189</v>
      </c>
      <c r="AB63" s="42">
        <v>1460</v>
      </c>
      <c r="AC63" s="42">
        <v>2</v>
      </c>
      <c r="AD63" s="42">
        <v>95</v>
      </c>
      <c r="AE63" s="42">
        <v>1197</v>
      </c>
      <c r="AF63" s="42">
        <v>824</v>
      </c>
      <c r="AG63" s="42">
        <v>2443</v>
      </c>
      <c r="AH63" s="42">
        <v>2456</v>
      </c>
      <c r="AI63" s="42">
        <v>267</v>
      </c>
      <c r="AJ63" s="42">
        <v>1890</v>
      </c>
      <c r="AK63" s="42">
        <v>2097</v>
      </c>
      <c r="AL63" s="42">
        <v>18</v>
      </c>
      <c r="AM63" s="42">
        <v>13286</v>
      </c>
      <c r="AN63" s="42">
        <v>3331</v>
      </c>
      <c r="AO63" s="42">
        <v>62</v>
      </c>
      <c r="AP63" s="42">
        <v>1</v>
      </c>
      <c r="AQ63" s="42">
        <v>3551</v>
      </c>
      <c r="AR63" s="42">
        <v>98</v>
      </c>
      <c r="AS63" s="42">
        <v>646</v>
      </c>
      <c r="AT63" s="42">
        <v>357</v>
      </c>
      <c r="AU63" s="42">
        <v>29185</v>
      </c>
      <c r="AV63" s="42">
        <v>7085</v>
      </c>
      <c r="AW63" s="42">
        <v>1761</v>
      </c>
      <c r="AX63" s="42">
        <v>5066</v>
      </c>
      <c r="AY63" s="42">
        <v>3921</v>
      </c>
      <c r="AZ63" s="42">
        <v>208</v>
      </c>
      <c r="BA63" s="42">
        <v>4084</v>
      </c>
      <c r="BB63" s="42">
        <v>1221</v>
      </c>
      <c r="BC63" s="42">
        <v>3891</v>
      </c>
      <c r="BD63" s="42">
        <v>851</v>
      </c>
      <c r="BE63" s="42">
        <v>4708</v>
      </c>
      <c r="BF63" s="42">
        <v>1483</v>
      </c>
      <c r="BG63" s="42">
        <v>6675</v>
      </c>
      <c r="BH63" s="42">
        <v>947</v>
      </c>
      <c r="BI63" s="42">
        <v>544</v>
      </c>
      <c r="BJ63" s="42">
        <v>104293</v>
      </c>
      <c r="BK63" s="42">
        <v>14</v>
      </c>
      <c r="BL63" s="42">
        <v>21682</v>
      </c>
      <c r="BM63" s="42">
        <v>26007</v>
      </c>
      <c r="BN63" s="42">
        <v>25129</v>
      </c>
      <c r="BO63" s="42">
        <v>19003</v>
      </c>
      <c r="BP63" s="42">
        <v>168</v>
      </c>
      <c r="BQ63" s="42">
        <v>4</v>
      </c>
      <c r="BR63" s="42">
        <v>1845</v>
      </c>
      <c r="BS63" s="42">
        <v>1660</v>
      </c>
      <c r="BT63" s="42">
        <v>23707</v>
      </c>
      <c r="BU63" s="42">
        <v>4061</v>
      </c>
      <c r="BV63" s="42">
        <v>179</v>
      </c>
      <c r="BW63" s="42">
        <v>73</v>
      </c>
      <c r="BX63" s="42">
        <v>0</v>
      </c>
      <c r="BY63" s="42">
        <v>118</v>
      </c>
      <c r="BZ63" s="42">
        <v>1491</v>
      </c>
      <c r="CA63" s="42">
        <v>100</v>
      </c>
      <c r="CB63" s="42">
        <v>731</v>
      </c>
      <c r="CC63" s="42">
        <v>40</v>
      </c>
      <c r="CD63" s="42">
        <v>6</v>
      </c>
      <c r="CE63" s="42">
        <v>58</v>
      </c>
      <c r="CF63" s="42">
        <v>442</v>
      </c>
      <c r="CG63" s="42">
        <v>64</v>
      </c>
      <c r="CH63" s="42">
        <v>12536</v>
      </c>
      <c r="CI63" s="42">
        <v>6337</v>
      </c>
      <c r="CJ63" s="42">
        <v>31017</v>
      </c>
      <c r="CK63" s="42">
        <v>1679</v>
      </c>
      <c r="CL63" s="42">
        <v>3226</v>
      </c>
      <c r="CM63" s="42">
        <v>45588</v>
      </c>
      <c r="CN63" s="42">
        <v>43356</v>
      </c>
      <c r="CO63" s="42">
        <v>112947</v>
      </c>
      <c r="CP63" s="42">
        <v>6208</v>
      </c>
      <c r="CQ63" s="42">
        <v>699</v>
      </c>
      <c r="CR63" s="42">
        <v>19822</v>
      </c>
      <c r="CS63" s="42">
        <v>11861</v>
      </c>
      <c r="CT63" s="42">
        <v>18490</v>
      </c>
      <c r="CU63" s="42">
        <v>77606</v>
      </c>
      <c r="CV63" s="42">
        <v>11252</v>
      </c>
      <c r="CW63" s="42">
        <v>6620</v>
      </c>
      <c r="CX63" s="42">
        <v>114369</v>
      </c>
      <c r="CY63" s="42">
        <v>7854</v>
      </c>
      <c r="CZ63" s="42">
        <v>41493</v>
      </c>
      <c r="DA63" s="42">
        <v>23383</v>
      </c>
      <c r="DB63" s="42">
        <v>41541</v>
      </c>
      <c r="DC63" s="42">
        <v>61810</v>
      </c>
      <c r="DD63" s="42">
        <v>56893</v>
      </c>
      <c r="DE63" s="56">
        <v>626</v>
      </c>
      <c r="DF63" s="57">
        <v>1183178</v>
      </c>
      <c r="DG63" s="42">
        <v>323545</v>
      </c>
      <c r="DH63" s="42">
        <v>2763089</v>
      </c>
      <c r="DI63" s="42">
        <v>16</v>
      </c>
      <c r="DJ63" s="42">
        <v>0</v>
      </c>
      <c r="DK63" s="42">
        <v>70136</v>
      </c>
      <c r="DL63" s="42">
        <v>679017</v>
      </c>
      <c r="DM63" s="56">
        <v>14935</v>
      </c>
      <c r="DN63" s="56">
        <v>3850738</v>
      </c>
      <c r="DO63" s="57">
        <v>5033916</v>
      </c>
      <c r="DP63" s="57">
        <v>161660</v>
      </c>
      <c r="DQ63" s="57">
        <v>161660</v>
      </c>
      <c r="DR63" s="57">
        <v>4012398</v>
      </c>
      <c r="DS63" s="57">
        <v>5195576</v>
      </c>
    </row>
    <row r="64" spans="1:123" ht="39.950000000000003" customHeight="1" x14ac:dyDescent="0.15">
      <c r="A64" s="55" t="s">
        <v>131</v>
      </c>
      <c r="B64" s="43" t="s">
        <v>130</v>
      </c>
      <c r="C64" s="55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  <c r="AG64" s="42">
        <v>0</v>
      </c>
      <c r="AH64" s="42">
        <v>0</v>
      </c>
      <c r="AI64" s="42">
        <v>0</v>
      </c>
      <c r="AJ64" s="42">
        <v>0</v>
      </c>
      <c r="AK64" s="42">
        <v>0</v>
      </c>
      <c r="AL64" s="42">
        <v>0</v>
      </c>
      <c r="AM64" s="42">
        <v>0</v>
      </c>
      <c r="AN64" s="42">
        <v>0</v>
      </c>
      <c r="AO64" s="42">
        <v>0</v>
      </c>
      <c r="AP64" s="42">
        <v>0</v>
      </c>
      <c r="AQ64" s="42">
        <v>0</v>
      </c>
      <c r="AR64" s="42">
        <v>0</v>
      </c>
      <c r="AS64" s="42">
        <v>0</v>
      </c>
      <c r="AT64" s="42">
        <v>0</v>
      </c>
      <c r="AU64" s="42">
        <v>0</v>
      </c>
      <c r="AV64" s="42">
        <v>0</v>
      </c>
      <c r="AW64" s="42">
        <v>0</v>
      </c>
      <c r="AX64" s="42">
        <v>0</v>
      </c>
      <c r="AY64" s="42">
        <v>0</v>
      </c>
      <c r="AZ64" s="42">
        <v>0</v>
      </c>
      <c r="BA64" s="42">
        <v>0</v>
      </c>
      <c r="BB64" s="42">
        <v>0</v>
      </c>
      <c r="BC64" s="42">
        <v>0</v>
      </c>
      <c r="BD64" s="42">
        <v>0</v>
      </c>
      <c r="BE64" s="42">
        <v>0</v>
      </c>
      <c r="BF64" s="42">
        <v>0</v>
      </c>
      <c r="BG64" s="42">
        <v>0</v>
      </c>
      <c r="BH64" s="42">
        <v>0</v>
      </c>
      <c r="BI64" s="42">
        <v>0</v>
      </c>
      <c r="BJ64" s="42">
        <v>0</v>
      </c>
      <c r="BK64" s="42">
        <v>0</v>
      </c>
      <c r="BL64" s="42">
        <v>0</v>
      </c>
      <c r="BM64" s="42">
        <v>0</v>
      </c>
      <c r="BN64" s="42">
        <v>0</v>
      </c>
      <c r="BO64" s="42">
        <v>0</v>
      </c>
      <c r="BP64" s="42">
        <v>0</v>
      </c>
      <c r="BQ64" s="42">
        <v>0</v>
      </c>
      <c r="BR64" s="42">
        <v>0</v>
      </c>
      <c r="BS64" s="42">
        <v>0</v>
      </c>
      <c r="BT64" s="42">
        <v>0</v>
      </c>
      <c r="BU64" s="42">
        <v>0</v>
      </c>
      <c r="BV64" s="42">
        <v>0</v>
      </c>
      <c r="BW64" s="42">
        <v>0</v>
      </c>
      <c r="BX64" s="42">
        <v>0</v>
      </c>
      <c r="BY64" s="42">
        <v>0</v>
      </c>
      <c r="BZ64" s="42">
        <v>0</v>
      </c>
      <c r="CA64" s="42">
        <v>0</v>
      </c>
      <c r="CB64" s="42">
        <v>0</v>
      </c>
      <c r="CC64" s="42">
        <v>0</v>
      </c>
      <c r="CD64" s="42">
        <v>0</v>
      </c>
      <c r="CE64" s="42">
        <v>0</v>
      </c>
      <c r="CF64" s="42">
        <v>0</v>
      </c>
      <c r="CG64" s="42">
        <v>0</v>
      </c>
      <c r="CH64" s="42">
        <v>0</v>
      </c>
      <c r="CI64" s="42">
        <v>0</v>
      </c>
      <c r="CJ64" s="42">
        <v>0</v>
      </c>
      <c r="CK64" s="42">
        <v>0</v>
      </c>
      <c r="CL64" s="42">
        <v>0</v>
      </c>
      <c r="CM64" s="42">
        <v>0</v>
      </c>
      <c r="CN64" s="42">
        <v>0</v>
      </c>
      <c r="CO64" s="42">
        <v>0</v>
      </c>
      <c r="CP64" s="42">
        <v>0</v>
      </c>
      <c r="CQ64" s="42">
        <v>0</v>
      </c>
      <c r="CR64" s="42">
        <v>0</v>
      </c>
      <c r="CS64" s="42">
        <v>0</v>
      </c>
      <c r="CT64" s="42">
        <v>0</v>
      </c>
      <c r="CU64" s="42">
        <v>0</v>
      </c>
      <c r="CV64" s="42">
        <v>0</v>
      </c>
      <c r="CW64" s="42">
        <v>0</v>
      </c>
      <c r="CX64" s="42">
        <v>0</v>
      </c>
      <c r="CY64" s="42">
        <v>0</v>
      </c>
      <c r="CZ64" s="42">
        <v>0</v>
      </c>
      <c r="DA64" s="42">
        <v>0</v>
      </c>
      <c r="DB64" s="42">
        <v>0</v>
      </c>
      <c r="DC64" s="42">
        <v>0</v>
      </c>
      <c r="DD64" s="42">
        <v>0</v>
      </c>
      <c r="DE64" s="56">
        <v>0</v>
      </c>
      <c r="DF64" s="57">
        <v>0</v>
      </c>
      <c r="DG64" s="42">
        <v>0</v>
      </c>
      <c r="DH64" s="42">
        <v>0</v>
      </c>
      <c r="DI64" s="42">
        <v>0</v>
      </c>
      <c r="DJ64" s="42">
        <v>0</v>
      </c>
      <c r="DK64" s="42">
        <v>0</v>
      </c>
      <c r="DL64" s="42">
        <v>0</v>
      </c>
      <c r="DM64" s="56">
        <v>0</v>
      </c>
      <c r="DN64" s="56">
        <v>0</v>
      </c>
      <c r="DO64" s="57">
        <v>0</v>
      </c>
      <c r="DP64" s="57">
        <v>0</v>
      </c>
      <c r="DQ64" s="57">
        <v>0</v>
      </c>
      <c r="DR64" s="57">
        <v>0</v>
      </c>
      <c r="DS64" s="57">
        <v>0</v>
      </c>
    </row>
    <row r="65" spans="1:123" ht="39.950000000000003" customHeight="1" x14ac:dyDescent="0.15">
      <c r="A65" s="55" t="s">
        <v>129</v>
      </c>
      <c r="B65" s="43" t="s">
        <v>128</v>
      </c>
      <c r="C65" s="55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  <c r="AG65" s="42">
        <v>0</v>
      </c>
      <c r="AH65" s="42">
        <v>0</v>
      </c>
      <c r="AI65" s="42">
        <v>0</v>
      </c>
      <c r="AJ65" s="42">
        <v>0</v>
      </c>
      <c r="AK65" s="42">
        <v>0</v>
      </c>
      <c r="AL65" s="42">
        <v>0</v>
      </c>
      <c r="AM65" s="42">
        <v>0</v>
      </c>
      <c r="AN65" s="42">
        <v>0</v>
      </c>
      <c r="AO65" s="42">
        <v>0</v>
      </c>
      <c r="AP65" s="42">
        <v>0</v>
      </c>
      <c r="AQ65" s="42">
        <v>0</v>
      </c>
      <c r="AR65" s="42">
        <v>0</v>
      </c>
      <c r="AS65" s="42">
        <v>0</v>
      </c>
      <c r="AT65" s="42">
        <v>0</v>
      </c>
      <c r="AU65" s="42">
        <v>0</v>
      </c>
      <c r="AV65" s="42">
        <v>0</v>
      </c>
      <c r="AW65" s="42">
        <v>0</v>
      </c>
      <c r="AX65" s="42">
        <v>0</v>
      </c>
      <c r="AY65" s="42">
        <v>0</v>
      </c>
      <c r="AZ65" s="42">
        <v>0</v>
      </c>
      <c r="BA65" s="42">
        <v>0</v>
      </c>
      <c r="BB65" s="42">
        <v>0</v>
      </c>
      <c r="BC65" s="42">
        <v>0</v>
      </c>
      <c r="BD65" s="42">
        <v>0</v>
      </c>
      <c r="BE65" s="42">
        <v>0</v>
      </c>
      <c r="BF65" s="42">
        <v>0</v>
      </c>
      <c r="BG65" s="42">
        <v>0</v>
      </c>
      <c r="BH65" s="42">
        <v>0</v>
      </c>
      <c r="BI65" s="42">
        <v>0</v>
      </c>
      <c r="BJ65" s="42">
        <v>0</v>
      </c>
      <c r="BK65" s="42">
        <v>0</v>
      </c>
      <c r="BL65" s="42">
        <v>0</v>
      </c>
      <c r="BM65" s="42">
        <v>0</v>
      </c>
      <c r="BN65" s="42">
        <v>0</v>
      </c>
      <c r="BO65" s="42">
        <v>0</v>
      </c>
      <c r="BP65" s="42">
        <v>0</v>
      </c>
      <c r="BQ65" s="42">
        <v>0</v>
      </c>
      <c r="BR65" s="42">
        <v>0</v>
      </c>
      <c r="BS65" s="42">
        <v>0</v>
      </c>
      <c r="BT65" s="42">
        <v>0</v>
      </c>
      <c r="BU65" s="42">
        <v>0</v>
      </c>
      <c r="BV65" s="42">
        <v>0</v>
      </c>
      <c r="BW65" s="42">
        <v>0</v>
      </c>
      <c r="BX65" s="42">
        <v>0</v>
      </c>
      <c r="BY65" s="42">
        <v>0</v>
      </c>
      <c r="BZ65" s="42">
        <v>0</v>
      </c>
      <c r="CA65" s="42">
        <v>0</v>
      </c>
      <c r="CB65" s="42">
        <v>0</v>
      </c>
      <c r="CC65" s="42">
        <v>0</v>
      </c>
      <c r="CD65" s="42">
        <v>0</v>
      </c>
      <c r="CE65" s="42">
        <v>0</v>
      </c>
      <c r="CF65" s="42">
        <v>0</v>
      </c>
      <c r="CG65" s="42">
        <v>0</v>
      </c>
      <c r="CH65" s="42">
        <v>0</v>
      </c>
      <c r="CI65" s="42">
        <v>0</v>
      </c>
      <c r="CJ65" s="42">
        <v>0</v>
      </c>
      <c r="CK65" s="42">
        <v>0</v>
      </c>
      <c r="CL65" s="42">
        <v>0</v>
      </c>
      <c r="CM65" s="42">
        <v>0</v>
      </c>
      <c r="CN65" s="42">
        <v>0</v>
      </c>
      <c r="CO65" s="42">
        <v>0</v>
      </c>
      <c r="CP65" s="42">
        <v>0</v>
      </c>
      <c r="CQ65" s="42">
        <v>0</v>
      </c>
      <c r="CR65" s="42">
        <v>0</v>
      </c>
      <c r="CS65" s="42">
        <v>0</v>
      </c>
      <c r="CT65" s="42">
        <v>0</v>
      </c>
      <c r="CU65" s="42">
        <v>0</v>
      </c>
      <c r="CV65" s="42">
        <v>0</v>
      </c>
      <c r="CW65" s="42">
        <v>0</v>
      </c>
      <c r="CX65" s="42">
        <v>0</v>
      </c>
      <c r="CY65" s="42">
        <v>0</v>
      </c>
      <c r="CZ65" s="42">
        <v>0</v>
      </c>
      <c r="DA65" s="42">
        <v>0</v>
      </c>
      <c r="DB65" s="42">
        <v>0</v>
      </c>
      <c r="DC65" s="42">
        <v>0</v>
      </c>
      <c r="DD65" s="42">
        <v>0</v>
      </c>
      <c r="DE65" s="56">
        <v>0</v>
      </c>
      <c r="DF65" s="57">
        <v>0</v>
      </c>
      <c r="DG65" s="42">
        <v>0</v>
      </c>
      <c r="DH65" s="42">
        <v>0</v>
      </c>
      <c r="DI65" s="42">
        <v>0</v>
      </c>
      <c r="DJ65" s="42">
        <v>0</v>
      </c>
      <c r="DK65" s="42">
        <v>0</v>
      </c>
      <c r="DL65" s="42">
        <v>0</v>
      </c>
      <c r="DM65" s="56">
        <v>0</v>
      </c>
      <c r="DN65" s="56">
        <v>0</v>
      </c>
      <c r="DO65" s="57">
        <v>0</v>
      </c>
      <c r="DP65" s="57">
        <v>0</v>
      </c>
      <c r="DQ65" s="57">
        <v>0</v>
      </c>
      <c r="DR65" s="57">
        <v>0</v>
      </c>
      <c r="DS65" s="57">
        <v>0</v>
      </c>
    </row>
    <row r="66" spans="1:123" ht="39.950000000000003" customHeight="1" x14ac:dyDescent="0.15">
      <c r="A66" s="55" t="s">
        <v>127</v>
      </c>
      <c r="B66" s="43" t="s">
        <v>126</v>
      </c>
      <c r="C66" s="55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  <c r="AG66" s="42">
        <v>0</v>
      </c>
      <c r="AH66" s="42">
        <v>0</v>
      </c>
      <c r="AI66" s="42">
        <v>0</v>
      </c>
      <c r="AJ66" s="42">
        <v>0</v>
      </c>
      <c r="AK66" s="42">
        <v>0</v>
      </c>
      <c r="AL66" s="42">
        <v>0</v>
      </c>
      <c r="AM66" s="42">
        <v>0</v>
      </c>
      <c r="AN66" s="42">
        <v>0</v>
      </c>
      <c r="AO66" s="42">
        <v>0</v>
      </c>
      <c r="AP66" s="42">
        <v>0</v>
      </c>
      <c r="AQ66" s="42">
        <v>0</v>
      </c>
      <c r="AR66" s="42">
        <v>0</v>
      </c>
      <c r="AS66" s="42">
        <v>0</v>
      </c>
      <c r="AT66" s="42">
        <v>0</v>
      </c>
      <c r="AU66" s="42">
        <v>0</v>
      </c>
      <c r="AV66" s="42">
        <v>0</v>
      </c>
      <c r="AW66" s="42">
        <v>0</v>
      </c>
      <c r="AX66" s="42">
        <v>0</v>
      </c>
      <c r="AY66" s="42">
        <v>0</v>
      </c>
      <c r="AZ66" s="42">
        <v>0</v>
      </c>
      <c r="BA66" s="42">
        <v>0</v>
      </c>
      <c r="BB66" s="42">
        <v>0</v>
      </c>
      <c r="BC66" s="42">
        <v>0</v>
      </c>
      <c r="BD66" s="42">
        <v>0</v>
      </c>
      <c r="BE66" s="42">
        <v>0</v>
      </c>
      <c r="BF66" s="42">
        <v>0</v>
      </c>
      <c r="BG66" s="42">
        <v>0</v>
      </c>
      <c r="BH66" s="42">
        <v>0</v>
      </c>
      <c r="BI66" s="42">
        <v>0</v>
      </c>
      <c r="BJ66" s="42">
        <v>0</v>
      </c>
      <c r="BK66" s="42">
        <v>0</v>
      </c>
      <c r="BL66" s="42">
        <v>0</v>
      </c>
      <c r="BM66" s="42">
        <v>0</v>
      </c>
      <c r="BN66" s="42">
        <v>0</v>
      </c>
      <c r="BO66" s="42">
        <v>0</v>
      </c>
      <c r="BP66" s="42">
        <v>0</v>
      </c>
      <c r="BQ66" s="42">
        <v>0</v>
      </c>
      <c r="BR66" s="42">
        <v>0</v>
      </c>
      <c r="BS66" s="42">
        <v>0</v>
      </c>
      <c r="BT66" s="42">
        <v>0</v>
      </c>
      <c r="BU66" s="42">
        <v>0</v>
      </c>
      <c r="BV66" s="42">
        <v>0</v>
      </c>
      <c r="BW66" s="42">
        <v>0</v>
      </c>
      <c r="BX66" s="42">
        <v>0</v>
      </c>
      <c r="BY66" s="42">
        <v>0</v>
      </c>
      <c r="BZ66" s="42">
        <v>0</v>
      </c>
      <c r="CA66" s="42">
        <v>0</v>
      </c>
      <c r="CB66" s="42">
        <v>0</v>
      </c>
      <c r="CC66" s="42">
        <v>0</v>
      </c>
      <c r="CD66" s="42">
        <v>0</v>
      </c>
      <c r="CE66" s="42">
        <v>0</v>
      </c>
      <c r="CF66" s="42">
        <v>0</v>
      </c>
      <c r="CG66" s="42">
        <v>0</v>
      </c>
      <c r="CH66" s="42">
        <v>0</v>
      </c>
      <c r="CI66" s="42">
        <v>0</v>
      </c>
      <c r="CJ66" s="42">
        <v>0</v>
      </c>
      <c r="CK66" s="42">
        <v>0</v>
      </c>
      <c r="CL66" s="42">
        <v>0</v>
      </c>
      <c r="CM66" s="42">
        <v>0</v>
      </c>
      <c r="CN66" s="42">
        <v>0</v>
      </c>
      <c r="CO66" s="42">
        <v>0</v>
      </c>
      <c r="CP66" s="42">
        <v>0</v>
      </c>
      <c r="CQ66" s="42">
        <v>0</v>
      </c>
      <c r="CR66" s="42">
        <v>0</v>
      </c>
      <c r="CS66" s="42">
        <v>0</v>
      </c>
      <c r="CT66" s="42">
        <v>0</v>
      </c>
      <c r="CU66" s="42">
        <v>0</v>
      </c>
      <c r="CV66" s="42">
        <v>0</v>
      </c>
      <c r="CW66" s="42">
        <v>0</v>
      </c>
      <c r="CX66" s="42">
        <v>0</v>
      </c>
      <c r="CY66" s="42">
        <v>0</v>
      </c>
      <c r="CZ66" s="42">
        <v>0</v>
      </c>
      <c r="DA66" s="42">
        <v>0</v>
      </c>
      <c r="DB66" s="42">
        <v>0</v>
      </c>
      <c r="DC66" s="42">
        <v>0</v>
      </c>
      <c r="DD66" s="42">
        <v>0</v>
      </c>
      <c r="DE66" s="56">
        <v>0</v>
      </c>
      <c r="DF66" s="57">
        <v>0</v>
      </c>
      <c r="DG66" s="42">
        <v>0</v>
      </c>
      <c r="DH66" s="42">
        <v>0</v>
      </c>
      <c r="DI66" s="42">
        <v>0</v>
      </c>
      <c r="DJ66" s="42">
        <v>0</v>
      </c>
      <c r="DK66" s="42">
        <v>0</v>
      </c>
      <c r="DL66" s="42">
        <v>0</v>
      </c>
      <c r="DM66" s="56">
        <v>0</v>
      </c>
      <c r="DN66" s="56">
        <v>0</v>
      </c>
      <c r="DO66" s="57">
        <v>0</v>
      </c>
      <c r="DP66" s="57">
        <v>0</v>
      </c>
      <c r="DQ66" s="57">
        <v>0</v>
      </c>
      <c r="DR66" s="57">
        <v>0</v>
      </c>
      <c r="DS66" s="57">
        <v>0</v>
      </c>
    </row>
    <row r="67" spans="1:123" ht="39.950000000000003" customHeight="1" x14ac:dyDescent="0.15">
      <c r="A67" s="55" t="s">
        <v>125</v>
      </c>
      <c r="B67" s="43" t="s">
        <v>124</v>
      </c>
      <c r="C67" s="55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  <c r="AG67" s="42">
        <v>0</v>
      </c>
      <c r="AH67" s="42">
        <v>0</v>
      </c>
      <c r="AI67" s="42">
        <v>0</v>
      </c>
      <c r="AJ67" s="42">
        <v>0</v>
      </c>
      <c r="AK67" s="42">
        <v>0</v>
      </c>
      <c r="AL67" s="42">
        <v>0</v>
      </c>
      <c r="AM67" s="42">
        <v>0</v>
      </c>
      <c r="AN67" s="42">
        <v>0</v>
      </c>
      <c r="AO67" s="42">
        <v>0</v>
      </c>
      <c r="AP67" s="42">
        <v>0</v>
      </c>
      <c r="AQ67" s="42">
        <v>0</v>
      </c>
      <c r="AR67" s="42">
        <v>0</v>
      </c>
      <c r="AS67" s="42">
        <v>0</v>
      </c>
      <c r="AT67" s="42">
        <v>0</v>
      </c>
      <c r="AU67" s="42">
        <v>0</v>
      </c>
      <c r="AV67" s="42">
        <v>0</v>
      </c>
      <c r="AW67" s="42">
        <v>0</v>
      </c>
      <c r="AX67" s="42">
        <v>0</v>
      </c>
      <c r="AY67" s="42">
        <v>0</v>
      </c>
      <c r="AZ67" s="42">
        <v>0</v>
      </c>
      <c r="BA67" s="42">
        <v>0</v>
      </c>
      <c r="BB67" s="42">
        <v>0</v>
      </c>
      <c r="BC67" s="42">
        <v>0</v>
      </c>
      <c r="BD67" s="42">
        <v>0</v>
      </c>
      <c r="BE67" s="42">
        <v>0</v>
      </c>
      <c r="BF67" s="42">
        <v>0</v>
      </c>
      <c r="BG67" s="42">
        <v>0</v>
      </c>
      <c r="BH67" s="42">
        <v>0</v>
      </c>
      <c r="BI67" s="42">
        <v>0</v>
      </c>
      <c r="BJ67" s="42">
        <v>0</v>
      </c>
      <c r="BK67" s="42">
        <v>0</v>
      </c>
      <c r="BL67" s="42">
        <v>0</v>
      </c>
      <c r="BM67" s="42">
        <v>0</v>
      </c>
      <c r="BN67" s="42">
        <v>0</v>
      </c>
      <c r="BO67" s="42">
        <v>0</v>
      </c>
      <c r="BP67" s="42">
        <v>0</v>
      </c>
      <c r="BQ67" s="42">
        <v>0</v>
      </c>
      <c r="BR67" s="42">
        <v>0</v>
      </c>
      <c r="BS67" s="42">
        <v>0</v>
      </c>
      <c r="BT67" s="42">
        <v>0</v>
      </c>
      <c r="BU67" s="42">
        <v>0</v>
      </c>
      <c r="BV67" s="42">
        <v>0</v>
      </c>
      <c r="BW67" s="42">
        <v>0</v>
      </c>
      <c r="BX67" s="42">
        <v>0</v>
      </c>
      <c r="BY67" s="42">
        <v>0</v>
      </c>
      <c r="BZ67" s="42">
        <v>0</v>
      </c>
      <c r="CA67" s="42">
        <v>0</v>
      </c>
      <c r="CB67" s="42">
        <v>0</v>
      </c>
      <c r="CC67" s="42">
        <v>0</v>
      </c>
      <c r="CD67" s="42">
        <v>0</v>
      </c>
      <c r="CE67" s="42">
        <v>0</v>
      </c>
      <c r="CF67" s="42">
        <v>0</v>
      </c>
      <c r="CG67" s="42">
        <v>0</v>
      </c>
      <c r="CH67" s="42">
        <v>0</v>
      </c>
      <c r="CI67" s="42">
        <v>0</v>
      </c>
      <c r="CJ67" s="42">
        <v>0</v>
      </c>
      <c r="CK67" s="42">
        <v>0</v>
      </c>
      <c r="CL67" s="42">
        <v>0</v>
      </c>
      <c r="CM67" s="42">
        <v>0</v>
      </c>
      <c r="CN67" s="42">
        <v>0</v>
      </c>
      <c r="CO67" s="42">
        <v>0</v>
      </c>
      <c r="CP67" s="42">
        <v>0</v>
      </c>
      <c r="CQ67" s="42">
        <v>0</v>
      </c>
      <c r="CR67" s="42">
        <v>0</v>
      </c>
      <c r="CS67" s="42">
        <v>0</v>
      </c>
      <c r="CT67" s="42">
        <v>0</v>
      </c>
      <c r="CU67" s="42">
        <v>0</v>
      </c>
      <c r="CV67" s="42">
        <v>0</v>
      </c>
      <c r="CW67" s="42">
        <v>0</v>
      </c>
      <c r="CX67" s="42">
        <v>0</v>
      </c>
      <c r="CY67" s="42">
        <v>0</v>
      </c>
      <c r="CZ67" s="42">
        <v>0</v>
      </c>
      <c r="DA67" s="42">
        <v>0</v>
      </c>
      <c r="DB67" s="42">
        <v>0</v>
      </c>
      <c r="DC67" s="42">
        <v>0</v>
      </c>
      <c r="DD67" s="42">
        <v>0</v>
      </c>
      <c r="DE67" s="56">
        <v>0</v>
      </c>
      <c r="DF67" s="57">
        <v>0</v>
      </c>
      <c r="DG67" s="42">
        <v>0</v>
      </c>
      <c r="DH67" s="42">
        <v>0</v>
      </c>
      <c r="DI67" s="42">
        <v>0</v>
      </c>
      <c r="DJ67" s="42">
        <v>0</v>
      </c>
      <c r="DK67" s="42">
        <v>0</v>
      </c>
      <c r="DL67" s="42">
        <v>0</v>
      </c>
      <c r="DM67" s="56">
        <v>0</v>
      </c>
      <c r="DN67" s="56">
        <v>0</v>
      </c>
      <c r="DO67" s="57">
        <v>0</v>
      </c>
      <c r="DP67" s="57">
        <v>0</v>
      </c>
      <c r="DQ67" s="57">
        <v>0</v>
      </c>
      <c r="DR67" s="57">
        <v>0</v>
      </c>
      <c r="DS67" s="57">
        <v>0</v>
      </c>
    </row>
    <row r="68" spans="1:123" ht="39.950000000000003" customHeight="1" x14ac:dyDescent="0.15">
      <c r="A68" s="55" t="s">
        <v>123</v>
      </c>
      <c r="B68" s="43" t="s">
        <v>122</v>
      </c>
      <c r="C68" s="55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  <c r="AG68" s="42">
        <v>0</v>
      </c>
      <c r="AH68" s="42">
        <v>0</v>
      </c>
      <c r="AI68" s="42">
        <v>0</v>
      </c>
      <c r="AJ68" s="42">
        <v>0</v>
      </c>
      <c r="AK68" s="42">
        <v>0</v>
      </c>
      <c r="AL68" s="42">
        <v>0</v>
      </c>
      <c r="AM68" s="42">
        <v>0</v>
      </c>
      <c r="AN68" s="42">
        <v>0</v>
      </c>
      <c r="AO68" s="42">
        <v>0</v>
      </c>
      <c r="AP68" s="42">
        <v>0</v>
      </c>
      <c r="AQ68" s="42">
        <v>0</v>
      </c>
      <c r="AR68" s="42">
        <v>0</v>
      </c>
      <c r="AS68" s="42">
        <v>0</v>
      </c>
      <c r="AT68" s="42">
        <v>0</v>
      </c>
      <c r="AU68" s="42">
        <v>0</v>
      </c>
      <c r="AV68" s="42">
        <v>0</v>
      </c>
      <c r="AW68" s="42">
        <v>0</v>
      </c>
      <c r="AX68" s="42">
        <v>0</v>
      </c>
      <c r="AY68" s="42">
        <v>0</v>
      </c>
      <c r="AZ68" s="42">
        <v>0</v>
      </c>
      <c r="BA68" s="42">
        <v>0</v>
      </c>
      <c r="BB68" s="42">
        <v>0</v>
      </c>
      <c r="BC68" s="42">
        <v>0</v>
      </c>
      <c r="BD68" s="42">
        <v>0</v>
      </c>
      <c r="BE68" s="42">
        <v>0</v>
      </c>
      <c r="BF68" s="42">
        <v>0</v>
      </c>
      <c r="BG68" s="42">
        <v>0</v>
      </c>
      <c r="BH68" s="42">
        <v>0</v>
      </c>
      <c r="BI68" s="42">
        <v>0</v>
      </c>
      <c r="BJ68" s="42">
        <v>0</v>
      </c>
      <c r="BK68" s="42">
        <v>0</v>
      </c>
      <c r="BL68" s="42">
        <v>0</v>
      </c>
      <c r="BM68" s="42">
        <v>0</v>
      </c>
      <c r="BN68" s="42">
        <v>0</v>
      </c>
      <c r="BO68" s="42">
        <v>0</v>
      </c>
      <c r="BP68" s="42">
        <v>0</v>
      </c>
      <c r="BQ68" s="42">
        <v>0</v>
      </c>
      <c r="BR68" s="42">
        <v>0</v>
      </c>
      <c r="BS68" s="42">
        <v>0</v>
      </c>
      <c r="BT68" s="42">
        <v>0</v>
      </c>
      <c r="BU68" s="42">
        <v>0</v>
      </c>
      <c r="BV68" s="42">
        <v>0</v>
      </c>
      <c r="BW68" s="42">
        <v>0</v>
      </c>
      <c r="BX68" s="42">
        <v>0</v>
      </c>
      <c r="BY68" s="42">
        <v>0</v>
      </c>
      <c r="BZ68" s="42">
        <v>0</v>
      </c>
      <c r="CA68" s="42">
        <v>0</v>
      </c>
      <c r="CB68" s="42">
        <v>0</v>
      </c>
      <c r="CC68" s="42">
        <v>0</v>
      </c>
      <c r="CD68" s="42">
        <v>0</v>
      </c>
      <c r="CE68" s="42">
        <v>0</v>
      </c>
      <c r="CF68" s="42">
        <v>0</v>
      </c>
      <c r="CG68" s="42">
        <v>0</v>
      </c>
      <c r="CH68" s="42">
        <v>0</v>
      </c>
      <c r="CI68" s="42">
        <v>0</v>
      </c>
      <c r="CJ68" s="42">
        <v>0</v>
      </c>
      <c r="CK68" s="42">
        <v>0</v>
      </c>
      <c r="CL68" s="42">
        <v>0</v>
      </c>
      <c r="CM68" s="42">
        <v>0</v>
      </c>
      <c r="CN68" s="42">
        <v>0</v>
      </c>
      <c r="CO68" s="42">
        <v>0</v>
      </c>
      <c r="CP68" s="42">
        <v>0</v>
      </c>
      <c r="CQ68" s="42">
        <v>0</v>
      </c>
      <c r="CR68" s="42">
        <v>0</v>
      </c>
      <c r="CS68" s="42">
        <v>0</v>
      </c>
      <c r="CT68" s="42">
        <v>0</v>
      </c>
      <c r="CU68" s="42">
        <v>0</v>
      </c>
      <c r="CV68" s="42">
        <v>0</v>
      </c>
      <c r="CW68" s="42">
        <v>0</v>
      </c>
      <c r="CX68" s="42">
        <v>0</v>
      </c>
      <c r="CY68" s="42">
        <v>0</v>
      </c>
      <c r="CZ68" s="42">
        <v>0</v>
      </c>
      <c r="DA68" s="42">
        <v>0</v>
      </c>
      <c r="DB68" s="42">
        <v>0</v>
      </c>
      <c r="DC68" s="42">
        <v>0</v>
      </c>
      <c r="DD68" s="42">
        <v>0</v>
      </c>
      <c r="DE68" s="56">
        <v>0</v>
      </c>
      <c r="DF68" s="57">
        <v>0</v>
      </c>
      <c r="DG68" s="42">
        <v>0</v>
      </c>
      <c r="DH68" s="42">
        <v>0</v>
      </c>
      <c r="DI68" s="42">
        <v>0</v>
      </c>
      <c r="DJ68" s="42">
        <v>0</v>
      </c>
      <c r="DK68" s="42">
        <v>0</v>
      </c>
      <c r="DL68" s="42">
        <v>0</v>
      </c>
      <c r="DM68" s="56">
        <v>0</v>
      </c>
      <c r="DN68" s="56">
        <v>0</v>
      </c>
      <c r="DO68" s="57">
        <v>0</v>
      </c>
      <c r="DP68" s="57">
        <v>0</v>
      </c>
      <c r="DQ68" s="57">
        <v>0</v>
      </c>
      <c r="DR68" s="57">
        <v>0</v>
      </c>
      <c r="DS68" s="57">
        <v>0</v>
      </c>
    </row>
    <row r="69" spans="1:123" ht="39.950000000000003" customHeight="1" x14ac:dyDescent="0.15">
      <c r="A69" s="55" t="s">
        <v>121</v>
      </c>
      <c r="B69" s="43" t="s">
        <v>120</v>
      </c>
      <c r="C69" s="55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  <c r="AG69" s="42">
        <v>0</v>
      </c>
      <c r="AH69" s="42">
        <v>0</v>
      </c>
      <c r="AI69" s="42">
        <v>0</v>
      </c>
      <c r="AJ69" s="42">
        <v>0</v>
      </c>
      <c r="AK69" s="42">
        <v>0</v>
      </c>
      <c r="AL69" s="42">
        <v>0</v>
      </c>
      <c r="AM69" s="42">
        <v>0</v>
      </c>
      <c r="AN69" s="42">
        <v>0</v>
      </c>
      <c r="AO69" s="42">
        <v>0</v>
      </c>
      <c r="AP69" s="42">
        <v>0</v>
      </c>
      <c r="AQ69" s="42">
        <v>0</v>
      </c>
      <c r="AR69" s="42">
        <v>0</v>
      </c>
      <c r="AS69" s="42">
        <v>0</v>
      </c>
      <c r="AT69" s="42">
        <v>0</v>
      </c>
      <c r="AU69" s="42">
        <v>0</v>
      </c>
      <c r="AV69" s="42">
        <v>0</v>
      </c>
      <c r="AW69" s="42">
        <v>0</v>
      </c>
      <c r="AX69" s="42">
        <v>0</v>
      </c>
      <c r="AY69" s="42">
        <v>0</v>
      </c>
      <c r="AZ69" s="42">
        <v>0</v>
      </c>
      <c r="BA69" s="42">
        <v>0</v>
      </c>
      <c r="BB69" s="42">
        <v>0</v>
      </c>
      <c r="BC69" s="42">
        <v>0</v>
      </c>
      <c r="BD69" s="42">
        <v>0</v>
      </c>
      <c r="BE69" s="42">
        <v>0</v>
      </c>
      <c r="BF69" s="42">
        <v>0</v>
      </c>
      <c r="BG69" s="42">
        <v>0</v>
      </c>
      <c r="BH69" s="42">
        <v>0</v>
      </c>
      <c r="BI69" s="42">
        <v>0</v>
      </c>
      <c r="BJ69" s="42">
        <v>0</v>
      </c>
      <c r="BK69" s="42">
        <v>0</v>
      </c>
      <c r="BL69" s="42">
        <v>0</v>
      </c>
      <c r="BM69" s="42">
        <v>0</v>
      </c>
      <c r="BN69" s="42">
        <v>0</v>
      </c>
      <c r="BO69" s="42">
        <v>0</v>
      </c>
      <c r="BP69" s="42">
        <v>0</v>
      </c>
      <c r="BQ69" s="42">
        <v>0</v>
      </c>
      <c r="BR69" s="42">
        <v>0</v>
      </c>
      <c r="BS69" s="42">
        <v>0</v>
      </c>
      <c r="BT69" s="42">
        <v>0</v>
      </c>
      <c r="BU69" s="42">
        <v>0</v>
      </c>
      <c r="BV69" s="42">
        <v>0</v>
      </c>
      <c r="BW69" s="42">
        <v>0</v>
      </c>
      <c r="BX69" s="42">
        <v>0</v>
      </c>
      <c r="BY69" s="42">
        <v>0</v>
      </c>
      <c r="BZ69" s="42">
        <v>0</v>
      </c>
      <c r="CA69" s="42">
        <v>0</v>
      </c>
      <c r="CB69" s="42">
        <v>0</v>
      </c>
      <c r="CC69" s="42">
        <v>0</v>
      </c>
      <c r="CD69" s="42">
        <v>0</v>
      </c>
      <c r="CE69" s="42">
        <v>0</v>
      </c>
      <c r="CF69" s="42">
        <v>0</v>
      </c>
      <c r="CG69" s="42">
        <v>0</v>
      </c>
      <c r="CH69" s="42">
        <v>0</v>
      </c>
      <c r="CI69" s="42">
        <v>0</v>
      </c>
      <c r="CJ69" s="42">
        <v>0</v>
      </c>
      <c r="CK69" s="42">
        <v>0</v>
      </c>
      <c r="CL69" s="42">
        <v>0</v>
      </c>
      <c r="CM69" s="42">
        <v>0</v>
      </c>
      <c r="CN69" s="42">
        <v>0</v>
      </c>
      <c r="CO69" s="42">
        <v>0</v>
      </c>
      <c r="CP69" s="42">
        <v>0</v>
      </c>
      <c r="CQ69" s="42">
        <v>0</v>
      </c>
      <c r="CR69" s="42">
        <v>0</v>
      </c>
      <c r="CS69" s="42">
        <v>0</v>
      </c>
      <c r="CT69" s="42">
        <v>0</v>
      </c>
      <c r="CU69" s="42">
        <v>0</v>
      </c>
      <c r="CV69" s="42">
        <v>0</v>
      </c>
      <c r="CW69" s="42">
        <v>0</v>
      </c>
      <c r="CX69" s="42">
        <v>0</v>
      </c>
      <c r="CY69" s="42">
        <v>0</v>
      </c>
      <c r="CZ69" s="42">
        <v>0</v>
      </c>
      <c r="DA69" s="42">
        <v>0</v>
      </c>
      <c r="DB69" s="42">
        <v>0</v>
      </c>
      <c r="DC69" s="42">
        <v>0</v>
      </c>
      <c r="DD69" s="42">
        <v>0</v>
      </c>
      <c r="DE69" s="56">
        <v>0</v>
      </c>
      <c r="DF69" s="57">
        <v>0</v>
      </c>
      <c r="DG69" s="42">
        <v>0</v>
      </c>
      <c r="DH69" s="42">
        <v>0</v>
      </c>
      <c r="DI69" s="42">
        <v>0</v>
      </c>
      <c r="DJ69" s="42">
        <v>0</v>
      </c>
      <c r="DK69" s="42">
        <v>0</v>
      </c>
      <c r="DL69" s="42">
        <v>0</v>
      </c>
      <c r="DM69" s="56">
        <v>0</v>
      </c>
      <c r="DN69" s="56">
        <v>0</v>
      </c>
      <c r="DO69" s="57">
        <v>0</v>
      </c>
      <c r="DP69" s="57">
        <v>0</v>
      </c>
      <c r="DQ69" s="57">
        <v>0</v>
      </c>
      <c r="DR69" s="57">
        <v>0</v>
      </c>
      <c r="DS69" s="57">
        <v>0</v>
      </c>
    </row>
    <row r="70" spans="1:123" ht="39.950000000000003" customHeight="1" x14ac:dyDescent="0.15">
      <c r="A70" s="55" t="s">
        <v>119</v>
      </c>
      <c r="B70" s="43" t="s">
        <v>118</v>
      </c>
      <c r="C70" s="55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  <c r="AG70" s="42">
        <v>0</v>
      </c>
      <c r="AH70" s="42">
        <v>0</v>
      </c>
      <c r="AI70" s="42">
        <v>0</v>
      </c>
      <c r="AJ70" s="42">
        <v>0</v>
      </c>
      <c r="AK70" s="42">
        <v>0</v>
      </c>
      <c r="AL70" s="42">
        <v>0</v>
      </c>
      <c r="AM70" s="42">
        <v>0</v>
      </c>
      <c r="AN70" s="42">
        <v>0</v>
      </c>
      <c r="AO70" s="42">
        <v>0</v>
      </c>
      <c r="AP70" s="42">
        <v>0</v>
      </c>
      <c r="AQ70" s="42">
        <v>0</v>
      </c>
      <c r="AR70" s="42">
        <v>0</v>
      </c>
      <c r="AS70" s="42">
        <v>0</v>
      </c>
      <c r="AT70" s="42">
        <v>0</v>
      </c>
      <c r="AU70" s="42">
        <v>0</v>
      </c>
      <c r="AV70" s="42">
        <v>0</v>
      </c>
      <c r="AW70" s="42">
        <v>0</v>
      </c>
      <c r="AX70" s="42">
        <v>0</v>
      </c>
      <c r="AY70" s="42">
        <v>0</v>
      </c>
      <c r="AZ70" s="42">
        <v>0</v>
      </c>
      <c r="BA70" s="42">
        <v>0</v>
      </c>
      <c r="BB70" s="42">
        <v>0</v>
      </c>
      <c r="BC70" s="42">
        <v>0</v>
      </c>
      <c r="BD70" s="42">
        <v>0</v>
      </c>
      <c r="BE70" s="42">
        <v>0</v>
      </c>
      <c r="BF70" s="42">
        <v>0</v>
      </c>
      <c r="BG70" s="42">
        <v>0</v>
      </c>
      <c r="BH70" s="42">
        <v>0</v>
      </c>
      <c r="BI70" s="42">
        <v>0</v>
      </c>
      <c r="BJ70" s="42">
        <v>0</v>
      </c>
      <c r="BK70" s="42">
        <v>0</v>
      </c>
      <c r="BL70" s="42">
        <v>0</v>
      </c>
      <c r="BM70" s="42">
        <v>0</v>
      </c>
      <c r="BN70" s="42">
        <v>0</v>
      </c>
      <c r="BO70" s="42">
        <v>0</v>
      </c>
      <c r="BP70" s="42">
        <v>0</v>
      </c>
      <c r="BQ70" s="42">
        <v>0</v>
      </c>
      <c r="BR70" s="42">
        <v>0</v>
      </c>
      <c r="BS70" s="42">
        <v>0</v>
      </c>
      <c r="BT70" s="42">
        <v>0</v>
      </c>
      <c r="BU70" s="42">
        <v>0</v>
      </c>
      <c r="BV70" s="42">
        <v>0</v>
      </c>
      <c r="BW70" s="42">
        <v>0</v>
      </c>
      <c r="BX70" s="42">
        <v>0</v>
      </c>
      <c r="BY70" s="42">
        <v>0</v>
      </c>
      <c r="BZ70" s="42">
        <v>0</v>
      </c>
      <c r="CA70" s="42">
        <v>0</v>
      </c>
      <c r="CB70" s="42">
        <v>0</v>
      </c>
      <c r="CC70" s="42">
        <v>0</v>
      </c>
      <c r="CD70" s="42">
        <v>0</v>
      </c>
      <c r="CE70" s="42">
        <v>0</v>
      </c>
      <c r="CF70" s="42">
        <v>0</v>
      </c>
      <c r="CG70" s="42">
        <v>0</v>
      </c>
      <c r="CH70" s="42">
        <v>0</v>
      </c>
      <c r="CI70" s="42">
        <v>0</v>
      </c>
      <c r="CJ70" s="42">
        <v>0</v>
      </c>
      <c r="CK70" s="42">
        <v>0</v>
      </c>
      <c r="CL70" s="42">
        <v>0</v>
      </c>
      <c r="CM70" s="42">
        <v>0</v>
      </c>
      <c r="CN70" s="42">
        <v>0</v>
      </c>
      <c r="CO70" s="42">
        <v>0</v>
      </c>
      <c r="CP70" s="42">
        <v>0</v>
      </c>
      <c r="CQ70" s="42">
        <v>0</v>
      </c>
      <c r="CR70" s="42">
        <v>0</v>
      </c>
      <c r="CS70" s="42">
        <v>0</v>
      </c>
      <c r="CT70" s="42">
        <v>0</v>
      </c>
      <c r="CU70" s="42">
        <v>0</v>
      </c>
      <c r="CV70" s="42">
        <v>0</v>
      </c>
      <c r="CW70" s="42">
        <v>0</v>
      </c>
      <c r="CX70" s="42">
        <v>0</v>
      </c>
      <c r="CY70" s="42">
        <v>0</v>
      </c>
      <c r="CZ70" s="42">
        <v>0</v>
      </c>
      <c r="DA70" s="42">
        <v>0</v>
      </c>
      <c r="DB70" s="42">
        <v>0</v>
      </c>
      <c r="DC70" s="42">
        <v>0</v>
      </c>
      <c r="DD70" s="42">
        <v>0</v>
      </c>
      <c r="DE70" s="56">
        <v>0</v>
      </c>
      <c r="DF70" s="57">
        <v>0</v>
      </c>
      <c r="DG70" s="42">
        <v>0</v>
      </c>
      <c r="DH70" s="42">
        <v>0</v>
      </c>
      <c r="DI70" s="42">
        <v>0</v>
      </c>
      <c r="DJ70" s="42">
        <v>0</v>
      </c>
      <c r="DK70" s="42">
        <v>0</v>
      </c>
      <c r="DL70" s="42">
        <v>0</v>
      </c>
      <c r="DM70" s="56">
        <v>0</v>
      </c>
      <c r="DN70" s="56">
        <v>0</v>
      </c>
      <c r="DO70" s="57">
        <v>0</v>
      </c>
      <c r="DP70" s="57">
        <v>0</v>
      </c>
      <c r="DQ70" s="57">
        <v>0</v>
      </c>
      <c r="DR70" s="57">
        <v>0</v>
      </c>
      <c r="DS70" s="57">
        <v>0</v>
      </c>
    </row>
    <row r="71" spans="1:123" ht="39.950000000000003" customHeight="1" x14ac:dyDescent="0.15">
      <c r="A71" s="55" t="s">
        <v>117</v>
      </c>
      <c r="B71" s="43" t="s">
        <v>22</v>
      </c>
      <c r="C71" s="55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  <c r="AG71" s="42">
        <v>0</v>
      </c>
      <c r="AH71" s="42">
        <v>0</v>
      </c>
      <c r="AI71" s="42">
        <v>0</v>
      </c>
      <c r="AJ71" s="42">
        <v>0</v>
      </c>
      <c r="AK71" s="42">
        <v>0</v>
      </c>
      <c r="AL71" s="42">
        <v>0</v>
      </c>
      <c r="AM71" s="42">
        <v>0</v>
      </c>
      <c r="AN71" s="42">
        <v>0</v>
      </c>
      <c r="AO71" s="42">
        <v>0</v>
      </c>
      <c r="AP71" s="42">
        <v>0</v>
      </c>
      <c r="AQ71" s="42">
        <v>0</v>
      </c>
      <c r="AR71" s="42">
        <v>0</v>
      </c>
      <c r="AS71" s="42">
        <v>0</v>
      </c>
      <c r="AT71" s="42">
        <v>0</v>
      </c>
      <c r="AU71" s="42">
        <v>0</v>
      </c>
      <c r="AV71" s="42">
        <v>0</v>
      </c>
      <c r="AW71" s="42">
        <v>0</v>
      </c>
      <c r="AX71" s="42">
        <v>0</v>
      </c>
      <c r="AY71" s="42">
        <v>0</v>
      </c>
      <c r="AZ71" s="42">
        <v>0</v>
      </c>
      <c r="BA71" s="42">
        <v>0</v>
      </c>
      <c r="BB71" s="42">
        <v>0</v>
      </c>
      <c r="BC71" s="42">
        <v>0</v>
      </c>
      <c r="BD71" s="42">
        <v>0</v>
      </c>
      <c r="BE71" s="42">
        <v>0</v>
      </c>
      <c r="BF71" s="42">
        <v>0</v>
      </c>
      <c r="BG71" s="42">
        <v>0</v>
      </c>
      <c r="BH71" s="42">
        <v>0</v>
      </c>
      <c r="BI71" s="42">
        <v>0</v>
      </c>
      <c r="BJ71" s="42">
        <v>0</v>
      </c>
      <c r="BK71" s="42">
        <v>0</v>
      </c>
      <c r="BL71" s="42">
        <v>0</v>
      </c>
      <c r="BM71" s="42">
        <v>0</v>
      </c>
      <c r="BN71" s="42">
        <v>0</v>
      </c>
      <c r="BO71" s="42">
        <v>0</v>
      </c>
      <c r="BP71" s="42">
        <v>0</v>
      </c>
      <c r="BQ71" s="42">
        <v>0</v>
      </c>
      <c r="BR71" s="42">
        <v>0</v>
      </c>
      <c r="BS71" s="42">
        <v>0</v>
      </c>
      <c r="BT71" s="42">
        <v>0</v>
      </c>
      <c r="BU71" s="42">
        <v>0</v>
      </c>
      <c r="BV71" s="42">
        <v>0</v>
      </c>
      <c r="BW71" s="42">
        <v>0</v>
      </c>
      <c r="BX71" s="42">
        <v>0</v>
      </c>
      <c r="BY71" s="42">
        <v>0</v>
      </c>
      <c r="BZ71" s="42">
        <v>0</v>
      </c>
      <c r="CA71" s="42">
        <v>0</v>
      </c>
      <c r="CB71" s="42">
        <v>0</v>
      </c>
      <c r="CC71" s="42">
        <v>0</v>
      </c>
      <c r="CD71" s="42">
        <v>0</v>
      </c>
      <c r="CE71" s="42">
        <v>0</v>
      </c>
      <c r="CF71" s="42">
        <v>0</v>
      </c>
      <c r="CG71" s="42">
        <v>0</v>
      </c>
      <c r="CH71" s="42">
        <v>0</v>
      </c>
      <c r="CI71" s="42">
        <v>0</v>
      </c>
      <c r="CJ71" s="42">
        <v>0</v>
      </c>
      <c r="CK71" s="42">
        <v>0</v>
      </c>
      <c r="CL71" s="42">
        <v>0</v>
      </c>
      <c r="CM71" s="42">
        <v>0</v>
      </c>
      <c r="CN71" s="42">
        <v>0</v>
      </c>
      <c r="CO71" s="42">
        <v>0</v>
      </c>
      <c r="CP71" s="42">
        <v>0</v>
      </c>
      <c r="CQ71" s="42">
        <v>0</v>
      </c>
      <c r="CR71" s="42">
        <v>0</v>
      </c>
      <c r="CS71" s="42">
        <v>0</v>
      </c>
      <c r="CT71" s="42">
        <v>0</v>
      </c>
      <c r="CU71" s="42">
        <v>0</v>
      </c>
      <c r="CV71" s="42">
        <v>0</v>
      </c>
      <c r="CW71" s="42">
        <v>0</v>
      </c>
      <c r="CX71" s="42">
        <v>0</v>
      </c>
      <c r="CY71" s="42">
        <v>0</v>
      </c>
      <c r="CZ71" s="42">
        <v>0</v>
      </c>
      <c r="DA71" s="42">
        <v>0</v>
      </c>
      <c r="DB71" s="42">
        <v>0</v>
      </c>
      <c r="DC71" s="42">
        <v>0</v>
      </c>
      <c r="DD71" s="42">
        <v>0</v>
      </c>
      <c r="DE71" s="56">
        <v>0</v>
      </c>
      <c r="DF71" s="57">
        <v>0</v>
      </c>
      <c r="DG71" s="42">
        <v>0</v>
      </c>
      <c r="DH71" s="42">
        <v>0</v>
      </c>
      <c r="DI71" s="42">
        <v>0</v>
      </c>
      <c r="DJ71" s="42">
        <v>0</v>
      </c>
      <c r="DK71" s="42">
        <v>0</v>
      </c>
      <c r="DL71" s="42">
        <v>0</v>
      </c>
      <c r="DM71" s="56">
        <v>0</v>
      </c>
      <c r="DN71" s="56">
        <v>0</v>
      </c>
      <c r="DO71" s="57">
        <v>0</v>
      </c>
      <c r="DP71" s="57">
        <v>0</v>
      </c>
      <c r="DQ71" s="57">
        <v>0</v>
      </c>
      <c r="DR71" s="57">
        <v>0</v>
      </c>
      <c r="DS71" s="57">
        <v>0</v>
      </c>
    </row>
    <row r="72" spans="1:123" ht="39.950000000000003" customHeight="1" x14ac:dyDescent="0.15">
      <c r="A72" s="55" t="s">
        <v>116</v>
      </c>
      <c r="B72" s="43" t="s">
        <v>23</v>
      </c>
      <c r="C72" s="55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  <c r="AG72" s="42">
        <v>0</v>
      </c>
      <c r="AH72" s="42">
        <v>0</v>
      </c>
      <c r="AI72" s="42">
        <v>0</v>
      </c>
      <c r="AJ72" s="42">
        <v>0</v>
      </c>
      <c r="AK72" s="42">
        <v>0</v>
      </c>
      <c r="AL72" s="42">
        <v>0</v>
      </c>
      <c r="AM72" s="42">
        <v>0</v>
      </c>
      <c r="AN72" s="42">
        <v>0</v>
      </c>
      <c r="AO72" s="42">
        <v>0</v>
      </c>
      <c r="AP72" s="42">
        <v>0</v>
      </c>
      <c r="AQ72" s="42">
        <v>0</v>
      </c>
      <c r="AR72" s="42">
        <v>0</v>
      </c>
      <c r="AS72" s="42">
        <v>0</v>
      </c>
      <c r="AT72" s="42">
        <v>0</v>
      </c>
      <c r="AU72" s="42">
        <v>0</v>
      </c>
      <c r="AV72" s="42">
        <v>0</v>
      </c>
      <c r="AW72" s="42">
        <v>0</v>
      </c>
      <c r="AX72" s="42">
        <v>0</v>
      </c>
      <c r="AY72" s="42">
        <v>0</v>
      </c>
      <c r="AZ72" s="42">
        <v>0</v>
      </c>
      <c r="BA72" s="42">
        <v>0</v>
      </c>
      <c r="BB72" s="42">
        <v>0</v>
      </c>
      <c r="BC72" s="42">
        <v>0</v>
      </c>
      <c r="BD72" s="42">
        <v>0</v>
      </c>
      <c r="BE72" s="42">
        <v>0</v>
      </c>
      <c r="BF72" s="42">
        <v>0</v>
      </c>
      <c r="BG72" s="42">
        <v>0</v>
      </c>
      <c r="BH72" s="42">
        <v>0</v>
      </c>
      <c r="BI72" s="42">
        <v>0</v>
      </c>
      <c r="BJ72" s="42">
        <v>0</v>
      </c>
      <c r="BK72" s="42">
        <v>0</v>
      </c>
      <c r="BL72" s="42">
        <v>0</v>
      </c>
      <c r="BM72" s="42">
        <v>0</v>
      </c>
      <c r="BN72" s="42">
        <v>0</v>
      </c>
      <c r="BO72" s="42">
        <v>0</v>
      </c>
      <c r="BP72" s="42">
        <v>0</v>
      </c>
      <c r="BQ72" s="42">
        <v>0</v>
      </c>
      <c r="BR72" s="42">
        <v>0</v>
      </c>
      <c r="BS72" s="42">
        <v>0</v>
      </c>
      <c r="BT72" s="42">
        <v>0</v>
      </c>
      <c r="BU72" s="42">
        <v>0</v>
      </c>
      <c r="BV72" s="42">
        <v>0</v>
      </c>
      <c r="BW72" s="42">
        <v>0</v>
      </c>
      <c r="BX72" s="42">
        <v>0</v>
      </c>
      <c r="BY72" s="42">
        <v>0</v>
      </c>
      <c r="BZ72" s="42">
        <v>0</v>
      </c>
      <c r="CA72" s="42">
        <v>0</v>
      </c>
      <c r="CB72" s="42">
        <v>0</v>
      </c>
      <c r="CC72" s="42">
        <v>0</v>
      </c>
      <c r="CD72" s="42">
        <v>0</v>
      </c>
      <c r="CE72" s="42">
        <v>0</v>
      </c>
      <c r="CF72" s="42">
        <v>0</v>
      </c>
      <c r="CG72" s="42">
        <v>0</v>
      </c>
      <c r="CH72" s="42">
        <v>0</v>
      </c>
      <c r="CI72" s="42">
        <v>0</v>
      </c>
      <c r="CJ72" s="42">
        <v>0</v>
      </c>
      <c r="CK72" s="42">
        <v>0</v>
      </c>
      <c r="CL72" s="42">
        <v>0</v>
      </c>
      <c r="CM72" s="42">
        <v>0</v>
      </c>
      <c r="CN72" s="42">
        <v>0</v>
      </c>
      <c r="CO72" s="42">
        <v>0</v>
      </c>
      <c r="CP72" s="42">
        <v>0</v>
      </c>
      <c r="CQ72" s="42">
        <v>0</v>
      </c>
      <c r="CR72" s="42">
        <v>0</v>
      </c>
      <c r="CS72" s="42">
        <v>0</v>
      </c>
      <c r="CT72" s="42">
        <v>0</v>
      </c>
      <c r="CU72" s="42">
        <v>0</v>
      </c>
      <c r="CV72" s="42">
        <v>0</v>
      </c>
      <c r="CW72" s="42">
        <v>0</v>
      </c>
      <c r="CX72" s="42">
        <v>0</v>
      </c>
      <c r="CY72" s="42">
        <v>0</v>
      </c>
      <c r="CZ72" s="42">
        <v>0</v>
      </c>
      <c r="DA72" s="42">
        <v>0</v>
      </c>
      <c r="DB72" s="42">
        <v>0</v>
      </c>
      <c r="DC72" s="42">
        <v>0</v>
      </c>
      <c r="DD72" s="42">
        <v>0</v>
      </c>
      <c r="DE72" s="56">
        <v>0</v>
      </c>
      <c r="DF72" s="57">
        <v>0</v>
      </c>
      <c r="DG72" s="42">
        <v>0</v>
      </c>
      <c r="DH72" s="42">
        <v>0</v>
      </c>
      <c r="DI72" s="42">
        <v>0</v>
      </c>
      <c r="DJ72" s="42">
        <v>0</v>
      </c>
      <c r="DK72" s="42">
        <v>0</v>
      </c>
      <c r="DL72" s="42">
        <v>0</v>
      </c>
      <c r="DM72" s="56">
        <v>0</v>
      </c>
      <c r="DN72" s="56">
        <v>0</v>
      </c>
      <c r="DO72" s="57">
        <v>0</v>
      </c>
      <c r="DP72" s="57">
        <v>0</v>
      </c>
      <c r="DQ72" s="57">
        <v>0</v>
      </c>
      <c r="DR72" s="57">
        <v>0</v>
      </c>
      <c r="DS72" s="57">
        <v>0</v>
      </c>
    </row>
    <row r="73" spans="1:123" ht="39.950000000000003" customHeight="1" x14ac:dyDescent="0.15">
      <c r="A73" s="55" t="s">
        <v>115</v>
      </c>
      <c r="B73" s="43" t="s">
        <v>114</v>
      </c>
      <c r="C73" s="55">
        <v>-484586</v>
      </c>
      <c r="D73" s="42">
        <v>-196453</v>
      </c>
      <c r="E73" s="42">
        <v>-46000</v>
      </c>
      <c r="F73" s="42">
        <v>-19929</v>
      </c>
      <c r="G73" s="42">
        <v>-96398</v>
      </c>
      <c r="H73" s="42">
        <v>-2373</v>
      </c>
      <c r="I73" s="42">
        <v>-15096</v>
      </c>
      <c r="J73" s="42">
        <v>-2198187</v>
      </c>
      <c r="K73" s="42">
        <v>-390822</v>
      </c>
      <c r="L73" s="42">
        <v>-142906</v>
      </c>
      <c r="M73" s="42">
        <v>-13387</v>
      </c>
      <c r="N73" s="42">
        <v>-78273</v>
      </c>
      <c r="O73" s="42">
        <v>-185068</v>
      </c>
      <c r="P73" s="42">
        <v>-148386</v>
      </c>
      <c r="Q73" s="42">
        <v>-137474</v>
      </c>
      <c r="R73" s="42">
        <v>-330271</v>
      </c>
      <c r="S73" s="42">
        <v>-314735</v>
      </c>
      <c r="T73" s="42">
        <v>-344736</v>
      </c>
      <c r="U73" s="42">
        <v>-12119</v>
      </c>
      <c r="V73" s="42">
        <v>-68380</v>
      </c>
      <c r="W73" s="42">
        <v>-24681</v>
      </c>
      <c r="X73" s="42">
        <v>-179845</v>
      </c>
      <c r="Y73" s="42">
        <v>-73575</v>
      </c>
      <c r="Z73" s="42">
        <v>-25969</v>
      </c>
      <c r="AA73" s="42">
        <v>-284257</v>
      </c>
      <c r="AB73" s="42">
        <v>-405698</v>
      </c>
      <c r="AC73" s="42">
        <v>-133610</v>
      </c>
      <c r="AD73" s="42">
        <v>-44231</v>
      </c>
      <c r="AE73" s="42">
        <v>-624348</v>
      </c>
      <c r="AF73" s="42">
        <v>-166470</v>
      </c>
      <c r="AG73" s="42">
        <v>-32801</v>
      </c>
      <c r="AH73" s="42">
        <v>-47546</v>
      </c>
      <c r="AI73" s="42">
        <v>-78424</v>
      </c>
      <c r="AJ73" s="42">
        <v>-30224</v>
      </c>
      <c r="AK73" s="42">
        <v>-71814</v>
      </c>
      <c r="AL73" s="42">
        <v>-127383</v>
      </c>
      <c r="AM73" s="42">
        <v>-262306</v>
      </c>
      <c r="AN73" s="42">
        <v>-60914</v>
      </c>
      <c r="AO73" s="42">
        <v>-165353</v>
      </c>
      <c r="AP73" s="42">
        <v>-68172</v>
      </c>
      <c r="AQ73" s="42">
        <v>-267577</v>
      </c>
      <c r="AR73" s="42">
        <v>-204801</v>
      </c>
      <c r="AS73" s="42">
        <v>-315190</v>
      </c>
      <c r="AT73" s="42">
        <v>-452188</v>
      </c>
      <c r="AU73" s="42">
        <v>-666210</v>
      </c>
      <c r="AV73" s="42">
        <v>-328007</v>
      </c>
      <c r="AW73" s="42">
        <v>-305265</v>
      </c>
      <c r="AX73" s="42">
        <v>-253377</v>
      </c>
      <c r="AY73" s="42">
        <v>-417619</v>
      </c>
      <c r="AZ73" s="42">
        <v>-157680</v>
      </c>
      <c r="BA73" s="42">
        <v>-79224</v>
      </c>
      <c r="BB73" s="42">
        <v>-153816</v>
      </c>
      <c r="BC73" s="42">
        <v>-157168</v>
      </c>
      <c r="BD73" s="42">
        <v>-74207</v>
      </c>
      <c r="BE73" s="42">
        <v>-297024</v>
      </c>
      <c r="BF73" s="42">
        <v>-77970</v>
      </c>
      <c r="BG73" s="42">
        <v>-1460104</v>
      </c>
      <c r="BH73" s="42">
        <v>-150799</v>
      </c>
      <c r="BI73" s="42">
        <v>-152206</v>
      </c>
      <c r="BJ73" s="42">
        <v>-312132</v>
      </c>
      <c r="BK73" s="42">
        <v>-5716</v>
      </c>
      <c r="BL73" s="42">
        <v>-1749457</v>
      </c>
      <c r="BM73" s="42">
        <v>-807875</v>
      </c>
      <c r="BN73" s="42">
        <v>-500010</v>
      </c>
      <c r="BO73" s="42">
        <v>-318548</v>
      </c>
      <c r="BP73" s="42">
        <v>-334332</v>
      </c>
      <c r="BQ73" s="42">
        <v>-103472</v>
      </c>
      <c r="BR73" s="42">
        <v>-80993</v>
      </c>
      <c r="BS73" s="42">
        <v>-72149</v>
      </c>
      <c r="BT73" s="42">
        <v>-842174</v>
      </c>
      <c r="BU73" s="42">
        <v>-188269</v>
      </c>
      <c r="BV73" s="42">
        <v>-21054</v>
      </c>
      <c r="BW73" s="42">
        <v>-43043</v>
      </c>
      <c r="BX73" s="42">
        <v>-36357</v>
      </c>
      <c r="BY73" s="42">
        <v>-19770</v>
      </c>
      <c r="BZ73" s="42">
        <v>-212351</v>
      </c>
      <c r="CA73" s="42">
        <v>-1052643</v>
      </c>
      <c r="CB73" s="42">
        <v>-65760</v>
      </c>
      <c r="CC73" s="42">
        <v>-24178</v>
      </c>
      <c r="CD73" s="42">
        <v>-7412</v>
      </c>
      <c r="CE73" s="42">
        <v>-15320</v>
      </c>
      <c r="CF73" s="42">
        <v>-84020</v>
      </c>
      <c r="CG73" s="42">
        <v>-9134</v>
      </c>
      <c r="CH73" s="42">
        <v>-78912</v>
      </c>
      <c r="CI73" s="42">
        <v>-20408</v>
      </c>
      <c r="CJ73" s="42">
        <v>-258120</v>
      </c>
      <c r="CK73" s="42">
        <v>-18999</v>
      </c>
      <c r="CL73" s="42">
        <v>-227449</v>
      </c>
      <c r="CM73" s="42">
        <v>-391574</v>
      </c>
      <c r="CN73" s="42">
        <v>-232280</v>
      </c>
      <c r="CO73" s="42">
        <v>-592899</v>
      </c>
      <c r="CP73" s="42">
        <v>-2830858</v>
      </c>
      <c r="CQ73" s="42">
        <v>-38104</v>
      </c>
      <c r="CR73" s="42">
        <v>-280844</v>
      </c>
      <c r="CS73" s="42">
        <v>-241555</v>
      </c>
      <c r="CT73" s="42">
        <v>-169193</v>
      </c>
      <c r="CU73" s="42">
        <v>-139167</v>
      </c>
      <c r="CV73" s="42">
        <v>-53195</v>
      </c>
      <c r="CW73" s="42">
        <v>-730205</v>
      </c>
      <c r="CX73" s="42">
        <v>-460866</v>
      </c>
      <c r="CY73" s="42">
        <v>-265029</v>
      </c>
      <c r="CZ73" s="42">
        <v>-3394857</v>
      </c>
      <c r="DA73" s="42">
        <v>-166238</v>
      </c>
      <c r="DB73" s="42">
        <v>-197538</v>
      </c>
      <c r="DC73" s="42">
        <v>-220412</v>
      </c>
      <c r="DD73" s="42">
        <v>-331919</v>
      </c>
      <c r="DE73" s="56">
        <v>-47205</v>
      </c>
      <c r="DF73" s="57">
        <v>-32397627</v>
      </c>
      <c r="DG73" s="42">
        <v>-1663548</v>
      </c>
      <c r="DH73" s="42">
        <v>-47051989</v>
      </c>
      <c r="DI73" s="42">
        <v>-10279</v>
      </c>
      <c r="DJ73" s="42">
        <v>0</v>
      </c>
      <c r="DK73" s="42">
        <v>-496482</v>
      </c>
      <c r="DL73" s="42">
        <v>-6608523</v>
      </c>
      <c r="DM73" s="56">
        <v>-181619</v>
      </c>
      <c r="DN73" s="56">
        <v>-56012440</v>
      </c>
      <c r="DO73" s="57">
        <v>-88410067</v>
      </c>
      <c r="DP73" s="57">
        <v>-6708605</v>
      </c>
      <c r="DQ73" s="57">
        <v>-6708605</v>
      </c>
      <c r="DR73" s="57">
        <v>-62721045</v>
      </c>
      <c r="DS73" s="57">
        <v>-95118672</v>
      </c>
    </row>
    <row r="74" spans="1:123" ht="39.950000000000003" customHeight="1" x14ac:dyDescent="0.15">
      <c r="A74" s="55" t="s">
        <v>113</v>
      </c>
      <c r="B74" s="43" t="s">
        <v>112</v>
      </c>
      <c r="C74" s="55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  <c r="AG74" s="42">
        <v>0</v>
      </c>
      <c r="AH74" s="42">
        <v>0</v>
      </c>
      <c r="AI74" s="42">
        <v>0</v>
      </c>
      <c r="AJ74" s="42">
        <v>0</v>
      </c>
      <c r="AK74" s="42">
        <v>0</v>
      </c>
      <c r="AL74" s="42">
        <v>0</v>
      </c>
      <c r="AM74" s="42">
        <v>0</v>
      </c>
      <c r="AN74" s="42">
        <v>0</v>
      </c>
      <c r="AO74" s="42">
        <v>0</v>
      </c>
      <c r="AP74" s="42">
        <v>0</v>
      </c>
      <c r="AQ74" s="42">
        <v>0</v>
      </c>
      <c r="AR74" s="42">
        <v>0</v>
      </c>
      <c r="AS74" s="42">
        <v>0</v>
      </c>
      <c r="AT74" s="42">
        <v>0</v>
      </c>
      <c r="AU74" s="42">
        <v>0</v>
      </c>
      <c r="AV74" s="42">
        <v>0</v>
      </c>
      <c r="AW74" s="42">
        <v>0</v>
      </c>
      <c r="AX74" s="42">
        <v>0</v>
      </c>
      <c r="AY74" s="42">
        <v>0</v>
      </c>
      <c r="AZ74" s="42">
        <v>0</v>
      </c>
      <c r="BA74" s="42">
        <v>0</v>
      </c>
      <c r="BB74" s="42">
        <v>0</v>
      </c>
      <c r="BC74" s="42">
        <v>0</v>
      </c>
      <c r="BD74" s="42">
        <v>0</v>
      </c>
      <c r="BE74" s="42">
        <v>0</v>
      </c>
      <c r="BF74" s="42">
        <v>0</v>
      </c>
      <c r="BG74" s="42">
        <v>0</v>
      </c>
      <c r="BH74" s="42">
        <v>0</v>
      </c>
      <c r="BI74" s="42">
        <v>0</v>
      </c>
      <c r="BJ74" s="42">
        <v>0</v>
      </c>
      <c r="BK74" s="42">
        <v>0</v>
      </c>
      <c r="BL74" s="42">
        <v>0</v>
      </c>
      <c r="BM74" s="42">
        <v>0</v>
      </c>
      <c r="BN74" s="42">
        <v>0</v>
      </c>
      <c r="BO74" s="42">
        <v>0</v>
      </c>
      <c r="BP74" s="42">
        <v>0</v>
      </c>
      <c r="BQ74" s="42">
        <v>0</v>
      </c>
      <c r="BR74" s="42">
        <v>0</v>
      </c>
      <c r="BS74" s="42">
        <v>0</v>
      </c>
      <c r="BT74" s="42">
        <v>0</v>
      </c>
      <c r="BU74" s="42">
        <v>0</v>
      </c>
      <c r="BV74" s="42">
        <v>0</v>
      </c>
      <c r="BW74" s="42">
        <v>0</v>
      </c>
      <c r="BX74" s="42">
        <v>0</v>
      </c>
      <c r="BY74" s="42">
        <v>0</v>
      </c>
      <c r="BZ74" s="42">
        <v>0</v>
      </c>
      <c r="CA74" s="42">
        <v>0</v>
      </c>
      <c r="CB74" s="42">
        <v>0</v>
      </c>
      <c r="CC74" s="42">
        <v>0</v>
      </c>
      <c r="CD74" s="42">
        <v>0</v>
      </c>
      <c r="CE74" s="42">
        <v>0</v>
      </c>
      <c r="CF74" s="42">
        <v>0</v>
      </c>
      <c r="CG74" s="42">
        <v>0</v>
      </c>
      <c r="CH74" s="42">
        <v>0</v>
      </c>
      <c r="CI74" s="42">
        <v>0</v>
      </c>
      <c r="CJ74" s="42">
        <v>0</v>
      </c>
      <c r="CK74" s="42">
        <v>0</v>
      </c>
      <c r="CL74" s="42">
        <v>0</v>
      </c>
      <c r="CM74" s="42">
        <v>0</v>
      </c>
      <c r="CN74" s="42">
        <v>0</v>
      </c>
      <c r="CO74" s="42">
        <v>0</v>
      </c>
      <c r="CP74" s="42">
        <v>0</v>
      </c>
      <c r="CQ74" s="42">
        <v>0</v>
      </c>
      <c r="CR74" s="42">
        <v>0</v>
      </c>
      <c r="CS74" s="42">
        <v>0</v>
      </c>
      <c r="CT74" s="42">
        <v>0</v>
      </c>
      <c r="CU74" s="42">
        <v>0</v>
      </c>
      <c r="CV74" s="42">
        <v>0</v>
      </c>
      <c r="CW74" s="42">
        <v>0</v>
      </c>
      <c r="CX74" s="42">
        <v>0</v>
      </c>
      <c r="CY74" s="42">
        <v>0</v>
      </c>
      <c r="CZ74" s="42">
        <v>0</v>
      </c>
      <c r="DA74" s="42">
        <v>0</v>
      </c>
      <c r="DB74" s="42">
        <v>0</v>
      </c>
      <c r="DC74" s="42">
        <v>0</v>
      </c>
      <c r="DD74" s="42">
        <v>0</v>
      </c>
      <c r="DE74" s="56">
        <v>0</v>
      </c>
      <c r="DF74" s="57">
        <v>0</v>
      </c>
      <c r="DG74" s="42">
        <v>0</v>
      </c>
      <c r="DH74" s="42">
        <v>0</v>
      </c>
      <c r="DI74" s="42">
        <v>0</v>
      </c>
      <c r="DJ74" s="42">
        <v>0</v>
      </c>
      <c r="DK74" s="42">
        <v>0</v>
      </c>
      <c r="DL74" s="42">
        <v>0</v>
      </c>
      <c r="DM74" s="56">
        <v>0</v>
      </c>
      <c r="DN74" s="56">
        <v>0</v>
      </c>
      <c r="DO74" s="57">
        <v>0</v>
      </c>
      <c r="DP74" s="57">
        <v>0</v>
      </c>
      <c r="DQ74" s="57">
        <v>0</v>
      </c>
      <c r="DR74" s="57">
        <v>0</v>
      </c>
      <c r="DS74" s="57">
        <v>0</v>
      </c>
    </row>
    <row r="75" spans="1:123" ht="39.950000000000003" customHeight="1" x14ac:dyDescent="0.15">
      <c r="A75" s="55" t="s">
        <v>111</v>
      </c>
      <c r="B75" s="43" t="s">
        <v>110</v>
      </c>
      <c r="C75" s="55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  <c r="AG75" s="42">
        <v>0</v>
      </c>
      <c r="AH75" s="42">
        <v>0</v>
      </c>
      <c r="AI75" s="42">
        <v>0</v>
      </c>
      <c r="AJ75" s="42">
        <v>0</v>
      </c>
      <c r="AK75" s="42">
        <v>0</v>
      </c>
      <c r="AL75" s="42">
        <v>0</v>
      </c>
      <c r="AM75" s="42">
        <v>0</v>
      </c>
      <c r="AN75" s="42">
        <v>0</v>
      </c>
      <c r="AO75" s="42">
        <v>0</v>
      </c>
      <c r="AP75" s="42">
        <v>0</v>
      </c>
      <c r="AQ75" s="42">
        <v>0</v>
      </c>
      <c r="AR75" s="42">
        <v>0</v>
      </c>
      <c r="AS75" s="42">
        <v>0</v>
      </c>
      <c r="AT75" s="42">
        <v>0</v>
      </c>
      <c r="AU75" s="42">
        <v>0</v>
      </c>
      <c r="AV75" s="42">
        <v>0</v>
      </c>
      <c r="AW75" s="42">
        <v>0</v>
      </c>
      <c r="AX75" s="42">
        <v>0</v>
      </c>
      <c r="AY75" s="42">
        <v>0</v>
      </c>
      <c r="AZ75" s="42">
        <v>0</v>
      </c>
      <c r="BA75" s="42">
        <v>0</v>
      </c>
      <c r="BB75" s="42">
        <v>0</v>
      </c>
      <c r="BC75" s="42">
        <v>0</v>
      </c>
      <c r="BD75" s="42">
        <v>0</v>
      </c>
      <c r="BE75" s="42">
        <v>0</v>
      </c>
      <c r="BF75" s="42">
        <v>0</v>
      </c>
      <c r="BG75" s="42">
        <v>0</v>
      </c>
      <c r="BH75" s="42">
        <v>0</v>
      </c>
      <c r="BI75" s="42">
        <v>0</v>
      </c>
      <c r="BJ75" s="42">
        <v>0</v>
      </c>
      <c r="BK75" s="42">
        <v>0</v>
      </c>
      <c r="BL75" s="42">
        <v>0</v>
      </c>
      <c r="BM75" s="42">
        <v>0</v>
      </c>
      <c r="BN75" s="42">
        <v>0</v>
      </c>
      <c r="BO75" s="42">
        <v>0</v>
      </c>
      <c r="BP75" s="42">
        <v>0</v>
      </c>
      <c r="BQ75" s="42">
        <v>0</v>
      </c>
      <c r="BR75" s="42">
        <v>0</v>
      </c>
      <c r="BS75" s="42">
        <v>0</v>
      </c>
      <c r="BT75" s="42">
        <v>0</v>
      </c>
      <c r="BU75" s="42">
        <v>0</v>
      </c>
      <c r="BV75" s="42">
        <v>0</v>
      </c>
      <c r="BW75" s="42">
        <v>0</v>
      </c>
      <c r="BX75" s="42">
        <v>0</v>
      </c>
      <c r="BY75" s="42">
        <v>0</v>
      </c>
      <c r="BZ75" s="42">
        <v>0</v>
      </c>
      <c r="CA75" s="42">
        <v>0</v>
      </c>
      <c r="CB75" s="42">
        <v>0</v>
      </c>
      <c r="CC75" s="42">
        <v>0</v>
      </c>
      <c r="CD75" s="42">
        <v>0</v>
      </c>
      <c r="CE75" s="42">
        <v>0</v>
      </c>
      <c r="CF75" s="42">
        <v>0</v>
      </c>
      <c r="CG75" s="42">
        <v>0</v>
      </c>
      <c r="CH75" s="42">
        <v>0</v>
      </c>
      <c r="CI75" s="42">
        <v>0</v>
      </c>
      <c r="CJ75" s="42">
        <v>0</v>
      </c>
      <c r="CK75" s="42">
        <v>0</v>
      </c>
      <c r="CL75" s="42">
        <v>0</v>
      </c>
      <c r="CM75" s="42">
        <v>0</v>
      </c>
      <c r="CN75" s="42">
        <v>0</v>
      </c>
      <c r="CO75" s="42">
        <v>0</v>
      </c>
      <c r="CP75" s="42">
        <v>0</v>
      </c>
      <c r="CQ75" s="42">
        <v>0</v>
      </c>
      <c r="CR75" s="42">
        <v>0</v>
      </c>
      <c r="CS75" s="42">
        <v>0</v>
      </c>
      <c r="CT75" s="42">
        <v>0</v>
      </c>
      <c r="CU75" s="42">
        <v>0</v>
      </c>
      <c r="CV75" s="42">
        <v>0</v>
      </c>
      <c r="CW75" s="42">
        <v>0</v>
      </c>
      <c r="CX75" s="42">
        <v>0</v>
      </c>
      <c r="CY75" s="42">
        <v>0</v>
      </c>
      <c r="CZ75" s="42">
        <v>0</v>
      </c>
      <c r="DA75" s="42">
        <v>0</v>
      </c>
      <c r="DB75" s="42">
        <v>0</v>
      </c>
      <c r="DC75" s="42">
        <v>0</v>
      </c>
      <c r="DD75" s="42">
        <v>0</v>
      </c>
      <c r="DE75" s="56">
        <v>0</v>
      </c>
      <c r="DF75" s="57">
        <v>0</v>
      </c>
      <c r="DG75" s="42">
        <v>0</v>
      </c>
      <c r="DH75" s="42">
        <v>0</v>
      </c>
      <c r="DI75" s="42">
        <v>0</v>
      </c>
      <c r="DJ75" s="42">
        <v>0</v>
      </c>
      <c r="DK75" s="42">
        <v>0</v>
      </c>
      <c r="DL75" s="42">
        <v>0</v>
      </c>
      <c r="DM75" s="56">
        <v>0</v>
      </c>
      <c r="DN75" s="56">
        <v>0</v>
      </c>
      <c r="DO75" s="57">
        <v>0</v>
      </c>
      <c r="DP75" s="57">
        <v>0</v>
      </c>
      <c r="DQ75" s="57">
        <v>0</v>
      </c>
      <c r="DR75" s="57">
        <v>0</v>
      </c>
      <c r="DS75" s="57">
        <v>0</v>
      </c>
    </row>
    <row r="76" spans="1:123" ht="39.950000000000003" customHeight="1" x14ac:dyDescent="0.15">
      <c r="A76" s="55" t="s">
        <v>109</v>
      </c>
      <c r="B76" s="43" t="s">
        <v>108</v>
      </c>
      <c r="C76" s="55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  <c r="AG76" s="42">
        <v>0</v>
      </c>
      <c r="AH76" s="42">
        <v>0</v>
      </c>
      <c r="AI76" s="42">
        <v>0</v>
      </c>
      <c r="AJ76" s="42">
        <v>0</v>
      </c>
      <c r="AK76" s="42">
        <v>0</v>
      </c>
      <c r="AL76" s="42">
        <v>0</v>
      </c>
      <c r="AM76" s="42">
        <v>0</v>
      </c>
      <c r="AN76" s="42">
        <v>0</v>
      </c>
      <c r="AO76" s="42">
        <v>0</v>
      </c>
      <c r="AP76" s="42">
        <v>0</v>
      </c>
      <c r="AQ76" s="42">
        <v>0</v>
      </c>
      <c r="AR76" s="42">
        <v>0</v>
      </c>
      <c r="AS76" s="42">
        <v>0</v>
      </c>
      <c r="AT76" s="42">
        <v>0</v>
      </c>
      <c r="AU76" s="42">
        <v>0</v>
      </c>
      <c r="AV76" s="42">
        <v>0</v>
      </c>
      <c r="AW76" s="42">
        <v>0</v>
      </c>
      <c r="AX76" s="42">
        <v>0</v>
      </c>
      <c r="AY76" s="42">
        <v>0</v>
      </c>
      <c r="AZ76" s="42">
        <v>0</v>
      </c>
      <c r="BA76" s="42">
        <v>0</v>
      </c>
      <c r="BB76" s="42">
        <v>0</v>
      </c>
      <c r="BC76" s="42">
        <v>0</v>
      </c>
      <c r="BD76" s="42">
        <v>0</v>
      </c>
      <c r="BE76" s="42">
        <v>0</v>
      </c>
      <c r="BF76" s="42">
        <v>0</v>
      </c>
      <c r="BG76" s="42">
        <v>0</v>
      </c>
      <c r="BH76" s="42">
        <v>0</v>
      </c>
      <c r="BI76" s="42">
        <v>0</v>
      </c>
      <c r="BJ76" s="42">
        <v>0</v>
      </c>
      <c r="BK76" s="42">
        <v>0</v>
      </c>
      <c r="BL76" s="42">
        <v>0</v>
      </c>
      <c r="BM76" s="42">
        <v>0</v>
      </c>
      <c r="BN76" s="42">
        <v>0</v>
      </c>
      <c r="BO76" s="42">
        <v>0</v>
      </c>
      <c r="BP76" s="42">
        <v>0</v>
      </c>
      <c r="BQ76" s="42">
        <v>0</v>
      </c>
      <c r="BR76" s="42">
        <v>0</v>
      </c>
      <c r="BS76" s="42">
        <v>0</v>
      </c>
      <c r="BT76" s="42">
        <v>0</v>
      </c>
      <c r="BU76" s="42">
        <v>0</v>
      </c>
      <c r="BV76" s="42">
        <v>0</v>
      </c>
      <c r="BW76" s="42">
        <v>0</v>
      </c>
      <c r="BX76" s="42">
        <v>0</v>
      </c>
      <c r="BY76" s="42">
        <v>0</v>
      </c>
      <c r="BZ76" s="42">
        <v>0</v>
      </c>
      <c r="CA76" s="42">
        <v>0</v>
      </c>
      <c r="CB76" s="42">
        <v>0</v>
      </c>
      <c r="CC76" s="42">
        <v>0</v>
      </c>
      <c r="CD76" s="42">
        <v>0</v>
      </c>
      <c r="CE76" s="42">
        <v>0</v>
      </c>
      <c r="CF76" s="42">
        <v>0</v>
      </c>
      <c r="CG76" s="42">
        <v>0</v>
      </c>
      <c r="CH76" s="42">
        <v>0</v>
      </c>
      <c r="CI76" s="42">
        <v>0</v>
      </c>
      <c r="CJ76" s="42">
        <v>0</v>
      </c>
      <c r="CK76" s="42">
        <v>0</v>
      </c>
      <c r="CL76" s="42">
        <v>0</v>
      </c>
      <c r="CM76" s="42">
        <v>0</v>
      </c>
      <c r="CN76" s="42">
        <v>0</v>
      </c>
      <c r="CO76" s="42">
        <v>0</v>
      </c>
      <c r="CP76" s="42">
        <v>0</v>
      </c>
      <c r="CQ76" s="42">
        <v>0</v>
      </c>
      <c r="CR76" s="42">
        <v>0</v>
      </c>
      <c r="CS76" s="42">
        <v>0</v>
      </c>
      <c r="CT76" s="42">
        <v>0</v>
      </c>
      <c r="CU76" s="42">
        <v>0</v>
      </c>
      <c r="CV76" s="42">
        <v>0</v>
      </c>
      <c r="CW76" s="42">
        <v>0</v>
      </c>
      <c r="CX76" s="42">
        <v>0</v>
      </c>
      <c r="CY76" s="42">
        <v>0</v>
      </c>
      <c r="CZ76" s="42">
        <v>0</v>
      </c>
      <c r="DA76" s="42">
        <v>0</v>
      </c>
      <c r="DB76" s="42">
        <v>0</v>
      </c>
      <c r="DC76" s="42">
        <v>0</v>
      </c>
      <c r="DD76" s="42">
        <v>0</v>
      </c>
      <c r="DE76" s="56">
        <v>0</v>
      </c>
      <c r="DF76" s="57">
        <v>0</v>
      </c>
      <c r="DG76" s="42">
        <v>0</v>
      </c>
      <c r="DH76" s="42">
        <v>0</v>
      </c>
      <c r="DI76" s="42">
        <v>0</v>
      </c>
      <c r="DJ76" s="42">
        <v>0</v>
      </c>
      <c r="DK76" s="42">
        <v>0</v>
      </c>
      <c r="DL76" s="42">
        <v>0</v>
      </c>
      <c r="DM76" s="56">
        <v>0</v>
      </c>
      <c r="DN76" s="56">
        <v>0</v>
      </c>
      <c r="DO76" s="57">
        <v>0</v>
      </c>
      <c r="DP76" s="57">
        <v>0</v>
      </c>
      <c r="DQ76" s="57">
        <v>0</v>
      </c>
      <c r="DR76" s="57">
        <v>0</v>
      </c>
      <c r="DS76" s="57">
        <v>0</v>
      </c>
    </row>
    <row r="77" spans="1:123" ht="39.950000000000003" customHeight="1" x14ac:dyDescent="0.15">
      <c r="A77" s="55" t="s">
        <v>107</v>
      </c>
      <c r="B77" s="43" t="s">
        <v>106</v>
      </c>
      <c r="C77" s="55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  <c r="AG77" s="42">
        <v>0</v>
      </c>
      <c r="AH77" s="42">
        <v>0</v>
      </c>
      <c r="AI77" s="42">
        <v>0</v>
      </c>
      <c r="AJ77" s="42">
        <v>0</v>
      </c>
      <c r="AK77" s="42">
        <v>0</v>
      </c>
      <c r="AL77" s="42">
        <v>0</v>
      </c>
      <c r="AM77" s="42">
        <v>0</v>
      </c>
      <c r="AN77" s="42">
        <v>0</v>
      </c>
      <c r="AO77" s="42">
        <v>0</v>
      </c>
      <c r="AP77" s="42">
        <v>0</v>
      </c>
      <c r="AQ77" s="42">
        <v>0</v>
      </c>
      <c r="AR77" s="42">
        <v>0</v>
      </c>
      <c r="AS77" s="42">
        <v>0</v>
      </c>
      <c r="AT77" s="42">
        <v>0</v>
      </c>
      <c r="AU77" s="42">
        <v>0</v>
      </c>
      <c r="AV77" s="42">
        <v>0</v>
      </c>
      <c r="AW77" s="42">
        <v>0</v>
      </c>
      <c r="AX77" s="42">
        <v>0</v>
      </c>
      <c r="AY77" s="42">
        <v>0</v>
      </c>
      <c r="AZ77" s="42">
        <v>0</v>
      </c>
      <c r="BA77" s="42">
        <v>0</v>
      </c>
      <c r="BB77" s="42">
        <v>0</v>
      </c>
      <c r="BC77" s="42">
        <v>0</v>
      </c>
      <c r="BD77" s="42">
        <v>0</v>
      </c>
      <c r="BE77" s="42">
        <v>0</v>
      </c>
      <c r="BF77" s="42">
        <v>0</v>
      </c>
      <c r="BG77" s="42">
        <v>0</v>
      </c>
      <c r="BH77" s="42">
        <v>0</v>
      </c>
      <c r="BI77" s="42">
        <v>0</v>
      </c>
      <c r="BJ77" s="42">
        <v>0</v>
      </c>
      <c r="BK77" s="42">
        <v>0</v>
      </c>
      <c r="BL77" s="42">
        <v>0</v>
      </c>
      <c r="BM77" s="42">
        <v>0</v>
      </c>
      <c r="BN77" s="42">
        <v>0</v>
      </c>
      <c r="BO77" s="42">
        <v>0</v>
      </c>
      <c r="BP77" s="42">
        <v>0</v>
      </c>
      <c r="BQ77" s="42">
        <v>0</v>
      </c>
      <c r="BR77" s="42">
        <v>0</v>
      </c>
      <c r="BS77" s="42">
        <v>0</v>
      </c>
      <c r="BT77" s="42">
        <v>0</v>
      </c>
      <c r="BU77" s="42">
        <v>0</v>
      </c>
      <c r="BV77" s="42">
        <v>0</v>
      </c>
      <c r="BW77" s="42">
        <v>0</v>
      </c>
      <c r="BX77" s="42">
        <v>0</v>
      </c>
      <c r="BY77" s="42">
        <v>0</v>
      </c>
      <c r="BZ77" s="42">
        <v>0</v>
      </c>
      <c r="CA77" s="42">
        <v>0</v>
      </c>
      <c r="CB77" s="42">
        <v>0</v>
      </c>
      <c r="CC77" s="42">
        <v>0</v>
      </c>
      <c r="CD77" s="42">
        <v>0</v>
      </c>
      <c r="CE77" s="42">
        <v>0</v>
      </c>
      <c r="CF77" s="42">
        <v>0</v>
      </c>
      <c r="CG77" s="42">
        <v>0</v>
      </c>
      <c r="CH77" s="42">
        <v>0</v>
      </c>
      <c r="CI77" s="42">
        <v>0</v>
      </c>
      <c r="CJ77" s="42">
        <v>0</v>
      </c>
      <c r="CK77" s="42">
        <v>0</v>
      </c>
      <c r="CL77" s="42">
        <v>0</v>
      </c>
      <c r="CM77" s="42">
        <v>0</v>
      </c>
      <c r="CN77" s="42">
        <v>0</v>
      </c>
      <c r="CO77" s="42">
        <v>0</v>
      </c>
      <c r="CP77" s="42">
        <v>0</v>
      </c>
      <c r="CQ77" s="42">
        <v>0</v>
      </c>
      <c r="CR77" s="42">
        <v>0</v>
      </c>
      <c r="CS77" s="42">
        <v>0</v>
      </c>
      <c r="CT77" s="42">
        <v>0</v>
      </c>
      <c r="CU77" s="42">
        <v>0</v>
      </c>
      <c r="CV77" s="42">
        <v>0</v>
      </c>
      <c r="CW77" s="42">
        <v>0</v>
      </c>
      <c r="CX77" s="42">
        <v>0</v>
      </c>
      <c r="CY77" s="42">
        <v>0</v>
      </c>
      <c r="CZ77" s="42">
        <v>0</v>
      </c>
      <c r="DA77" s="42">
        <v>0</v>
      </c>
      <c r="DB77" s="42">
        <v>0</v>
      </c>
      <c r="DC77" s="42">
        <v>0</v>
      </c>
      <c r="DD77" s="42">
        <v>0</v>
      </c>
      <c r="DE77" s="56">
        <v>0</v>
      </c>
      <c r="DF77" s="57">
        <v>0</v>
      </c>
      <c r="DG77" s="42">
        <v>0</v>
      </c>
      <c r="DH77" s="42">
        <v>0</v>
      </c>
      <c r="DI77" s="42">
        <v>0</v>
      </c>
      <c r="DJ77" s="42">
        <v>0</v>
      </c>
      <c r="DK77" s="42">
        <v>0</v>
      </c>
      <c r="DL77" s="42">
        <v>0</v>
      </c>
      <c r="DM77" s="56">
        <v>0</v>
      </c>
      <c r="DN77" s="56">
        <v>0</v>
      </c>
      <c r="DO77" s="57">
        <v>0</v>
      </c>
      <c r="DP77" s="57">
        <v>0</v>
      </c>
      <c r="DQ77" s="57">
        <v>0</v>
      </c>
      <c r="DR77" s="57">
        <v>0</v>
      </c>
      <c r="DS77" s="57">
        <v>0</v>
      </c>
    </row>
    <row r="78" spans="1:123" ht="39.950000000000003" customHeight="1" x14ac:dyDescent="0.15">
      <c r="A78" s="55" t="s">
        <v>105</v>
      </c>
      <c r="B78" s="43" t="s">
        <v>104</v>
      </c>
      <c r="C78" s="55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  <c r="AG78" s="42">
        <v>0</v>
      </c>
      <c r="AH78" s="42">
        <v>0</v>
      </c>
      <c r="AI78" s="42">
        <v>0</v>
      </c>
      <c r="AJ78" s="42">
        <v>0</v>
      </c>
      <c r="AK78" s="42">
        <v>0</v>
      </c>
      <c r="AL78" s="42">
        <v>0</v>
      </c>
      <c r="AM78" s="42">
        <v>0</v>
      </c>
      <c r="AN78" s="42">
        <v>0</v>
      </c>
      <c r="AO78" s="42">
        <v>0</v>
      </c>
      <c r="AP78" s="42">
        <v>0</v>
      </c>
      <c r="AQ78" s="42">
        <v>0</v>
      </c>
      <c r="AR78" s="42">
        <v>0</v>
      </c>
      <c r="AS78" s="42">
        <v>0</v>
      </c>
      <c r="AT78" s="42">
        <v>0</v>
      </c>
      <c r="AU78" s="42">
        <v>0</v>
      </c>
      <c r="AV78" s="42">
        <v>0</v>
      </c>
      <c r="AW78" s="42">
        <v>0</v>
      </c>
      <c r="AX78" s="42">
        <v>0</v>
      </c>
      <c r="AY78" s="42">
        <v>0</v>
      </c>
      <c r="AZ78" s="42">
        <v>0</v>
      </c>
      <c r="BA78" s="42">
        <v>0</v>
      </c>
      <c r="BB78" s="42">
        <v>0</v>
      </c>
      <c r="BC78" s="42">
        <v>0</v>
      </c>
      <c r="BD78" s="42">
        <v>0</v>
      </c>
      <c r="BE78" s="42">
        <v>0</v>
      </c>
      <c r="BF78" s="42">
        <v>0</v>
      </c>
      <c r="BG78" s="42">
        <v>0</v>
      </c>
      <c r="BH78" s="42">
        <v>0</v>
      </c>
      <c r="BI78" s="42">
        <v>0</v>
      </c>
      <c r="BJ78" s="42">
        <v>0</v>
      </c>
      <c r="BK78" s="42">
        <v>0</v>
      </c>
      <c r="BL78" s="42">
        <v>0</v>
      </c>
      <c r="BM78" s="42">
        <v>0</v>
      </c>
      <c r="BN78" s="42">
        <v>0</v>
      </c>
      <c r="BO78" s="42">
        <v>0</v>
      </c>
      <c r="BP78" s="42">
        <v>0</v>
      </c>
      <c r="BQ78" s="42">
        <v>0</v>
      </c>
      <c r="BR78" s="42">
        <v>0</v>
      </c>
      <c r="BS78" s="42">
        <v>0</v>
      </c>
      <c r="BT78" s="42">
        <v>0</v>
      </c>
      <c r="BU78" s="42">
        <v>0</v>
      </c>
      <c r="BV78" s="42">
        <v>0</v>
      </c>
      <c r="BW78" s="42">
        <v>0</v>
      </c>
      <c r="BX78" s="42">
        <v>0</v>
      </c>
      <c r="BY78" s="42">
        <v>0</v>
      </c>
      <c r="BZ78" s="42">
        <v>0</v>
      </c>
      <c r="CA78" s="42">
        <v>0</v>
      </c>
      <c r="CB78" s="42">
        <v>0</v>
      </c>
      <c r="CC78" s="42">
        <v>0</v>
      </c>
      <c r="CD78" s="42">
        <v>0</v>
      </c>
      <c r="CE78" s="42">
        <v>0</v>
      </c>
      <c r="CF78" s="42">
        <v>0</v>
      </c>
      <c r="CG78" s="42">
        <v>0</v>
      </c>
      <c r="CH78" s="42">
        <v>0</v>
      </c>
      <c r="CI78" s="42">
        <v>0</v>
      </c>
      <c r="CJ78" s="42">
        <v>0</v>
      </c>
      <c r="CK78" s="42">
        <v>0</v>
      </c>
      <c r="CL78" s="42">
        <v>0</v>
      </c>
      <c r="CM78" s="42">
        <v>0</v>
      </c>
      <c r="CN78" s="42">
        <v>0</v>
      </c>
      <c r="CO78" s="42">
        <v>0</v>
      </c>
      <c r="CP78" s="42">
        <v>0</v>
      </c>
      <c r="CQ78" s="42">
        <v>0</v>
      </c>
      <c r="CR78" s="42">
        <v>0</v>
      </c>
      <c r="CS78" s="42">
        <v>0</v>
      </c>
      <c r="CT78" s="42">
        <v>0</v>
      </c>
      <c r="CU78" s="42">
        <v>0</v>
      </c>
      <c r="CV78" s="42">
        <v>0</v>
      </c>
      <c r="CW78" s="42">
        <v>0</v>
      </c>
      <c r="CX78" s="42">
        <v>0</v>
      </c>
      <c r="CY78" s="42">
        <v>0</v>
      </c>
      <c r="CZ78" s="42">
        <v>0</v>
      </c>
      <c r="DA78" s="42">
        <v>0</v>
      </c>
      <c r="DB78" s="42">
        <v>0</v>
      </c>
      <c r="DC78" s="42">
        <v>0</v>
      </c>
      <c r="DD78" s="42">
        <v>0</v>
      </c>
      <c r="DE78" s="56">
        <v>0</v>
      </c>
      <c r="DF78" s="57">
        <v>0</v>
      </c>
      <c r="DG78" s="42">
        <v>0</v>
      </c>
      <c r="DH78" s="42">
        <v>0</v>
      </c>
      <c r="DI78" s="42">
        <v>0</v>
      </c>
      <c r="DJ78" s="42">
        <v>0</v>
      </c>
      <c r="DK78" s="42">
        <v>0</v>
      </c>
      <c r="DL78" s="42">
        <v>0</v>
      </c>
      <c r="DM78" s="56">
        <v>0</v>
      </c>
      <c r="DN78" s="56">
        <v>0</v>
      </c>
      <c r="DO78" s="57">
        <v>0</v>
      </c>
      <c r="DP78" s="57">
        <v>0</v>
      </c>
      <c r="DQ78" s="57">
        <v>0</v>
      </c>
      <c r="DR78" s="57">
        <v>0</v>
      </c>
      <c r="DS78" s="57">
        <v>0</v>
      </c>
    </row>
    <row r="79" spans="1:123" ht="39.950000000000003" customHeight="1" x14ac:dyDescent="0.15">
      <c r="A79" s="55" t="s">
        <v>103</v>
      </c>
      <c r="B79" s="43" t="s">
        <v>102</v>
      </c>
      <c r="C79" s="55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  <c r="AG79" s="42">
        <v>0</v>
      </c>
      <c r="AH79" s="42">
        <v>0</v>
      </c>
      <c r="AI79" s="42">
        <v>0</v>
      </c>
      <c r="AJ79" s="42">
        <v>0</v>
      </c>
      <c r="AK79" s="42">
        <v>0</v>
      </c>
      <c r="AL79" s="42">
        <v>0</v>
      </c>
      <c r="AM79" s="42">
        <v>0</v>
      </c>
      <c r="AN79" s="42">
        <v>0</v>
      </c>
      <c r="AO79" s="42">
        <v>0</v>
      </c>
      <c r="AP79" s="42">
        <v>0</v>
      </c>
      <c r="AQ79" s="42">
        <v>0</v>
      </c>
      <c r="AR79" s="42">
        <v>0</v>
      </c>
      <c r="AS79" s="42">
        <v>0</v>
      </c>
      <c r="AT79" s="42">
        <v>0</v>
      </c>
      <c r="AU79" s="42">
        <v>0</v>
      </c>
      <c r="AV79" s="42">
        <v>0</v>
      </c>
      <c r="AW79" s="42">
        <v>0</v>
      </c>
      <c r="AX79" s="42">
        <v>0</v>
      </c>
      <c r="AY79" s="42">
        <v>0</v>
      </c>
      <c r="AZ79" s="42">
        <v>0</v>
      </c>
      <c r="BA79" s="42">
        <v>0</v>
      </c>
      <c r="BB79" s="42">
        <v>0</v>
      </c>
      <c r="BC79" s="42">
        <v>0</v>
      </c>
      <c r="BD79" s="42">
        <v>0</v>
      </c>
      <c r="BE79" s="42">
        <v>0</v>
      </c>
      <c r="BF79" s="42">
        <v>0</v>
      </c>
      <c r="BG79" s="42">
        <v>0</v>
      </c>
      <c r="BH79" s="42">
        <v>0</v>
      </c>
      <c r="BI79" s="42">
        <v>0</v>
      </c>
      <c r="BJ79" s="42">
        <v>0</v>
      </c>
      <c r="BK79" s="42">
        <v>0</v>
      </c>
      <c r="BL79" s="42">
        <v>0</v>
      </c>
      <c r="BM79" s="42">
        <v>0</v>
      </c>
      <c r="BN79" s="42">
        <v>0</v>
      </c>
      <c r="BO79" s="42">
        <v>0</v>
      </c>
      <c r="BP79" s="42">
        <v>0</v>
      </c>
      <c r="BQ79" s="42">
        <v>0</v>
      </c>
      <c r="BR79" s="42">
        <v>0</v>
      </c>
      <c r="BS79" s="42">
        <v>0</v>
      </c>
      <c r="BT79" s="42">
        <v>0</v>
      </c>
      <c r="BU79" s="42">
        <v>0</v>
      </c>
      <c r="BV79" s="42">
        <v>0</v>
      </c>
      <c r="BW79" s="42">
        <v>0</v>
      </c>
      <c r="BX79" s="42">
        <v>0</v>
      </c>
      <c r="BY79" s="42">
        <v>0</v>
      </c>
      <c r="BZ79" s="42">
        <v>0</v>
      </c>
      <c r="CA79" s="42">
        <v>0</v>
      </c>
      <c r="CB79" s="42">
        <v>0</v>
      </c>
      <c r="CC79" s="42">
        <v>0</v>
      </c>
      <c r="CD79" s="42">
        <v>0</v>
      </c>
      <c r="CE79" s="42">
        <v>0</v>
      </c>
      <c r="CF79" s="42">
        <v>0</v>
      </c>
      <c r="CG79" s="42">
        <v>0</v>
      </c>
      <c r="CH79" s="42">
        <v>0</v>
      </c>
      <c r="CI79" s="42">
        <v>0</v>
      </c>
      <c r="CJ79" s="42">
        <v>0</v>
      </c>
      <c r="CK79" s="42">
        <v>0</v>
      </c>
      <c r="CL79" s="42">
        <v>0</v>
      </c>
      <c r="CM79" s="42">
        <v>0</v>
      </c>
      <c r="CN79" s="42">
        <v>0</v>
      </c>
      <c r="CO79" s="42">
        <v>0</v>
      </c>
      <c r="CP79" s="42">
        <v>0</v>
      </c>
      <c r="CQ79" s="42">
        <v>0</v>
      </c>
      <c r="CR79" s="42">
        <v>0</v>
      </c>
      <c r="CS79" s="42">
        <v>0</v>
      </c>
      <c r="CT79" s="42">
        <v>0</v>
      </c>
      <c r="CU79" s="42">
        <v>0</v>
      </c>
      <c r="CV79" s="42">
        <v>0</v>
      </c>
      <c r="CW79" s="42">
        <v>0</v>
      </c>
      <c r="CX79" s="42">
        <v>0</v>
      </c>
      <c r="CY79" s="42">
        <v>0</v>
      </c>
      <c r="CZ79" s="42">
        <v>0</v>
      </c>
      <c r="DA79" s="42">
        <v>0</v>
      </c>
      <c r="DB79" s="42">
        <v>0</v>
      </c>
      <c r="DC79" s="42">
        <v>0</v>
      </c>
      <c r="DD79" s="42">
        <v>0</v>
      </c>
      <c r="DE79" s="56">
        <v>0</v>
      </c>
      <c r="DF79" s="57">
        <v>0</v>
      </c>
      <c r="DG79" s="42">
        <v>0</v>
      </c>
      <c r="DH79" s="42">
        <v>0</v>
      </c>
      <c r="DI79" s="42">
        <v>0</v>
      </c>
      <c r="DJ79" s="42">
        <v>0</v>
      </c>
      <c r="DK79" s="42">
        <v>0</v>
      </c>
      <c r="DL79" s="42">
        <v>0</v>
      </c>
      <c r="DM79" s="56">
        <v>0</v>
      </c>
      <c r="DN79" s="56">
        <v>0</v>
      </c>
      <c r="DO79" s="57">
        <v>0</v>
      </c>
      <c r="DP79" s="57">
        <v>0</v>
      </c>
      <c r="DQ79" s="57">
        <v>0</v>
      </c>
      <c r="DR79" s="57">
        <v>0</v>
      </c>
      <c r="DS79" s="57">
        <v>0</v>
      </c>
    </row>
    <row r="80" spans="1:123" ht="39.950000000000003" customHeight="1" x14ac:dyDescent="0.15">
      <c r="A80" s="55" t="s">
        <v>101</v>
      </c>
      <c r="B80" s="43" t="s">
        <v>100</v>
      </c>
      <c r="C80" s="55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  <c r="AG80" s="42">
        <v>0</v>
      </c>
      <c r="AH80" s="42">
        <v>0</v>
      </c>
      <c r="AI80" s="42">
        <v>0</v>
      </c>
      <c r="AJ80" s="42">
        <v>0</v>
      </c>
      <c r="AK80" s="42">
        <v>0</v>
      </c>
      <c r="AL80" s="42">
        <v>0</v>
      </c>
      <c r="AM80" s="42">
        <v>0</v>
      </c>
      <c r="AN80" s="42">
        <v>0</v>
      </c>
      <c r="AO80" s="42">
        <v>0</v>
      </c>
      <c r="AP80" s="42">
        <v>0</v>
      </c>
      <c r="AQ80" s="42">
        <v>0</v>
      </c>
      <c r="AR80" s="42">
        <v>0</v>
      </c>
      <c r="AS80" s="42">
        <v>0</v>
      </c>
      <c r="AT80" s="42">
        <v>0</v>
      </c>
      <c r="AU80" s="42">
        <v>0</v>
      </c>
      <c r="AV80" s="42">
        <v>0</v>
      </c>
      <c r="AW80" s="42">
        <v>0</v>
      </c>
      <c r="AX80" s="42">
        <v>0</v>
      </c>
      <c r="AY80" s="42">
        <v>0</v>
      </c>
      <c r="AZ80" s="42">
        <v>0</v>
      </c>
      <c r="BA80" s="42">
        <v>0</v>
      </c>
      <c r="BB80" s="42">
        <v>0</v>
      </c>
      <c r="BC80" s="42">
        <v>0</v>
      </c>
      <c r="BD80" s="42">
        <v>0</v>
      </c>
      <c r="BE80" s="42">
        <v>0</v>
      </c>
      <c r="BF80" s="42">
        <v>0</v>
      </c>
      <c r="BG80" s="42">
        <v>0</v>
      </c>
      <c r="BH80" s="42">
        <v>0</v>
      </c>
      <c r="BI80" s="42">
        <v>0</v>
      </c>
      <c r="BJ80" s="42">
        <v>0</v>
      </c>
      <c r="BK80" s="42">
        <v>0</v>
      </c>
      <c r="BL80" s="42">
        <v>0</v>
      </c>
      <c r="BM80" s="42">
        <v>0</v>
      </c>
      <c r="BN80" s="42">
        <v>0</v>
      </c>
      <c r="BO80" s="42">
        <v>0</v>
      </c>
      <c r="BP80" s="42">
        <v>0</v>
      </c>
      <c r="BQ80" s="42">
        <v>0</v>
      </c>
      <c r="BR80" s="42">
        <v>0</v>
      </c>
      <c r="BS80" s="42">
        <v>0</v>
      </c>
      <c r="BT80" s="42">
        <v>0</v>
      </c>
      <c r="BU80" s="42">
        <v>0</v>
      </c>
      <c r="BV80" s="42">
        <v>0</v>
      </c>
      <c r="BW80" s="42">
        <v>0</v>
      </c>
      <c r="BX80" s="42">
        <v>0</v>
      </c>
      <c r="BY80" s="42">
        <v>0</v>
      </c>
      <c r="BZ80" s="42">
        <v>0</v>
      </c>
      <c r="CA80" s="42">
        <v>0</v>
      </c>
      <c r="CB80" s="42">
        <v>0</v>
      </c>
      <c r="CC80" s="42">
        <v>0</v>
      </c>
      <c r="CD80" s="42">
        <v>0</v>
      </c>
      <c r="CE80" s="42">
        <v>0</v>
      </c>
      <c r="CF80" s="42">
        <v>0</v>
      </c>
      <c r="CG80" s="42">
        <v>0</v>
      </c>
      <c r="CH80" s="42">
        <v>0</v>
      </c>
      <c r="CI80" s="42">
        <v>0</v>
      </c>
      <c r="CJ80" s="42">
        <v>0</v>
      </c>
      <c r="CK80" s="42">
        <v>0</v>
      </c>
      <c r="CL80" s="42">
        <v>0</v>
      </c>
      <c r="CM80" s="42">
        <v>0</v>
      </c>
      <c r="CN80" s="42">
        <v>0</v>
      </c>
      <c r="CO80" s="42">
        <v>0</v>
      </c>
      <c r="CP80" s="42">
        <v>0</v>
      </c>
      <c r="CQ80" s="42">
        <v>0</v>
      </c>
      <c r="CR80" s="42">
        <v>0</v>
      </c>
      <c r="CS80" s="42">
        <v>0</v>
      </c>
      <c r="CT80" s="42">
        <v>0</v>
      </c>
      <c r="CU80" s="42">
        <v>0</v>
      </c>
      <c r="CV80" s="42">
        <v>0</v>
      </c>
      <c r="CW80" s="42">
        <v>0</v>
      </c>
      <c r="CX80" s="42">
        <v>0</v>
      </c>
      <c r="CY80" s="42">
        <v>0</v>
      </c>
      <c r="CZ80" s="42">
        <v>0</v>
      </c>
      <c r="DA80" s="42">
        <v>0</v>
      </c>
      <c r="DB80" s="42">
        <v>0</v>
      </c>
      <c r="DC80" s="42">
        <v>0</v>
      </c>
      <c r="DD80" s="42">
        <v>0</v>
      </c>
      <c r="DE80" s="56">
        <v>0</v>
      </c>
      <c r="DF80" s="57">
        <v>0</v>
      </c>
      <c r="DG80" s="42">
        <v>0</v>
      </c>
      <c r="DH80" s="42">
        <v>0</v>
      </c>
      <c r="DI80" s="42">
        <v>0</v>
      </c>
      <c r="DJ80" s="42">
        <v>0</v>
      </c>
      <c r="DK80" s="42">
        <v>0</v>
      </c>
      <c r="DL80" s="42">
        <v>0</v>
      </c>
      <c r="DM80" s="56">
        <v>0</v>
      </c>
      <c r="DN80" s="56">
        <v>0</v>
      </c>
      <c r="DO80" s="57">
        <v>0</v>
      </c>
      <c r="DP80" s="57">
        <v>0</v>
      </c>
      <c r="DQ80" s="57">
        <v>0</v>
      </c>
      <c r="DR80" s="57">
        <v>0</v>
      </c>
      <c r="DS80" s="57">
        <v>0</v>
      </c>
    </row>
    <row r="81" spans="1:123" ht="39.950000000000003" customHeight="1" x14ac:dyDescent="0.15">
      <c r="A81" s="55" t="s">
        <v>99</v>
      </c>
      <c r="B81" s="43" t="s">
        <v>98</v>
      </c>
      <c r="C81" s="55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  <c r="AG81" s="42">
        <v>0</v>
      </c>
      <c r="AH81" s="42">
        <v>0</v>
      </c>
      <c r="AI81" s="42">
        <v>0</v>
      </c>
      <c r="AJ81" s="42">
        <v>0</v>
      </c>
      <c r="AK81" s="42">
        <v>0</v>
      </c>
      <c r="AL81" s="42">
        <v>0</v>
      </c>
      <c r="AM81" s="42">
        <v>0</v>
      </c>
      <c r="AN81" s="42">
        <v>0</v>
      </c>
      <c r="AO81" s="42">
        <v>0</v>
      </c>
      <c r="AP81" s="42">
        <v>0</v>
      </c>
      <c r="AQ81" s="42">
        <v>0</v>
      </c>
      <c r="AR81" s="42">
        <v>0</v>
      </c>
      <c r="AS81" s="42">
        <v>0</v>
      </c>
      <c r="AT81" s="42">
        <v>0</v>
      </c>
      <c r="AU81" s="42">
        <v>0</v>
      </c>
      <c r="AV81" s="42">
        <v>0</v>
      </c>
      <c r="AW81" s="42">
        <v>0</v>
      </c>
      <c r="AX81" s="42">
        <v>0</v>
      </c>
      <c r="AY81" s="42">
        <v>0</v>
      </c>
      <c r="AZ81" s="42">
        <v>0</v>
      </c>
      <c r="BA81" s="42">
        <v>0</v>
      </c>
      <c r="BB81" s="42">
        <v>0</v>
      </c>
      <c r="BC81" s="42">
        <v>0</v>
      </c>
      <c r="BD81" s="42">
        <v>0</v>
      </c>
      <c r="BE81" s="42">
        <v>0</v>
      </c>
      <c r="BF81" s="42">
        <v>0</v>
      </c>
      <c r="BG81" s="42">
        <v>0</v>
      </c>
      <c r="BH81" s="42">
        <v>0</v>
      </c>
      <c r="BI81" s="42">
        <v>0</v>
      </c>
      <c r="BJ81" s="42">
        <v>0</v>
      </c>
      <c r="BK81" s="42">
        <v>0</v>
      </c>
      <c r="BL81" s="42">
        <v>0</v>
      </c>
      <c r="BM81" s="42">
        <v>0</v>
      </c>
      <c r="BN81" s="42">
        <v>0</v>
      </c>
      <c r="BO81" s="42">
        <v>0</v>
      </c>
      <c r="BP81" s="42">
        <v>0</v>
      </c>
      <c r="BQ81" s="42">
        <v>0</v>
      </c>
      <c r="BR81" s="42">
        <v>0</v>
      </c>
      <c r="BS81" s="42">
        <v>0</v>
      </c>
      <c r="BT81" s="42">
        <v>0</v>
      </c>
      <c r="BU81" s="42">
        <v>0</v>
      </c>
      <c r="BV81" s="42">
        <v>0</v>
      </c>
      <c r="BW81" s="42">
        <v>0</v>
      </c>
      <c r="BX81" s="42">
        <v>0</v>
      </c>
      <c r="BY81" s="42">
        <v>0</v>
      </c>
      <c r="BZ81" s="42">
        <v>0</v>
      </c>
      <c r="CA81" s="42">
        <v>0</v>
      </c>
      <c r="CB81" s="42">
        <v>0</v>
      </c>
      <c r="CC81" s="42">
        <v>0</v>
      </c>
      <c r="CD81" s="42">
        <v>0</v>
      </c>
      <c r="CE81" s="42">
        <v>0</v>
      </c>
      <c r="CF81" s="42">
        <v>0</v>
      </c>
      <c r="CG81" s="42">
        <v>0</v>
      </c>
      <c r="CH81" s="42">
        <v>0</v>
      </c>
      <c r="CI81" s="42">
        <v>0</v>
      </c>
      <c r="CJ81" s="42">
        <v>0</v>
      </c>
      <c r="CK81" s="42">
        <v>0</v>
      </c>
      <c r="CL81" s="42">
        <v>0</v>
      </c>
      <c r="CM81" s="42">
        <v>0</v>
      </c>
      <c r="CN81" s="42">
        <v>0</v>
      </c>
      <c r="CO81" s="42">
        <v>0</v>
      </c>
      <c r="CP81" s="42">
        <v>0</v>
      </c>
      <c r="CQ81" s="42">
        <v>0</v>
      </c>
      <c r="CR81" s="42">
        <v>0</v>
      </c>
      <c r="CS81" s="42">
        <v>0</v>
      </c>
      <c r="CT81" s="42">
        <v>0</v>
      </c>
      <c r="CU81" s="42">
        <v>0</v>
      </c>
      <c r="CV81" s="42">
        <v>0</v>
      </c>
      <c r="CW81" s="42">
        <v>0</v>
      </c>
      <c r="CX81" s="42">
        <v>0</v>
      </c>
      <c r="CY81" s="42">
        <v>0</v>
      </c>
      <c r="CZ81" s="42">
        <v>0</v>
      </c>
      <c r="DA81" s="42">
        <v>0</v>
      </c>
      <c r="DB81" s="42">
        <v>0</v>
      </c>
      <c r="DC81" s="42">
        <v>0</v>
      </c>
      <c r="DD81" s="42">
        <v>0</v>
      </c>
      <c r="DE81" s="56">
        <v>0</v>
      </c>
      <c r="DF81" s="57">
        <v>0</v>
      </c>
      <c r="DG81" s="42">
        <v>0</v>
      </c>
      <c r="DH81" s="42">
        <v>0</v>
      </c>
      <c r="DI81" s="42">
        <v>0</v>
      </c>
      <c r="DJ81" s="42">
        <v>0</v>
      </c>
      <c r="DK81" s="42">
        <v>0</v>
      </c>
      <c r="DL81" s="42">
        <v>0</v>
      </c>
      <c r="DM81" s="56">
        <v>0</v>
      </c>
      <c r="DN81" s="56">
        <v>0</v>
      </c>
      <c r="DO81" s="57">
        <v>0</v>
      </c>
      <c r="DP81" s="57">
        <v>0</v>
      </c>
      <c r="DQ81" s="57">
        <v>0</v>
      </c>
      <c r="DR81" s="57">
        <v>0</v>
      </c>
      <c r="DS81" s="57">
        <v>0</v>
      </c>
    </row>
    <row r="82" spans="1:123" ht="39.950000000000003" customHeight="1" x14ac:dyDescent="0.15">
      <c r="A82" s="55" t="s">
        <v>97</v>
      </c>
      <c r="B82" s="43" t="s">
        <v>96</v>
      </c>
      <c r="C82" s="55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  <c r="AG82" s="42">
        <v>0</v>
      </c>
      <c r="AH82" s="42">
        <v>0</v>
      </c>
      <c r="AI82" s="42">
        <v>0</v>
      </c>
      <c r="AJ82" s="42">
        <v>0</v>
      </c>
      <c r="AK82" s="42">
        <v>0</v>
      </c>
      <c r="AL82" s="42">
        <v>0</v>
      </c>
      <c r="AM82" s="42">
        <v>0</v>
      </c>
      <c r="AN82" s="42">
        <v>0</v>
      </c>
      <c r="AO82" s="42">
        <v>0</v>
      </c>
      <c r="AP82" s="42">
        <v>0</v>
      </c>
      <c r="AQ82" s="42">
        <v>0</v>
      </c>
      <c r="AR82" s="42">
        <v>0</v>
      </c>
      <c r="AS82" s="42">
        <v>0</v>
      </c>
      <c r="AT82" s="42">
        <v>0</v>
      </c>
      <c r="AU82" s="42">
        <v>0</v>
      </c>
      <c r="AV82" s="42">
        <v>0</v>
      </c>
      <c r="AW82" s="42">
        <v>0</v>
      </c>
      <c r="AX82" s="42">
        <v>0</v>
      </c>
      <c r="AY82" s="42">
        <v>0</v>
      </c>
      <c r="AZ82" s="42">
        <v>0</v>
      </c>
      <c r="BA82" s="42">
        <v>0</v>
      </c>
      <c r="BB82" s="42">
        <v>0</v>
      </c>
      <c r="BC82" s="42">
        <v>0</v>
      </c>
      <c r="BD82" s="42">
        <v>0</v>
      </c>
      <c r="BE82" s="42">
        <v>0</v>
      </c>
      <c r="BF82" s="42">
        <v>0</v>
      </c>
      <c r="BG82" s="42">
        <v>0</v>
      </c>
      <c r="BH82" s="42">
        <v>0</v>
      </c>
      <c r="BI82" s="42">
        <v>0</v>
      </c>
      <c r="BJ82" s="42">
        <v>0</v>
      </c>
      <c r="BK82" s="42">
        <v>0</v>
      </c>
      <c r="BL82" s="42">
        <v>0</v>
      </c>
      <c r="BM82" s="42">
        <v>0</v>
      </c>
      <c r="BN82" s="42">
        <v>0</v>
      </c>
      <c r="BO82" s="42">
        <v>0</v>
      </c>
      <c r="BP82" s="42">
        <v>0</v>
      </c>
      <c r="BQ82" s="42">
        <v>0</v>
      </c>
      <c r="BR82" s="42">
        <v>0</v>
      </c>
      <c r="BS82" s="42">
        <v>0</v>
      </c>
      <c r="BT82" s="42">
        <v>0</v>
      </c>
      <c r="BU82" s="42">
        <v>0</v>
      </c>
      <c r="BV82" s="42">
        <v>0</v>
      </c>
      <c r="BW82" s="42">
        <v>0</v>
      </c>
      <c r="BX82" s="42">
        <v>0</v>
      </c>
      <c r="BY82" s="42">
        <v>0</v>
      </c>
      <c r="BZ82" s="42">
        <v>0</v>
      </c>
      <c r="CA82" s="42">
        <v>0</v>
      </c>
      <c r="CB82" s="42">
        <v>0</v>
      </c>
      <c r="CC82" s="42">
        <v>0</v>
      </c>
      <c r="CD82" s="42">
        <v>0</v>
      </c>
      <c r="CE82" s="42">
        <v>0</v>
      </c>
      <c r="CF82" s="42">
        <v>0</v>
      </c>
      <c r="CG82" s="42">
        <v>0</v>
      </c>
      <c r="CH82" s="42">
        <v>0</v>
      </c>
      <c r="CI82" s="42">
        <v>0</v>
      </c>
      <c r="CJ82" s="42">
        <v>0</v>
      </c>
      <c r="CK82" s="42">
        <v>0</v>
      </c>
      <c r="CL82" s="42">
        <v>0</v>
      </c>
      <c r="CM82" s="42">
        <v>0</v>
      </c>
      <c r="CN82" s="42">
        <v>0</v>
      </c>
      <c r="CO82" s="42">
        <v>0</v>
      </c>
      <c r="CP82" s="42">
        <v>0</v>
      </c>
      <c r="CQ82" s="42">
        <v>0</v>
      </c>
      <c r="CR82" s="42">
        <v>0</v>
      </c>
      <c r="CS82" s="42">
        <v>0</v>
      </c>
      <c r="CT82" s="42">
        <v>0</v>
      </c>
      <c r="CU82" s="42">
        <v>0</v>
      </c>
      <c r="CV82" s="42">
        <v>0</v>
      </c>
      <c r="CW82" s="42">
        <v>0</v>
      </c>
      <c r="CX82" s="42">
        <v>0</v>
      </c>
      <c r="CY82" s="42">
        <v>0</v>
      </c>
      <c r="CZ82" s="42">
        <v>0</v>
      </c>
      <c r="DA82" s="42">
        <v>0</v>
      </c>
      <c r="DB82" s="42">
        <v>0</v>
      </c>
      <c r="DC82" s="42">
        <v>0</v>
      </c>
      <c r="DD82" s="42">
        <v>0</v>
      </c>
      <c r="DE82" s="56">
        <v>0</v>
      </c>
      <c r="DF82" s="57">
        <v>0</v>
      </c>
      <c r="DG82" s="42">
        <v>0</v>
      </c>
      <c r="DH82" s="42">
        <v>0</v>
      </c>
      <c r="DI82" s="42">
        <v>0</v>
      </c>
      <c r="DJ82" s="42">
        <v>0</v>
      </c>
      <c r="DK82" s="42">
        <v>0</v>
      </c>
      <c r="DL82" s="42">
        <v>0</v>
      </c>
      <c r="DM82" s="56">
        <v>0</v>
      </c>
      <c r="DN82" s="56">
        <v>0</v>
      </c>
      <c r="DO82" s="57">
        <v>0</v>
      </c>
      <c r="DP82" s="57">
        <v>0</v>
      </c>
      <c r="DQ82" s="57">
        <v>0</v>
      </c>
      <c r="DR82" s="57">
        <v>0</v>
      </c>
      <c r="DS82" s="57">
        <v>0</v>
      </c>
    </row>
    <row r="83" spans="1:123" ht="39.950000000000003" customHeight="1" x14ac:dyDescent="0.15">
      <c r="A83" s="55" t="s">
        <v>95</v>
      </c>
      <c r="B83" s="43" t="s">
        <v>94</v>
      </c>
      <c r="C83" s="55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  <c r="AG83" s="42">
        <v>0</v>
      </c>
      <c r="AH83" s="42">
        <v>0</v>
      </c>
      <c r="AI83" s="42">
        <v>0</v>
      </c>
      <c r="AJ83" s="42">
        <v>0</v>
      </c>
      <c r="AK83" s="42">
        <v>0</v>
      </c>
      <c r="AL83" s="42">
        <v>0</v>
      </c>
      <c r="AM83" s="42">
        <v>0</v>
      </c>
      <c r="AN83" s="42">
        <v>0</v>
      </c>
      <c r="AO83" s="42">
        <v>0</v>
      </c>
      <c r="AP83" s="42">
        <v>0</v>
      </c>
      <c r="AQ83" s="42">
        <v>0</v>
      </c>
      <c r="AR83" s="42">
        <v>0</v>
      </c>
      <c r="AS83" s="42">
        <v>0</v>
      </c>
      <c r="AT83" s="42">
        <v>0</v>
      </c>
      <c r="AU83" s="42">
        <v>0</v>
      </c>
      <c r="AV83" s="42">
        <v>0</v>
      </c>
      <c r="AW83" s="42">
        <v>0</v>
      </c>
      <c r="AX83" s="42">
        <v>0</v>
      </c>
      <c r="AY83" s="42">
        <v>0</v>
      </c>
      <c r="AZ83" s="42">
        <v>0</v>
      </c>
      <c r="BA83" s="42">
        <v>0</v>
      </c>
      <c r="BB83" s="42">
        <v>0</v>
      </c>
      <c r="BC83" s="42">
        <v>0</v>
      </c>
      <c r="BD83" s="42">
        <v>0</v>
      </c>
      <c r="BE83" s="42">
        <v>0</v>
      </c>
      <c r="BF83" s="42">
        <v>0</v>
      </c>
      <c r="BG83" s="42">
        <v>0</v>
      </c>
      <c r="BH83" s="42">
        <v>0</v>
      </c>
      <c r="BI83" s="42">
        <v>0</v>
      </c>
      <c r="BJ83" s="42">
        <v>0</v>
      </c>
      <c r="BK83" s="42">
        <v>0</v>
      </c>
      <c r="BL83" s="42">
        <v>0</v>
      </c>
      <c r="BM83" s="42">
        <v>0</v>
      </c>
      <c r="BN83" s="42">
        <v>0</v>
      </c>
      <c r="BO83" s="42">
        <v>0</v>
      </c>
      <c r="BP83" s="42">
        <v>0</v>
      </c>
      <c r="BQ83" s="42">
        <v>0</v>
      </c>
      <c r="BR83" s="42">
        <v>0</v>
      </c>
      <c r="BS83" s="42">
        <v>0</v>
      </c>
      <c r="BT83" s="42">
        <v>0</v>
      </c>
      <c r="BU83" s="42">
        <v>0</v>
      </c>
      <c r="BV83" s="42">
        <v>0</v>
      </c>
      <c r="BW83" s="42">
        <v>0</v>
      </c>
      <c r="BX83" s="42">
        <v>0</v>
      </c>
      <c r="BY83" s="42">
        <v>0</v>
      </c>
      <c r="BZ83" s="42">
        <v>0</v>
      </c>
      <c r="CA83" s="42">
        <v>0</v>
      </c>
      <c r="CB83" s="42">
        <v>0</v>
      </c>
      <c r="CC83" s="42">
        <v>0</v>
      </c>
      <c r="CD83" s="42">
        <v>0</v>
      </c>
      <c r="CE83" s="42">
        <v>0</v>
      </c>
      <c r="CF83" s="42">
        <v>0</v>
      </c>
      <c r="CG83" s="42">
        <v>0</v>
      </c>
      <c r="CH83" s="42">
        <v>0</v>
      </c>
      <c r="CI83" s="42">
        <v>0</v>
      </c>
      <c r="CJ83" s="42">
        <v>0</v>
      </c>
      <c r="CK83" s="42">
        <v>0</v>
      </c>
      <c r="CL83" s="42">
        <v>0</v>
      </c>
      <c r="CM83" s="42">
        <v>0</v>
      </c>
      <c r="CN83" s="42">
        <v>0</v>
      </c>
      <c r="CO83" s="42">
        <v>0</v>
      </c>
      <c r="CP83" s="42">
        <v>0</v>
      </c>
      <c r="CQ83" s="42">
        <v>0</v>
      </c>
      <c r="CR83" s="42">
        <v>0</v>
      </c>
      <c r="CS83" s="42">
        <v>0</v>
      </c>
      <c r="CT83" s="42">
        <v>0</v>
      </c>
      <c r="CU83" s="42">
        <v>0</v>
      </c>
      <c r="CV83" s="42">
        <v>0</v>
      </c>
      <c r="CW83" s="42">
        <v>0</v>
      </c>
      <c r="CX83" s="42">
        <v>0</v>
      </c>
      <c r="CY83" s="42">
        <v>0</v>
      </c>
      <c r="CZ83" s="42">
        <v>0</v>
      </c>
      <c r="DA83" s="42">
        <v>0</v>
      </c>
      <c r="DB83" s="42">
        <v>0</v>
      </c>
      <c r="DC83" s="42">
        <v>0</v>
      </c>
      <c r="DD83" s="42">
        <v>0</v>
      </c>
      <c r="DE83" s="56">
        <v>0</v>
      </c>
      <c r="DF83" s="57">
        <v>0</v>
      </c>
      <c r="DG83" s="42">
        <v>0</v>
      </c>
      <c r="DH83" s="42">
        <v>0</v>
      </c>
      <c r="DI83" s="42">
        <v>0</v>
      </c>
      <c r="DJ83" s="42">
        <v>0</v>
      </c>
      <c r="DK83" s="42">
        <v>0</v>
      </c>
      <c r="DL83" s="42">
        <v>0</v>
      </c>
      <c r="DM83" s="56">
        <v>0</v>
      </c>
      <c r="DN83" s="56">
        <v>0</v>
      </c>
      <c r="DO83" s="57">
        <v>0</v>
      </c>
      <c r="DP83" s="57">
        <v>0</v>
      </c>
      <c r="DQ83" s="57">
        <v>0</v>
      </c>
      <c r="DR83" s="57">
        <v>0</v>
      </c>
      <c r="DS83" s="57">
        <v>0</v>
      </c>
    </row>
    <row r="84" spans="1:123" ht="39.950000000000003" customHeight="1" x14ac:dyDescent="0.15">
      <c r="A84" s="55" t="s">
        <v>93</v>
      </c>
      <c r="B84" s="43" t="s">
        <v>92</v>
      </c>
      <c r="C84" s="55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  <c r="AG84" s="42">
        <v>0</v>
      </c>
      <c r="AH84" s="42">
        <v>0</v>
      </c>
      <c r="AI84" s="42">
        <v>0</v>
      </c>
      <c r="AJ84" s="42">
        <v>0</v>
      </c>
      <c r="AK84" s="42">
        <v>0</v>
      </c>
      <c r="AL84" s="42">
        <v>0</v>
      </c>
      <c r="AM84" s="42">
        <v>0</v>
      </c>
      <c r="AN84" s="42">
        <v>0</v>
      </c>
      <c r="AO84" s="42">
        <v>0</v>
      </c>
      <c r="AP84" s="42">
        <v>0</v>
      </c>
      <c r="AQ84" s="42">
        <v>0</v>
      </c>
      <c r="AR84" s="42">
        <v>0</v>
      </c>
      <c r="AS84" s="42">
        <v>0</v>
      </c>
      <c r="AT84" s="42">
        <v>0</v>
      </c>
      <c r="AU84" s="42">
        <v>0</v>
      </c>
      <c r="AV84" s="42">
        <v>0</v>
      </c>
      <c r="AW84" s="42">
        <v>0</v>
      </c>
      <c r="AX84" s="42">
        <v>0</v>
      </c>
      <c r="AY84" s="42">
        <v>0</v>
      </c>
      <c r="AZ84" s="42">
        <v>0</v>
      </c>
      <c r="BA84" s="42">
        <v>0</v>
      </c>
      <c r="BB84" s="42">
        <v>0</v>
      </c>
      <c r="BC84" s="42">
        <v>0</v>
      </c>
      <c r="BD84" s="42">
        <v>0</v>
      </c>
      <c r="BE84" s="42">
        <v>0</v>
      </c>
      <c r="BF84" s="42">
        <v>0</v>
      </c>
      <c r="BG84" s="42">
        <v>0</v>
      </c>
      <c r="BH84" s="42">
        <v>0</v>
      </c>
      <c r="BI84" s="42">
        <v>0</v>
      </c>
      <c r="BJ84" s="42">
        <v>0</v>
      </c>
      <c r="BK84" s="42">
        <v>0</v>
      </c>
      <c r="BL84" s="42">
        <v>0</v>
      </c>
      <c r="BM84" s="42">
        <v>0</v>
      </c>
      <c r="BN84" s="42">
        <v>0</v>
      </c>
      <c r="BO84" s="42">
        <v>0</v>
      </c>
      <c r="BP84" s="42">
        <v>0</v>
      </c>
      <c r="BQ84" s="42">
        <v>0</v>
      </c>
      <c r="BR84" s="42">
        <v>0</v>
      </c>
      <c r="BS84" s="42">
        <v>0</v>
      </c>
      <c r="BT84" s="42">
        <v>0</v>
      </c>
      <c r="BU84" s="42">
        <v>0</v>
      </c>
      <c r="BV84" s="42">
        <v>0</v>
      </c>
      <c r="BW84" s="42">
        <v>0</v>
      </c>
      <c r="BX84" s="42">
        <v>0</v>
      </c>
      <c r="BY84" s="42">
        <v>0</v>
      </c>
      <c r="BZ84" s="42">
        <v>0</v>
      </c>
      <c r="CA84" s="42">
        <v>0</v>
      </c>
      <c r="CB84" s="42">
        <v>0</v>
      </c>
      <c r="CC84" s="42">
        <v>0</v>
      </c>
      <c r="CD84" s="42">
        <v>0</v>
      </c>
      <c r="CE84" s="42">
        <v>0</v>
      </c>
      <c r="CF84" s="42">
        <v>0</v>
      </c>
      <c r="CG84" s="42">
        <v>0</v>
      </c>
      <c r="CH84" s="42">
        <v>0</v>
      </c>
      <c r="CI84" s="42">
        <v>0</v>
      </c>
      <c r="CJ84" s="42">
        <v>0</v>
      </c>
      <c r="CK84" s="42">
        <v>0</v>
      </c>
      <c r="CL84" s="42">
        <v>0</v>
      </c>
      <c r="CM84" s="42">
        <v>0</v>
      </c>
      <c r="CN84" s="42">
        <v>0</v>
      </c>
      <c r="CO84" s="42">
        <v>0</v>
      </c>
      <c r="CP84" s="42">
        <v>0</v>
      </c>
      <c r="CQ84" s="42">
        <v>0</v>
      </c>
      <c r="CR84" s="42">
        <v>0</v>
      </c>
      <c r="CS84" s="42">
        <v>0</v>
      </c>
      <c r="CT84" s="42">
        <v>0</v>
      </c>
      <c r="CU84" s="42">
        <v>0</v>
      </c>
      <c r="CV84" s="42">
        <v>0</v>
      </c>
      <c r="CW84" s="42">
        <v>0</v>
      </c>
      <c r="CX84" s="42">
        <v>0</v>
      </c>
      <c r="CY84" s="42">
        <v>0</v>
      </c>
      <c r="CZ84" s="42">
        <v>0</v>
      </c>
      <c r="DA84" s="42">
        <v>0</v>
      </c>
      <c r="DB84" s="42">
        <v>0</v>
      </c>
      <c r="DC84" s="42">
        <v>0</v>
      </c>
      <c r="DD84" s="42">
        <v>0</v>
      </c>
      <c r="DE84" s="56">
        <v>0</v>
      </c>
      <c r="DF84" s="57">
        <v>0</v>
      </c>
      <c r="DG84" s="42">
        <v>0</v>
      </c>
      <c r="DH84" s="42">
        <v>0</v>
      </c>
      <c r="DI84" s="42">
        <v>0</v>
      </c>
      <c r="DJ84" s="42">
        <v>0</v>
      </c>
      <c r="DK84" s="42">
        <v>0</v>
      </c>
      <c r="DL84" s="42">
        <v>0</v>
      </c>
      <c r="DM84" s="56">
        <v>0</v>
      </c>
      <c r="DN84" s="56">
        <v>0</v>
      </c>
      <c r="DO84" s="57">
        <v>0</v>
      </c>
      <c r="DP84" s="57">
        <v>0</v>
      </c>
      <c r="DQ84" s="57">
        <v>0</v>
      </c>
      <c r="DR84" s="57">
        <v>0</v>
      </c>
      <c r="DS84" s="57">
        <v>0</v>
      </c>
    </row>
    <row r="85" spans="1:123" ht="39.950000000000003" customHeight="1" x14ac:dyDescent="0.15">
      <c r="A85" s="55" t="s">
        <v>91</v>
      </c>
      <c r="B85" s="43" t="s">
        <v>90</v>
      </c>
      <c r="C85" s="55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  <c r="AG85" s="42">
        <v>0</v>
      </c>
      <c r="AH85" s="42">
        <v>0</v>
      </c>
      <c r="AI85" s="42">
        <v>0</v>
      </c>
      <c r="AJ85" s="42">
        <v>0</v>
      </c>
      <c r="AK85" s="42">
        <v>0</v>
      </c>
      <c r="AL85" s="42">
        <v>0</v>
      </c>
      <c r="AM85" s="42">
        <v>0</v>
      </c>
      <c r="AN85" s="42">
        <v>0</v>
      </c>
      <c r="AO85" s="42">
        <v>0</v>
      </c>
      <c r="AP85" s="42">
        <v>0</v>
      </c>
      <c r="AQ85" s="42">
        <v>0</v>
      </c>
      <c r="AR85" s="42">
        <v>0</v>
      </c>
      <c r="AS85" s="42">
        <v>0</v>
      </c>
      <c r="AT85" s="42">
        <v>0</v>
      </c>
      <c r="AU85" s="42">
        <v>0</v>
      </c>
      <c r="AV85" s="42">
        <v>0</v>
      </c>
      <c r="AW85" s="42">
        <v>0</v>
      </c>
      <c r="AX85" s="42">
        <v>0</v>
      </c>
      <c r="AY85" s="42">
        <v>0</v>
      </c>
      <c r="AZ85" s="42">
        <v>0</v>
      </c>
      <c r="BA85" s="42">
        <v>0</v>
      </c>
      <c r="BB85" s="42">
        <v>0</v>
      </c>
      <c r="BC85" s="42">
        <v>0</v>
      </c>
      <c r="BD85" s="42">
        <v>0</v>
      </c>
      <c r="BE85" s="42">
        <v>0</v>
      </c>
      <c r="BF85" s="42">
        <v>0</v>
      </c>
      <c r="BG85" s="42">
        <v>0</v>
      </c>
      <c r="BH85" s="42">
        <v>0</v>
      </c>
      <c r="BI85" s="42">
        <v>0</v>
      </c>
      <c r="BJ85" s="42">
        <v>0</v>
      </c>
      <c r="BK85" s="42">
        <v>0</v>
      </c>
      <c r="BL85" s="42">
        <v>0</v>
      </c>
      <c r="BM85" s="42">
        <v>0</v>
      </c>
      <c r="BN85" s="42">
        <v>0</v>
      </c>
      <c r="BO85" s="42">
        <v>0</v>
      </c>
      <c r="BP85" s="42">
        <v>0</v>
      </c>
      <c r="BQ85" s="42">
        <v>0</v>
      </c>
      <c r="BR85" s="42">
        <v>0</v>
      </c>
      <c r="BS85" s="42">
        <v>0</v>
      </c>
      <c r="BT85" s="42">
        <v>0</v>
      </c>
      <c r="BU85" s="42">
        <v>0</v>
      </c>
      <c r="BV85" s="42">
        <v>0</v>
      </c>
      <c r="BW85" s="42">
        <v>0</v>
      </c>
      <c r="BX85" s="42">
        <v>0</v>
      </c>
      <c r="BY85" s="42">
        <v>0</v>
      </c>
      <c r="BZ85" s="42">
        <v>0</v>
      </c>
      <c r="CA85" s="42">
        <v>0</v>
      </c>
      <c r="CB85" s="42">
        <v>0</v>
      </c>
      <c r="CC85" s="42">
        <v>0</v>
      </c>
      <c r="CD85" s="42">
        <v>0</v>
      </c>
      <c r="CE85" s="42">
        <v>0</v>
      </c>
      <c r="CF85" s="42">
        <v>0</v>
      </c>
      <c r="CG85" s="42">
        <v>0</v>
      </c>
      <c r="CH85" s="42">
        <v>0</v>
      </c>
      <c r="CI85" s="42">
        <v>0</v>
      </c>
      <c r="CJ85" s="42">
        <v>0</v>
      </c>
      <c r="CK85" s="42">
        <v>0</v>
      </c>
      <c r="CL85" s="42">
        <v>0</v>
      </c>
      <c r="CM85" s="42">
        <v>0</v>
      </c>
      <c r="CN85" s="42">
        <v>0</v>
      </c>
      <c r="CO85" s="42">
        <v>0</v>
      </c>
      <c r="CP85" s="42">
        <v>0</v>
      </c>
      <c r="CQ85" s="42">
        <v>0</v>
      </c>
      <c r="CR85" s="42">
        <v>0</v>
      </c>
      <c r="CS85" s="42">
        <v>0</v>
      </c>
      <c r="CT85" s="42">
        <v>0</v>
      </c>
      <c r="CU85" s="42">
        <v>0</v>
      </c>
      <c r="CV85" s="42">
        <v>0</v>
      </c>
      <c r="CW85" s="42">
        <v>0</v>
      </c>
      <c r="CX85" s="42">
        <v>0</v>
      </c>
      <c r="CY85" s="42">
        <v>0</v>
      </c>
      <c r="CZ85" s="42">
        <v>0</v>
      </c>
      <c r="DA85" s="42">
        <v>0</v>
      </c>
      <c r="DB85" s="42">
        <v>0</v>
      </c>
      <c r="DC85" s="42">
        <v>0</v>
      </c>
      <c r="DD85" s="42">
        <v>0</v>
      </c>
      <c r="DE85" s="56">
        <v>0</v>
      </c>
      <c r="DF85" s="57">
        <v>0</v>
      </c>
      <c r="DG85" s="42">
        <v>0</v>
      </c>
      <c r="DH85" s="42">
        <v>0</v>
      </c>
      <c r="DI85" s="42">
        <v>0</v>
      </c>
      <c r="DJ85" s="42">
        <v>0</v>
      </c>
      <c r="DK85" s="42">
        <v>0</v>
      </c>
      <c r="DL85" s="42">
        <v>0</v>
      </c>
      <c r="DM85" s="56">
        <v>0</v>
      </c>
      <c r="DN85" s="56">
        <v>0</v>
      </c>
      <c r="DO85" s="57">
        <v>0</v>
      </c>
      <c r="DP85" s="57">
        <v>0</v>
      </c>
      <c r="DQ85" s="57">
        <v>0</v>
      </c>
      <c r="DR85" s="57">
        <v>0</v>
      </c>
      <c r="DS85" s="57">
        <v>0</v>
      </c>
    </row>
    <row r="86" spans="1:123" ht="39.950000000000003" customHeight="1" x14ac:dyDescent="0.15">
      <c r="A86" s="55" t="s">
        <v>89</v>
      </c>
      <c r="B86" s="43" t="s">
        <v>88</v>
      </c>
      <c r="C86" s="55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  <c r="AG86" s="42">
        <v>0</v>
      </c>
      <c r="AH86" s="42">
        <v>0</v>
      </c>
      <c r="AI86" s="42">
        <v>0</v>
      </c>
      <c r="AJ86" s="42">
        <v>0</v>
      </c>
      <c r="AK86" s="42">
        <v>0</v>
      </c>
      <c r="AL86" s="42">
        <v>0</v>
      </c>
      <c r="AM86" s="42">
        <v>0</v>
      </c>
      <c r="AN86" s="42">
        <v>0</v>
      </c>
      <c r="AO86" s="42">
        <v>0</v>
      </c>
      <c r="AP86" s="42">
        <v>0</v>
      </c>
      <c r="AQ86" s="42">
        <v>0</v>
      </c>
      <c r="AR86" s="42">
        <v>0</v>
      </c>
      <c r="AS86" s="42">
        <v>0</v>
      </c>
      <c r="AT86" s="42">
        <v>0</v>
      </c>
      <c r="AU86" s="42">
        <v>0</v>
      </c>
      <c r="AV86" s="42">
        <v>0</v>
      </c>
      <c r="AW86" s="42">
        <v>0</v>
      </c>
      <c r="AX86" s="42">
        <v>0</v>
      </c>
      <c r="AY86" s="42">
        <v>0</v>
      </c>
      <c r="AZ86" s="42">
        <v>0</v>
      </c>
      <c r="BA86" s="42">
        <v>0</v>
      </c>
      <c r="BB86" s="42">
        <v>0</v>
      </c>
      <c r="BC86" s="42">
        <v>0</v>
      </c>
      <c r="BD86" s="42">
        <v>0</v>
      </c>
      <c r="BE86" s="42">
        <v>0</v>
      </c>
      <c r="BF86" s="42">
        <v>0</v>
      </c>
      <c r="BG86" s="42">
        <v>0</v>
      </c>
      <c r="BH86" s="42">
        <v>0</v>
      </c>
      <c r="BI86" s="42">
        <v>0</v>
      </c>
      <c r="BJ86" s="42">
        <v>0</v>
      </c>
      <c r="BK86" s="42">
        <v>0</v>
      </c>
      <c r="BL86" s="42">
        <v>0</v>
      </c>
      <c r="BM86" s="42">
        <v>0</v>
      </c>
      <c r="BN86" s="42">
        <v>0</v>
      </c>
      <c r="BO86" s="42">
        <v>0</v>
      </c>
      <c r="BP86" s="42">
        <v>0</v>
      </c>
      <c r="BQ86" s="42">
        <v>0</v>
      </c>
      <c r="BR86" s="42">
        <v>0</v>
      </c>
      <c r="BS86" s="42">
        <v>0</v>
      </c>
      <c r="BT86" s="42">
        <v>0</v>
      </c>
      <c r="BU86" s="42">
        <v>0</v>
      </c>
      <c r="BV86" s="42">
        <v>0</v>
      </c>
      <c r="BW86" s="42">
        <v>0</v>
      </c>
      <c r="BX86" s="42">
        <v>0</v>
      </c>
      <c r="BY86" s="42">
        <v>0</v>
      </c>
      <c r="BZ86" s="42">
        <v>0</v>
      </c>
      <c r="CA86" s="42">
        <v>0</v>
      </c>
      <c r="CB86" s="42">
        <v>0</v>
      </c>
      <c r="CC86" s="42">
        <v>0</v>
      </c>
      <c r="CD86" s="42">
        <v>0</v>
      </c>
      <c r="CE86" s="42">
        <v>0</v>
      </c>
      <c r="CF86" s="42">
        <v>0</v>
      </c>
      <c r="CG86" s="42">
        <v>0</v>
      </c>
      <c r="CH86" s="42">
        <v>0</v>
      </c>
      <c r="CI86" s="42">
        <v>0</v>
      </c>
      <c r="CJ86" s="42">
        <v>0</v>
      </c>
      <c r="CK86" s="42">
        <v>0</v>
      </c>
      <c r="CL86" s="42">
        <v>0</v>
      </c>
      <c r="CM86" s="42">
        <v>0</v>
      </c>
      <c r="CN86" s="42">
        <v>0</v>
      </c>
      <c r="CO86" s="42">
        <v>0</v>
      </c>
      <c r="CP86" s="42">
        <v>0</v>
      </c>
      <c r="CQ86" s="42">
        <v>0</v>
      </c>
      <c r="CR86" s="42">
        <v>0</v>
      </c>
      <c r="CS86" s="42">
        <v>0</v>
      </c>
      <c r="CT86" s="42">
        <v>0</v>
      </c>
      <c r="CU86" s="42">
        <v>0</v>
      </c>
      <c r="CV86" s="42">
        <v>0</v>
      </c>
      <c r="CW86" s="42">
        <v>0</v>
      </c>
      <c r="CX86" s="42">
        <v>0</v>
      </c>
      <c r="CY86" s="42">
        <v>0</v>
      </c>
      <c r="CZ86" s="42">
        <v>0</v>
      </c>
      <c r="DA86" s="42">
        <v>0</v>
      </c>
      <c r="DB86" s="42">
        <v>0</v>
      </c>
      <c r="DC86" s="42">
        <v>0</v>
      </c>
      <c r="DD86" s="42">
        <v>0</v>
      </c>
      <c r="DE86" s="56">
        <v>0</v>
      </c>
      <c r="DF86" s="57">
        <v>0</v>
      </c>
      <c r="DG86" s="42">
        <v>0</v>
      </c>
      <c r="DH86" s="42">
        <v>0</v>
      </c>
      <c r="DI86" s="42">
        <v>0</v>
      </c>
      <c r="DJ86" s="42">
        <v>0</v>
      </c>
      <c r="DK86" s="42">
        <v>0</v>
      </c>
      <c r="DL86" s="42">
        <v>0</v>
      </c>
      <c r="DM86" s="56">
        <v>0</v>
      </c>
      <c r="DN86" s="56">
        <v>0</v>
      </c>
      <c r="DO86" s="57">
        <v>0</v>
      </c>
      <c r="DP86" s="57">
        <v>0</v>
      </c>
      <c r="DQ86" s="57">
        <v>0</v>
      </c>
      <c r="DR86" s="57">
        <v>0</v>
      </c>
      <c r="DS86" s="57">
        <v>0</v>
      </c>
    </row>
    <row r="87" spans="1:123" ht="39.950000000000003" customHeight="1" x14ac:dyDescent="0.15">
      <c r="A87" s="55" t="s">
        <v>87</v>
      </c>
      <c r="B87" s="43" t="s">
        <v>86</v>
      </c>
      <c r="C87" s="55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  <c r="AG87" s="42">
        <v>0</v>
      </c>
      <c r="AH87" s="42">
        <v>0</v>
      </c>
      <c r="AI87" s="42">
        <v>0</v>
      </c>
      <c r="AJ87" s="42">
        <v>0</v>
      </c>
      <c r="AK87" s="42">
        <v>0</v>
      </c>
      <c r="AL87" s="42">
        <v>0</v>
      </c>
      <c r="AM87" s="42">
        <v>0</v>
      </c>
      <c r="AN87" s="42">
        <v>0</v>
      </c>
      <c r="AO87" s="42">
        <v>0</v>
      </c>
      <c r="AP87" s="42">
        <v>0</v>
      </c>
      <c r="AQ87" s="42">
        <v>0</v>
      </c>
      <c r="AR87" s="42">
        <v>0</v>
      </c>
      <c r="AS87" s="42">
        <v>0</v>
      </c>
      <c r="AT87" s="42">
        <v>0</v>
      </c>
      <c r="AU87" s="42">
        <v>0</v>
      </c>
      <c r="AV87" s="42">
        <v>0</v>
      </c>
      <c r="AW87" s="42">
        <v>0</v>
      </c>
      <c r="AX87" s="42">
        <v>0</v>
      </c>
      <c r="AY87" s="42">
        <v>0</v>
      </c>
      <c r="AZ87" s="42">
        <v>0</v>
      </c>
      <c r="BA87" s="42">
        <v>0</v>
      </c>
      <c r="BB87" s="42">
        <v>0</v>
      </c>
      <c r="BC87" s="42">
        <v>0</v>
      </c>
      <c r="BD87" s="42">
        <v>0</v>
      </c>
      <c r="BE87" s="42">
        <v>0</v>
      </c>
      <c r="BF87" s="42">
        <v>0</v>
      </c>
      <c r="BG87" s="42">
        <v>0</v>
      </c>
      <c r="BH87" s="42">
        <v>0</v>
      </c>
      <c r="BI87" s="42">
        <v>0</v>
      </c>
      <c r="BJ87" s="42">
        <v>0</v>
      </c>
      <c r="BK87" s="42">
        <v>0</v>
      </c>
      <c r="BL87" s="42">
        <v>0</v>
      </c>
      <c r="BM87" s="42">
        <v>0</v>
      </c>
      <c r="BN87" s="42">
        <v>0</v>
      </c>
      <c r="BO87" s="42">
        <v>0</v>
      </c>
      <c r="BP87" s="42">
        <v>0</v>
      </c>
      <c r="BQ87" s="42">
        <v>0</v>
      </c>
      <c r="BR87" s="42">
        <v>0</v>
      </c>
      <c r="BS87" s="42">
        <v>0</v>
      </c>
      <c r="BT87" s="42">
        <v>0</v>
      </c>
      <c r="BU87" s="42">
        <v>0</v>
      </c>
      <c r="BV87" s="42">
        <v>0</v>
      </c>
      <c r="BW87" s="42">
        <v>0</v>
      </c>
      <c r="BX87" s="42">
        <v>0</v>
      </c>
      <c r="BY87" s="42">
        <v>0</v>
      </c>
      <c r="BZ87" s="42">
        <v>0</v>
      </c>
      <c r="CA87" s="42">
        <v>0</v>
      </c>
      <c r="CB87" s="42">
        <v>0</v>
      </c>
      <c r="CC87" s="42">
        <v>0</v>
      </c>
      <c r="CD87" s="42">
        <v>0</v>
      </c>
      <c r="CE87" s="42">
        <v>0</v>
      </c>
      <c r="CF87" s="42">
        <v>0</v>
      </c>
      <c r="CG87" s="42">
        <v>0</v>
      </c>
      <c r="CH87" s="42">
        <v>0</v>
      </c>
      <c r="CI87" s="42">
        <v>0</v>
      </c>
      <c r="CJ87" s="42">
        <v>0</v>
      </c>
      <c r="CK87" s="42">
        <v>0</v>
      </c>
      <c r="CL87" s="42">
        <v>0</v>
      </c>
      <c r="CM87" s="42">
        <v>0</v>
      </c>
      <c r="CN87" s="42">
        <v>0</v>
      </c>
      <c r="CO87" s="42">
        <v>0</v>
      </c>
      <c r="CP87" s="42">
        <v>0</v>
      </c>
      <c r="CQ87" s="42">
        <v>0</v>
      </c>
      <c r="CR87" s="42">
        <v>0</v>
      </c>
      <c r="CS87" s="42">
        <v>0</v>
      </c>
      <c r="CT87" s="42">
        <v>0</v>
      </c>
      <c r="CU87" s="42">
        <v>0</v>
      </c>
      <c r="CV87" s="42">
        <v>0</v>
      </c>
      <c r="CW87" s="42">
        <v>0</v>
      </c>
      <c r="CX87" s="42">
        <v>0</v>
      </c>
      <c r="CY87" s="42">
        <v>0</v>
      </c>
      <c r="CZ87" s="42">
        <v>0</v>
      </c>
      <c r="DA87" s="42">
        <v>0</v>
      </c>
      <c r="DB87" s="42">
        <v>0</v>
      </c>
      <c r="DC87" s="42">
        <v>0</v>
      </c>
      <c r="DD87" s="42">
        <v>0</v>
      </c>
      <c r="DE87" s="56">
        <v>0</v>
      </c>
      <c r="DF87" s="57">
        <v>0</v>
      </c>
      <c r="DG87" s="42">
        <v>0</v>
      </c>
      <c r="DH87" s="42">
        <v>0</v>
      </c>
      <c r="DI87" s="42">
        <v>0</v>
      </c>
      <c r="DJ87" s="42">
        <v>0</v>
      </c>
      <c r="DK87" s="42">
        <v>0</v>
      </c>
      <c r="DL87" s="42">
        <v>0</v>
      </c>
      <c r="DM87" s="56">
        <v>0</v>
      </c>
      <c r="DN87" s="56">
        <v>0</v>
      </c>
      <c r="DO87" s="57">
        <v>0</v>
      </c>
      <c r="DP87" s="57">
        <v>0</v>
      </c>
      <c r="DQ87" s="57">
        <v>0</v>
      </c>
      <c r="DR87" s="57">
        <v>0</v>
      </c>
      <c r="DS87" s="57">
        <v>0</v>
      </c>
    </row>
    <row r="88" spans="1:123" ht="39.950000000000003" customHeight="1" x14ac:dyDescent="0.15">
      <c r="A88" s="55" t="s">
        <v>85</v>
      </c>
      <c r="B88" s="43" t="s">
        <v>84</v>
      </c>
      <c r="C88" s="55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  <c r="AG88" s="42">
        <v>0</v>
      </c>
      <c r="AH88" s="42">
        <v>0</v>
      </c>
      <c r="AI88" s="42">
        <v>0</v>
      </c>
      <c r="AJ88" s="42">
        <v>0</v>
      </c>
      <c r="AK88" s="42">
        <v>0</v>
      </c>
      <c r="AL88" s="42">
        <v>0</v>
      </c>
      <c r="AM88" s="42">
        <v>0</v>
      </c>
      <c r="AN88" s="42">
        <v>0</v>
      </c>
      <c r="AO88" s="42">
        <v>0</v>
      </c>
      <c r="AP88" s="42">
        <v>0</v>
      </c>
      <c r="AQ88" s="42">
        <v>0</v>
      </c>
      <c r="AR88" s="42">
        <v>0</v>
      </c>
      <c r="AS88" s="42">
        <v>0</v>
      </c>
      <c r="AT88" s="42">
        <v>0</v>
      </c>
      <c r="AU88" s="42">
        <v>0</v>
      </c>
      <c r="AV88" s="42">
        <v>0</v>
      </c>
      <c r="AW88" s="42">
        <v>0</v>
      </c>
      <c r="AX88" s="42">
        <v>0</v>
      </c>
      <c r="AY88" s="42">
        <v>0</v>
      </c>
      <c r="AZ88" s="42">
        <v>0</v>
      </c>
      <c r="BA88" s="42">
        <v>0</v>
      </c>
      <c r="BB88" s="42">
        <v>0</v>
      </c>
      <c r="BC88" s="42">
        <v>0</v>
      </c>
      <c r="BD88" s="42">
        <v>0</v>
      </c>
      <c r="BE88" s="42">
        <v>0</v>
      </c>
      <c r="BF88" s="42">
        <v>0</v>
      </c>
      <c r="BG88" s="42">
        <v>0</v>
      </c>
      <c r="BH88" s="42">
        <v>0</v>
      </c>
      <c r="BI88" s="42">
        <v>0</v>
      </c>
      <c r="BJ88" s="42">
        <v>0</v>
      </c>
      <c r="BK88" s="42">
        <v>0</v>
      </c>
      <c r="BL88" s="42">
        <v>0</v>
      </c>
      <c r="BM88" s="42">
        <v>0</v>
      </c>
      <c r="BN88" s="42">
        <v>0</v>
      </c>
      <c r="BO88" s="42">
        <v>0</v>
      </c>
      <c r="BP88" s="42">
        <v>0</v>
      </c>
      <c r="BQ88" s="42">
        <v>0</v>
      </c>
      <c r="BR88" s="42">
        <v>0</v>
      </c>
      <c r="BS88" s="42">
        <v>0</v>
      </c>
      <c r="BT88" s="42">
        <v>0</v>
      </c>
      <c r="BU88" s="42">
        <v>0</v>
      </c>
      <c r="BV88" s="42">
        <v>0</v>
      </c>
      <c r="BW88" s="42">
        <v>0</v>
      </c>
      <c r="BX88" s="42">
        <v>0</v>
      </c>
      <c r="BY88" s="42">
        <v>0</v>
      </c>
      <c r="BZ88" s="42">
        <v>0</v>
      </c>
      <c r="CA88" s="42">
        <v>0</v>
      </c>
      <c r="CB88" s="42">
        <v>0</v>
      </c>
      <c r="CC88" s="42">
        <v>0</v>
      </c>
      <c r="CD88" s="42">
        <v>0</v>
      </c>
      <c r="CE88" s="42">
        <v>0</v>
      </c>
      <c r="CF88" s="42">
        <v>0</v>
      </c>
      <c r="CG88" s="42">
        <v>0</v>
      </c>
      <c r="CH88" s="42">
        <v>0</v>
      </c>
      <c r="CI88" s="42">
        <v>0</v>
      </c>
      <c r="CJ88" s="42">
        <v>0</v>
      </c>
      <c r="CK88" s="42">
        <v>0</v>
      </c>
      <c r="CL88" s="42">
        <v>0</v>
      </c>
      <c r="CM88" s="42">
        <v>0</v>
      </c>
      <c r="CN88" s="42">
        <v>0</v>
      </c>
      <c r="CO88" s="42">
        <v>0</v>
      </c>
      <c r="CP88" s="42">
        <v>0</v>
      </c>
      <c r="CQ88" s="42">
        <v>0</v>
      </c>
      <c r="CR88" s="42">
        <v>0</v>
      </c>
      <c r="CS88" s="42">
        <v>0</v>
      </c>
      <c r="CT88" s="42">
        <v>0</v>
      </c>
      <c r="CU88" s="42">
        <v>0</v>
      </c>
      <c r="CV88" s="42">
        <v>0</v>
      </c>
      <c r="CW88" s="42">
        <v>0</v>
      </c>
      <c r="CX88" s="42">
        <v>0</v>
      </c>
      <c r="CY88" s="42">
        <v>0</v>
      </c>
      <c r="CZ88" s="42">
        <v>0</v>
      </c>
      <c r="DA88" s="42">
        <v>0</v>
      </c>
      <c r="DB88" s="42">
        <v>0</v>
      </c>
      <c r="DC88" s="42">
        <v>0</v>
      </c>
      <c r="DD88" s="42">
        <v>0</v>
      </c>
      <c r="DE88" s="56">
        <v>0</v>
      </c>
      <c r="DF88" s="57">
        <v>0</v>
      </c>
      <c r="DG88" s="42">
        <v>0</v>
      </c>
      <c r="DH88" s="42">
        <v>0</v>
      </c>
      <c r="DI88" s="42">
        <v>0</v>
      </c>
      <c r="DJ88" s="42">
        <v>0</v>
      </c>
      <c r="DK88" s="42">
        <v>0</v>
      </c>
      <c r="DL88" s="42">
        <v>0</v>
      </c>
      <c r="DM88" s="56">
        <v>0</v>
      </c>
      <c r="DN88" s="56">
        <v>0</v>
      </c>
      <c r="DO88" s="57">
        <v>0</v>
      </c>
      <c r="DP88" s="57">
        <v>0</v>
      </c>
      <c r="DQ88" s="57">
        <v>0</v>
      </c>
      <c r="DR88" s="57">
        <v>0</v>
      </c>
      <c r="DS88" s="57">
        <v>0</v>
      </c>
    </row>
    <row r="89" spans="1:123" ht="39.950000000000003" customHeight="1" x14ac:dyDescent="0.15">
      <c r="A89" s="55" t="s">
        <v>83</v>
      </c>
      <c r="B89" s="43" t="s">
        <v>82</v>
      </c>
      <c r="C89" s="55">
        <v>1523</v>
      </c>
      <c r="D89" s="42">
        <v>661</v>
      </c>
      <c r="E89" s="42">
        <v>41</v>
      </c>
      <c r="F89" s="42">
        <v>0</v>
      </c>
      <c r="G89" s="42">
        <v>37</v>
      </c>
      <c r="H89" s="42">
        <v>18</v>
      </c>
      <c r="I89" s="42">
        <v>31</v>
      </c>
      <c r="J89" s="42">
        <v>1043</v>
      </c>
      <c r="K89" s="42">
        <v>837</v>
      </c>
      <c r="L89" s="42">
        <v>150</v>
      </c>
      <c r="M89" s="42">
        <v>75</v>
      </c>
      <c r="N89" s="42">
        <v>61</v>
      </c>
      <c r="O89" s="42">
        <v>123</v>
      </c>
      <c r="P89" s="42">
        <v>57</v>
      </c>
      <c r="Q89" s="42">
        <v>76</v>
      </c>
      <c r="R89" s="42">
        <v>324</v>
      </c>
      <c r="S89" s="42">
        <v>156</v>
      </c>
      <c r="T89" s="42">
        <v>101</v>
      </c>
      <c r="U89" s="42">
        <v>34</v>
      </c>
      <c r="V89" s="42">
        <v>317</v>
      </c>
      <c r="W89" s="42">
        <v>16</v>
      </c>
      <c r="X89" s="42">
        <v>374</v>
      </c>
      <c r="Y89" s="42">
        <v>61</v>
      </c>
      <c r="Z89" s="42">
        <v>24</v>
      </c>
      <c r="AA89" s="42">
        <v>866</v>
      </c>
      <c r="AB89" s="42">
        <v>356</v>
      </c>
      <c r="AC89" s="42">
        <v>60</v>
      </c>
      <c r="AD89" s="42">
        <v>14</v>
      </c>
      <c r="AE89" s="42">
        <v>752</v>
      </c>
      <c r="AF89" s="42">
        <v>156</v>
      </c>
      <c r="AG89" s="42">
        <v>19</v>
      </c>
      <c r="AH89" s="42">
        <v>57</v>
      </c>
      <c r="AI89" s="42">
        <v>217</v>
      </c>
      <c r="AJ89" s="42">
        <v>75</v>
      </c>
      <c r="AK89" s="42">
        <v>34</v>
      </c>
      <c r="AL89" s="42">
        <v>247</v>
      </c>
      <c r="AM89" s="42">
        <v>296</v>
      </c>
      <c r="AN89" s="42">
        <v>74</v>
      </c>
      <c r="AO89" s="42">
        <v>188</v>
      </c>
      <c r="AP89" s="42">
        <v>179</v>
      </c>
      <c r="AQ89" s="42">
        <v>212</v>
      </c>
      <c r="AR89" s="42">
        <v>11</v>
      </c>
      <c r="AS89" s="42">
        <v>179</v>
      </c>
      <c r="AT89" s="42">
        <v>745</v>
      </c>
      <c r="AU89" s="42">
        <v>1396</v>
      </c>
      <c r="AV89" s="42">
        <v>330</v>
      </c>
      <c r="AW89" s="42">
        <v>16</v>
      </c>
      <c r="AX89" s="42">
        <v>478</v>
      </c>
      <c r="AY89" s="42">
        <v>532</v>
      </c>
      <c r="AZ89" s="42">
        <v>114</v>
      </c>
      <c r="BA89" s="42">
        <v>342</v>
      </c>
      <c r="BB89" s="42">
        <v>144</v>
      </c>
      <c r="BC89" s="42">
        <v>307</v>
      </c>
      <c r="BD89" s="42">
        <v>3817</v>
      </c>
      <c r="BE89" s="42">
        <v>543</v>
      </c>
      <c r="BF89" s="42">
        <v>128</v>
      </c>
      <c r="BG89" s="42">
        <v>444</v>
      </c>
      <c r="BH89" s="42">
        <v>186</v>
      </c>
      <c r="BI89" s="42">
        <v>287</v>
      </c>
      <c r="BJ89" s="42">
        <v>150</v>
      </c>
      <c r="BK89" s="42">
        <v>3</v>
      </c>
      <c r="BL89" s="42">
        <v>271</v>
      </c>
      <c r="BM89" s="42">
        <v>1150</v>
      </c>
      <c r="BN89" s="42">
        <v>417</v>
      </c>
      <c r="BO89" s="42">
        <v>409</v>
      </c>
      <c r="BP89" s="42">
        <v>138</v>
      </c>
      <c r="BQ89" s="42">
        <v>91</v>
      </c>
      <c r="BR89" s="42">
        <v>2960</v>
      </c>
      <c r="BS89" s="42">
        <v>20</v>
      </c>
      <c r="BT89" s="42">
        <v>41599</v>
      </c>
      <c r="BU89" s="42">
        <v>11353</v>
      </c>
      <c r="BV89" s="42">
        <v>304</v>
      </c>
      <c r="BW89" s="42">
        <v>1874</v>
      </c>
      <c r="BX89" s="42">
        <v>0</v>
      </c>
      <c r="BY89" s="42">
        <v>31</v>
      </c>
      <c r="BZ89" s="42">
        <v>371</v>
      </c>
      <c r="CA89" s="42">
        <v>0</v>
      </c>
      <c r="CB89" s="42">
        <v>86</v>
      </c>
      <c r="CC89" s="42">
        <v>37</v>
      </c>
      <c r="CD89" s="42">
        <v>8</v>
      </c>
      <c r="CE89" s="42">
        <v>90</v>
      </c>
      <c r="CF89" s="42">
        <v>258</v>
      </c>
      <c r="CG89" s="42">
        <v>15</v>
      </c>
      <c r="CH89" s="42">
        <v>2168</v>
      </c>
      <c r="CI89" s="42">
        <v>130</v>
      </c>
      <c r="CJ89" s="42">
        <v>44386</v>
      </c>
      <c r="CK89" s="42">
        <v>2755</v>
      </c>
      <c r="CL89" s="42">
        <v>1660</v>
      </c>
      <c r="CM89" s="42">
        <v>13628</v>
      </c>
      <c r="CN89" s="42">
        <v>4362</v>
      </c>
      <c r="CO89" s="42">
        <v>13577</v>
      </c>
      <c r="CP89" s="42">
        <v>2604</v>
      </c>
      <c r="CQ89" s="42">
        <v>104</v>
      </c>
      <c r="CR89" s="42">
        <v>1991</v>
      </c>
      <c r="CS89" s="42">
        <v>104</v>
      </c>
      <c r="CT89" s="42">
        <v>3103</v>
      </c>
      <c r="CU89" s="42">
        <v>4099</v>
      </c>
      <c r="CV89" s="42">
        <v>1570</v>
      </c>
      <c r="CW89" s="42">
        <v>235</v>
      </c>
      <c r="CX89" s="42">
        <v>20806</v>
      </c>
      <c r="CY89" s="42">
        <v>272</v>
      </c>
      <c r="CZ89" s="42">
        <v>1021</v>
      </c>
      <c r="DA89" s="42">
        <v>0</v>
      </c>
      <c r="DB89" s="42">
        <v>2358</v>
      </c>
      <c r="DC89" s="42">
        <v>258</v>
      </c>
      <c r="DD89" s="42">
        <v>0</v>
      </c>
      <c r="DE89" s="56">
        <v>514</v>
      </c>
      <c r="DF89" s="57">
        <v>203281</v>
      </c>
      <c r="DG89" s="42">
        <v>531</v>
      </c>
      <c r="DH89" s="42">
        <v>322111</v>
      </c>
      <c r="DI89" s="42">
        <v>0</v>
      </c>
      <c r="DJ89" s="42">
        <v>0</v>
      </c>
      <c r="DK89" s="42">
        <v>791</v>
      </c>
      <c r="DL89" s="42">
        <v>6196</v>
      </c>
      <c r="DM89" s="56">
        <v>481</v>
      </c>
      <c r="DN89" s="56">
        <v>330110</v>
      </c>
      <c r="DO89" s="57">
        <v>533391</v>
      </c>
      <c r="DP89" s="57">
        <v>3712</v>
      </c>
      <c r="DQ89" s="57">
        <v>3712</v>
      </c>
      <c r="DR89" s="57">
        <v>333822</v>
      </c>
      <c r="DS89" s="57">
        <v>537103</v>
      </c>
    </row>
    <row r="90" spans="1:123" ht="39.950000000000003" customHeight="1" x14ac:dyDescent="0.15">
      <c r="A90" s="55" t="s">
        <v>81</v>
      </c>
      <c r="B90" s="43" t="s">
        <v>80</v>
      </c>
      <c r="C90" s="55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  <c r="AG90" s="42">
        <v>0</v>
      </c>
      <c r="AH90" s="42">
        <v>0</v>
      </c>
      <c r="AI90" s="42">
        <v>0</v>
      </c>
      <c r="AJ90" s="42">
        <v>0</v>
      </c>
      <c r="AK90" s="42">
        <v>0</v>
      </c>
      <c r="AL90" s="42">
        <v>0</v>
      </c>
      <c r="AM90" s="42">
        <v>0</v>
      </c>
      <c r="AN90" s="42">
        <v>0</v>
      </c>
      <c r="AO90" s="42">
        <v>0</v>
      </c>
      <c r="AP90" s="42">
        <v>0</v>
      </c>
      <c r="AQ90" s="42">
        <v>0</v>
      </c>
      <c r="AR90" s="42">
        <v>0</v>
      </c>
      <c r="AS90" s="42">
        <v>0</v>
      </c>
      <c r="AT90" s="42">
        <v>0</v>
      </c>
      <c r="AU90" s="42">
        <v>0</v>
      </c>
      <c r="AV90" s="42">
        <v>0</v>
      </c>
      <c r="AW90" s="42">
        <v>0</v>
      </c>
      <c r="AX90" s="42">
        <v>0</v>
      </c>
      <c r="AY90" s="42">
        <v>0</v>
      </c>
      <c r="AZ90" s="42">
        <v>0</v>
      </c>
      <c r="BA90" s="42">
        <v>0</v>
      </c>
      <c r="BB90" s="42">
        <v>0</v>
      </c>
      <c r="BC90" s="42">
        <v>0</v>
      </c>
      <c r="BD90" s="42">
        <v>0</v>
      </c>
      <c r="BE90" s="42">
        <v>0</v>
      </c>
      <c r="BF90" s="42">
        <v>0</v>
      </c>
      <c r="BG90" s="42">
        <v>0</v>
      </c>
      <c r="BH90" s="42">
        <v>0</v>
      </c>
      <c r="BI90" s="42">
        <v>0</v>
      </c>
      <c r="BJ90" s="42">
        <v>0</v>
      </c>
      <c r="BK90" s="42">
        <v>0</v>
      </c>
      <c r="BL90" s="42">
        <v>0</v>
      </c>
      <c r="BM90" s="42">
        <v>0</v>
      </c>
      <c r="BN90" s="42">
        <v>0</v>
      </c>
      <c r="BO90" s="42">
        <v>0</v>
      </c>
      <c r="BP90" s="42">
        <v>0</v>
      </c>
      <c r="BQ90" s="42">
        <v>0</v>
      </c>
      <c r="BR90" s="42">
        <v>0</v>
      </c>
      <c r="BS90" s="42">
        <v>0</v>
      </c>
      <c r="BT90" s="42">
        <v>0</v>
      </c>
      <c r="BU90" s="42">
        <v>0</v>
      </c>
      <c r="BV90" s="42">
        <v>0</v>
      </c>
      <c r="BW90" s="42">
        <v>0</v>
      </c>
      <c r="BX90" s="42">
        <v>0</v>
      </c>
      <c r="BY90" s="42">
        <v>0</v>
      </c>
      <c r="BZ90" s="42">
        <v>0</v>
      </c>
      <c r="CA90" s="42">
        <v>0</v>
      </c>
      <c r="CB90" s="42">
        <v>0</v>
      </c>
      <c r="CC90" s="42">
        <v>0</v>
      </c>
      <c r="CD90" s="42">
        <v>0</v>
      </c>
      <c r="CE90" s="42">
        <v>0</v>
      </c>
      <c r="CF90" s="42">
        <v>0</v>
      </c>
      <c r="CG90" s="42">
        <v>0</v>
      </c>
      <c r="CH90" s="42">
        <v>0</v>
      </c>
      <c r="CI90" s="42">
        <v>0</v>
      </c>
      <c r="CJ90" s="42">
        <v>0</v>
      </c>
      <c r="CK90" s="42">
        <v>0</v>
      </c>
      <c r="CL90" s="42">
        <v>0</v>
      </c>
      <c r="CM90" s="42">
        <v>0</v>
      </c>
      <c r="CN90" s="42">
        <v>0</v>
      </c>
      <c r="CO90" s="42">
        <v>0</v>
      </c>
      <c r="CP90" s="42">
        <v>0</v>
      </c>
      <c r="CQ90" s="42">
        <v>0</v>
      </c>
      <c r="CR90" s="42">
        <v>0</v>
      </c>
      <c r="CS90" s="42">
        <v>0</v>
      </c>
      <c r="CT90" s="42">
        <v>0</v>
      </c>
      <c r="CU90" s="42">
        <v>0</v>
      </c>
      <c r="CV90" s="42">
        <v>0</v>
      </c>
      <c r="CW90" s="42">
        <v>0</v>
      </c>
      <c r="CX90" s="42">
        <v>0</v>
      </c>
      <c r="CY90" s="42">
        <v>0</v>
      </c>
      <c r="CZ90" s="42">
        <v>0</v>
      </c>
      <c r="DA90" s="42">
        <v>0</v>
      </c>
      <c r="DB90" s="42">
        <v>0</v>
      </c>
      <c r="DC90" s="42">
        <v>0</v>
      </c>
      <c r="DD90" s="42">
        <v>0</v>
      </c>
      <c r="DE90" s="56">
        <v>0</v>
      </c>
      <c r="DF90" s="57">
        <v>0</v>
      </c>
      <c r="DG90" s="42">
        <v>0</v>
      </c>
      <c r="DH90" s="42">
        <v>0</v>
      </c>
      <c r="DI90" s="42">
        <v>0</v>
      </c>
      <c r="DJ90" s="42">
        <v>0</v>
      </c>
      <c r="DK90" s="42">
        <v>0</v>
      </c>
      <c r="DL90" s="42">
        <v>0</v>
      </c>
      <c r="DM90" s="56">
        <v>0</v>
      </c>
      <c r="DN90" s="56">
        <v>0</v>
      </c>
      <c r="DO90" s="57">
        <v>0</v>
      </c>
      <c r="DP90" s="57">
        <v>0</v>
      </c>
      <c r="DQ90" s="57">
        <v>0</v>
      </c>
      <c r="DR90" s="57">
        <v>0</v>
      </c>
      <c r="DS90" s="57">
        <v>0</v>
      </c>
    </row>
    <row r="91" spans="1:123" ht="39.950000000000003" customHeight="1" x14ac:dyDescent="0.15">
      <c r="A91" s="55" t="s">
        <v>79</v>
      </c>
      <c r="B91" s="43" t="s">
        <v>78</v>
      </c>
      <c r="C91" s="55">
        <v>723</v>
      </c>
      <c r="D91" s="42">
        <v>382</v>
      </c>
      <c r="E91" s="42">
        <v>664</v>
      </c>
      <c r="F91" s="42">
        <v>208</v>
      </c>
      <c r="G91" s="42">
        <v>216</v>
      </c>
      <c r="H91" s="42">
        <v>19</v>
      </c>
      <c r="I91" s="42">
        <v>293</v>
      </c>
      <c r="J91" s="42">
        <v>10798</v>
      </c>
      <c r="K91" s="42">
        <v>2132</v>
      </c>
      <c r="L91" s="42">
        <v>298</v>
      </c>
      <c r="M91" s="42">
        <v>5</v>
      </c>
      <c r="N91" s="42">
        <v>673</v>
      </c>
      <c r="O91" s="42">
        <v>2290</v>
      </c>
      <c r="P91" s="42">
        <v>958</v>
      </c>
      <c r="Q91" s="42">
        <v>1081</v>
      </c>
      <c r="R91" s="42">
        <v>424</v>
      </c>
      <c r="S91" s="42">
        <v>1636</v>
      </c>
      <c r="T91" s="42">
        <v>3012</v>
      </c>
      <c r="U91" s="42">
        <v>640</v>
      </c>
      <c r="V91" s="42">
        <v>945</v>
      </c>
      <c r="W91" s="42">
        <v>160</v>
      </c>
      <c r="X91" s="42">
        <v>1241</v>
      </c>
      <c r="Y91" s="42">
        <v>199</v>
      </c>
      <c r="Z91" s="42">
        <v>99</v>
      </c>
      <c r="AA91" s="42">
        <v>4942</v>
      </c>
      <c r="AB91" s="42">
        <v>2334</v>
      </c>
      <c r="AC91" s="42">
        <v>704</v>
      </c>
      <c r="AD91" s="42">
        <v>277</v>
      </c>
      <c r="AE91" s="42">
        <v>2683</v>
      </c>
      <c r="AF91" s="42">
        <v>2294</v>
      </c>
      <c r="AG91" s="42">
        <v>257</v>
      </c>
      <c r="AH91" s="42">
        <v>182</v>
      </c>
      <c r="AI91" s="42">
        <v>522</v>
      </c>
      <c r="AJ91" s="42">
        <v>460</v>
      </c>
      <c r="AK91" s="42">
        <v>734</v>
      </c>
      <c r="AL91" s="42">
        <v>438</v>
      </c>
      <c r="AM91" s="42">
        <v>232</v>
      </c>
      <c r="AN91" s="42">
        <v>265</v>
      </c>
      <c r="AO91" s="42">
        <v>384</v>
      </c>
      <c r="AP91" s="42">
        <v>422</v>
      </c>
      <c r="AQ91" s="42">
        <v>1286</v>
      </c>
      <c r="AR91" s="42">
        <v>1597</v>
      </c>
      <c r="AS91" s="42">
        <v>4242</v>
      </c>
      <c r="AT91" s="42">
        <v>2994</v>
      </c>
      <c r="AU91" s="42">
        <v>5133</v>
      </c>
      <c r="AV91" s="42">
        <v>3103</v>
      </c>
      <c r="AW91" s="42">
        <v>2265</v>
      </c>
      <c r="AX91" s="42">
        <v>4792</v>
      </c>
      <c r="AY91" s="42">
        <v>3718</v>
      </c>
      <c r="AZ91" s="42">
        <v>787</v>
      </c>
      <c r="BA91" s="42">
        <v>817</v>
      </c>
      <c r="BB91" s="42">
        <v>1177</v>
      </c>
      <c r="BC91" s="42">
        <v>1762</v>
      </c>
      <c r="BD91" s="42">
        <v>1507</v>
      </c>
      <c r="BE91" s="42">
        <v>763</v>
      </c>
      <c r="BF91" s="42">
        <v>393</v>
      </c>
      <c r="BG91" s="42">
        <v>3159</v>
      </c>
      <c r="BH91" s="42">
        <v>664</v>
      </c>
      <c r="BI91" s="42">
        <v>1852</v>
      </c>
      <c r="BJ91" s="42">
        <v>2422</v>
      </c>
      <c r="BK91" s="42">
        <v>423</v>
      </c>
      <c r="BL91" s="42">
        <v>15722</v>
      </c>
      <c r="BM91" s="42">
        <v>5388</v>
      </c>
      <c r="BN91" s="42">
        <v>6112</v>
      </c>
      <c r="BO91" s="42">
        <v>3777</v>
      </c>
      <c r="BP91" s="42">
        <v>1161</v>
      </c>
      <c r="BQ91" s="42">
        <v>174</v>
      </c>
      <c r="BR91" s="42">
        <v>506</v>
      </c>
      <c r="BS91" s="42">
        <v>1658</v>
      </c>
      <c r="BT91" s="42">
        <v>85435</v>
      </c>
      <c r="BU91" s="42">
        <v>25222</v>
      </c>
      <c r="BV91" s="42">
        <v>4517</v>
      </c>
      <c r="BW91" s="42">
        <v>2256</v>
      </c>
      <c r="BX91" s="42">
        <v>0</v>
      </c>
      <c r="BY91" s="42">
        <v>5177</v>
      </c>
      <c r="BZ91" s="42">
        <v>14170</v>
      </c>
      <c r="CA91" s="42">
        <v>0</v>
      </c>
      <c r="CB91" s="42">
        <v>1017</v>
      </c>
      <c r="CC91" s="42">
        <v>839</v>
      </c>
      <c r="CD91" s="42">
        <v>1075</v>
      </c>
      <c r="CE91" s="42">
        <v>2025</v>
      </c>
      <c r="CF91" s="42">
        <v>4329</v>
      </c>
      <c r="CG91" s="42">
        <v>3547</v>
      </c>
      <c r="CH91" s="42">
        <v>5266</v>
      </c>
      <c r="CI91" s="42">
        <v>2336</v>
      </c>
      <c r="CJ91" s="42">
        <v>27337</v>
      </c>
      <c r="CK91" s="42">
        <v>1875</v>
      </c>
      <c r="CL91" s="42">
        <v>7214</v>
      </c>
      <c r="CM91" s="42">
        <v>77308</v>
      </c>
      <c r="CN91" s="42">
        <v>21264</v>
      </c>
      <c r="CO91" s="42">
        <v>74096</v>
      </c>
      <c r="CP91" s="42">
        <v>24045</v>
      </c>
      <c r="CQ91" s="42">
        <v>1210</v>
      </c>
      <c r="CR91" s="42">
        <v>26798</v>
      </c>
      <c r="CS91" s="42">
        <v>4542</v>
      </c>
      <c r="CT91" s="42">
        <v>27260</v>
      </c>
      <c r="CU91" s="42">
        <v>11077</v>
      </c>
      <c r="CV91" s="42">
        <v>3032</v>
      </c>
      <c r="CW91" s="42">
        <v>1660</v>
      </c>
      <c r="CX91" s="42">
        <v>85093</v>
      </c>
      <c r="CY91" s="42">
        <v>6480</v>
      </c>
      <c r="CZ91" s="42">
        <v>16963</v>
      </c>
      <c r="DA91" s="42">
        <v>10749</v>
      </c>
      <c r="DB91" s="42">
        <v>13749</v>
      </c>
      <c r="DC91" s="42">
        <v>5347</v>
      </c>
      <c r="DD91" s="42">
        <v>0</v>
      </c>
      <c r="DE91" s="56">
        <v>4512</v>
      </c>
      <c r="DF91" s="57">
        <v>734402</v>
      </c>
      <c r="DG91" s="42">
        <v>22834</v>
      </c>
      <c r="DH91" s="42">
        <v>915044</v>
      </c>
      <c r="DI91" s="42">
        <v>1651</v>
      </c>
      <c r="DJ91" s="42">
        <v>0</v>
      </c>
      <c r="DK91" s="42">
        <v>0</v>
      </c>
      <c r="DL91" s="42">
        <v>50795</v>
      </c>
      <c r="DM91" s="56">
        <v>1651</v>
      </c>
      <c r="DN91" s="56">
        <v>991975</v>
      </c>
      <c r="DO91" s="57">
        <v>1726377</v>
      </c>
      <c r="DP91" s="57">
        <v>25905</v>
      </c>
      <c r="DQ91" s="57">
        <v>25905</v>
      </c>
      <c r="DR91" s="57">
        <v>1017880</v>
      </c>
      <c r="DS91" s="57">
        <v>1752282</v>
      </c>
    </row>
    <row r="92" spans="1:123" ht="39.950000000000003" customHeight="1" x14ac:dyDescent="0.15">
      <c r="A92" s="55" t="s">
        <v>77</v>
      </c>
      <c r="B92" s="43" t="s">
        <v>76</v>
      </c>
      <c r="C92" s="55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  <c r="AG92" s="42">
        <v>0</v>
      </c>
      <c r="AH92" s="42">
        <v>0</v>
      </c>
      <c r="AI92" s="42">
        <v>0</v>
      </c>
      <c r="AJ92" s="42">
        <v>0</v>
      </c>
      <c r="AK92" s="42">
        <v>0</v>
      </c>
      <c r="AL92" s="42">
        <v>0</v>
      </c>
      <c r="AM92" s="42">
        <v>0</v>
      </c>
      <c r="AN92" s="42">
        <v>0</v>
      </c>
      <c r="AO92" s="42">
        <v>0</v>
      </c>
      <c r="AP92" s="42">
        <v>0</v>
      </c>
      <c r="AQ92" s="42">
        <v>0</v>
      </c>
      <c r="AR92" s="42">
        <v>0</v>
      </c>
      <c r="AS92" s="42">
        <v>0</v>
      </c>
      <c r="AT92" s="42">
        <v>0</v>
      </c>
      <c r="AU92" s="42">
        <v>0</v>
      </c>
      <c r="AV92" s="42">
        <v>0</v>
      </c>
      <c r="AW92" s="42">
        <v>0</v>
      </c>
      <c r="AX92" s="42">
        <v>0</v>
      </c>
      <c r="AY92" s="42">
        <v>0</v>
      </c>
      <c r="AZ92" s="42">
        <v>0</v>
      </c>
      <c r="BA92" s="42">
        <v>0</v>
      </c>
      <c r="BB92" s="42">
        <v>0</v>
      </c>
      <c r="BC92" s="42">
        <v>0</v>
      </c>
      <c r="BD92" s="42">
        <v>0</v>
      </c>
      <c r="BE92" s="42">
        <v>0</v>
      </c>
      <c r="BF92" s="42">
        <v>0</v>
      </c>
      <c r="BG92" s="42">
        <v>0</v>
      </c>
      <c r="BH92" s="42">
        <v>0</v>
      </c>
      <c r="BI92" s="42">
        <v>0</v>
      </c>
      <c r="BJ92" s="42">
        <v>0</v>
      </c>
      <c r="BK92" s="42">
        <v>0</v>
      </c>
      <c r="BL92" s="42">
        <v>0</v>
      </c>
      <c r="BM92" s="42">
        <v>0</v>
      </c>
      <c r="BN92" s="42">
        <v>0</v>
      </c>
      <c r="BO92" s="42">
        <v>0</v>
      </c>
      <c r="BP92" s="42">
        <v>0</v>
      </c>
      <c r="BQ92" s="42">
        <v>0</v>
      </c>
      <c r="BR92" s="42">
        <v>0</v>
      </c>
      <c r="BS92" s="42">
        <v>0</v>
      </c>
      <c r="BT92" s="42">
        <v>0</v>
      </c>
      <c r="BU92" s="42">
        <v>0</v>
      </c>
      <c r="BV92" s="42">
        <v>0</v>
      </c>
      <c r="BW92" s="42">
        <v>0</v>
      </c>
      <c r="BX92" s="42">
        <v>0</v>
      </c>
      <c r="BY92" s="42">
        <v>0</v>
      </c>
      <c r="BZ92" s="42">
        <v>0</v>
      </c>
      <c r="CA92" s="42">
        <v>0</v>
      </c>
      <c r="CB92" s="42">
        <v>0</v>
      </c>
      <c r="CC92" s="42">
        <v>0</v>
      </c>
      <c r="CD92" s="42">
        <v>0</v>
      </c>
      <c r="CE92" s="42">
        <v>0</v>
      </c>
      <c r="CF92" s="42">
        <v>0</v>
      </c>
      <c r="CG92" s="42">
        <v>0</v>
      </c>
      <c r="CH92" s="42">
        <v>0</v>
      </c>
      <c r="CI92" s="42">
        <v>0</v>
      </c>
      <c r="CJ92" s="42">
        <v>0</v>
      </c>
      <c r="CK92" s="42">
        <v>0</v>
      </c>
      <c r="CL92" s="42">
        <v>0</v>
      </c>
      <c r="CM92" s="42">
        <v>0</v>
      </c>
      <c r="CN92" s="42">
        <v>0</v>
      </c>
      <c r="CO92" s="42">
        <v>0</v>
      </c>
      <c r="CP92" s="42">
        <v>0</v>
      </c>
      <c r="CQ92" s="42">
        <v>0</v>
      </c>
      <c r="CR92" s="42">
        <v>0</v>
      </c>
      <c r="CS92" s="42">
        <v>0</v>
      </c>
      <c r="CT92" s="42">
        <v>0</v>
      </c>
      <c r="CU92" s="42">
        <v>0</v>
      </c>
      <c r="CV92" s="42">
        <v>0</v>
      </c>
      <c r="CW92" s="42">
        <v>0</v>
      </c>
      <c r="CX92" s="42">
        <v>0</v>
      </c>
      <c r="CY92" s="42">
        <v>0</v>
      </c>
      <c r="CZ92" s="42">
        <v>0</v>
      </c>
      <c r="DA92" s="42">
        <v>0</v>
      </c>
      <c r="DB92" s="42">
        <v>0</v>
      </c>
      <c r="DC92" s="42">
        <v>0</v>
      </c>
      <c r="DD92" s="42">
        <v>0</v>
      </c>
      <c r="DE92" s="56">
        <v>0</v>
      </c>
      <c r="DF92" s="57">
        <v>0</v>
      </c>
      <c r="DG92" s="42">
        <v>0</v>
      </c>
      <c r="DH92" s="42">
        <v>0</v>
      </c>
      <c r="DI92" s="42">
        <v>0</v>
      </c>
      <c r="DJ92" s="42">
        <v>0</v>
      </c>
      <c r="DK92" s="42">
        <v>0</v>
      </c>
      <c r="DL92" s="42">
        <v>0</v>
      </c>
      <c r="DM92" s="56">
        <v>0</v>
      </c>
      <c r="DN92" s="56">
        <v>0</v>
      </c>
      <c r="DO92" s="57">
        <v>0</v>
      </c>
      <c r="DP92" s="57">
        <v>0</v>
      </c>
      <c r="DQ92" s="57">
        <v>0</v>
      </c>
      <c r="DR92" s="57">
        <v>0</v>
      </c>
      <c r="DS92" s="57">
        <v>0</v>
      </c>
    </row>
    <row r="93" spans="1:123" ht="39.950000000000003" customHeight="1" x14ac:dyDescent="0.15">
      <c r="A93" s="55" t="s">
        <v>75</v>
      </c>
      <c r="B93" s="43" t="s">
        <v>74</v>
      </c>
      <c r="C93" s="55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  <c r="AG93" s="42">
        <v>0</v>
      </c>
      <c r="AH93" s="42">
        <v>0</v>
      </c>
      <c r="AI93" s="42">
        <v>0</v>
      </c>
      <c r="AJ93" s="42">
        <v>0</v>
      </c>
      <c r="AK93" s="42">
        <v>0</v>
      </c>
      <c r="AL93" s="42">
        <v>0</v>
      </c>
      <c r="AM93" s="42">
        <v>0</v>
      </c>
      <c r="AN93" s="42">
        <v>0</v>
      </c>
      <c r="AO93" s="42">
        <v>0</v>
      </c>
      <c r="AP93" s="42">
        <v>0</v>
      </c>
      <c r="AQ93" s="42">
        <v>0</v>
      </c>
      <c r="AR93" s="42">
        <v>0</v>
      </c>
      <c r="AS93" s="42">
        <v>0</v>
      </c>
      <c r="AT93" s="42">
        <v>0</v>
      </c>
      <c r="AU93" s="42">
        <v>0</v>
      </c>
      <c r="AV93" s="42">
        <v>0</v>
      </c>
      <c r="AW93" s="42">
        <v>0</v>
      </c>
      <c r="AX93" s="42">
        <v>0</v>
      </c>
      <c r="AY93" s="42">
        <v>0</v>
      </c>
      <c r="AZ93" s="42">
        <v>0</v>
      </c>
      <c r="BA93" s="42">
        <v>0</v>
      </c>
      <c r="BB93" s="42">
        <v>0</v>
      </c>
      <c r="BC93" s="42">
        <v>0</v>
      </c>
      <c r="BD93" s="42">
        <v>0</v>
      </c>
      <c r="BE93" s="42">
        <v>0</v>
      </c>
      <c r="BF93" s="42">
        <v>0</v>
      </c>
      <c r="BG93" s="42">
        <v>0</v>
      </c>
      <c r="BH93" s="42">
        <v>0</v>
      </c>
      <c r="BI93" s="42">
        <v>0</v>
      </c>
      <c r="BJ93" s="42">
        <v>0</v>
      </c>
      <c r="BK93" s="42">
        <v>0</v>
      </c>
      <c r="BL93" s="42">
        <v>0</v>
      </c>
      <c r="BM93" s="42">
        <v>0</v>
      </c>
      <c r="BN93" s="42">
        <v>0</v>
      </c>
      <c r="BO93" s="42">
        <v>0</v>
      </c>
      <c r="BP93" s="42">
        <v>0</v>
      </c>
      <c r="BQ93" s="42">
        <v>0</v>
      </c>
      <c r="BR93" s="42">
        <v>0</v>
      </c>
      <c r="BS93" s="42">
        <v>0</v>
      </c>
      <c r="BT93" s="42">
        <v>0</v>
      </c>
      <c r="BU93" s="42">
        <v>0</v>
      </c>
      <c r="BV93" s="42">
        <v>0</v>
      </c>
      <c r="BW93" s="42">
        <v>0</v>
      </c>
      <c r="BX93" s="42">
        <v>0</v>
      </c>
      <c r="BY93" s="42">
        <v>0</v>
      </c>
      <c r="BZ93" s="42">
        <v>0</v>
      </c>
      <c r="CA93" s="42">
        <v>0</v>
      </c>
      <c r="CB93" s="42">
        <v>0</v>
      </c>
      <c r="CC93" s="42">
        <v>0</v>
      </c>
      <c r="CD93" s="42">
        <v>0</v>
      </c>
      <c r="CE93" s="42">
        <v>0</v>
      </c>
      <c r="CF93" s="42">
        <v>0</v>
      </c>
      <c r="CG93" s="42">
        <v>0</v>
      </c>
      <c r="CH93" s="42">
        <v>0</v>
      </c>
      <c r="CI93" s="42">
        <v>0</v>
      </c>
      <c r="CJ93" s="42">
        <v>0</v>
      </c>
      <c r="CK93" s="42">
        <v>0</v>
      </c>
      <c r="CL93" s="42">
        <v>0</v>
      </c>
      <c r="CM93" s="42">
        <v>0</v>
      </c>
      <c r="CN93" s="42">
        <v>0</v>
      </c>
      <c r="CO93" s="42">
        <v>0</v>
      </c>
      <c r="CP93" s="42">
        <v>0</v>
      </c>
      <c r="CQ93" s="42">
        <v>0</v>
      </c>
      <c r="CR93" s="42">
        <v>0</v>
      </c>
      <c r="CS93" s="42">
        <v>0</v>
      </c>
      <c r="CT93" s="42">
        <v>0</v>
      </c>
      <c r="CU93" s="42">
        <v>0</v>
      </c>
      <c r="CV93" s="42">
        <v>0</v>
      </c>
      <c r="CW93" s="42">
        <v>0</v>
      </c>
      <c r="CX93" s="42">
        <v>0</v>
      </c>
      <c r="CY93" s="42">
        <v>0</v>
      </c>
      <c r="CZ93" s="42">
        <v>0</v>
      </c>
      <c r="DA93" s="42">
        <v>0</v>
      </c>
      <c r="DB93" s="42">
        <v>0</v>
      </c>
      <c r="DC93" s="42">
        <v>0</v>
      </c>
      <c r="DD93" s="42">
        <v>0</v>
      </c>
      <c r="DE93" s="56">
        <v>0</v>
      </c>
      <c r="DF93" s="57">
        <v>0</v>
      </c>
      <c r="DG93" s="42">
        <v>0</v>
      </c>
      <c r="DH93" s="42">
        <v>0</v>
      </c>
      <c r="DI93" s="42">
        <v>0</v>
      </c>
      <c r="DJ93" s="42">
        <v>0</v>
      </c>
      <c r="DK93" s="42">
        <v>0</v>
      </c>
      <c r="DL93" s="42">
        <v>0</v>
      </c>
      <c r="DM93" s="56">
        <v>0</v>
      </c>
      <c r="DN93" s="56">
        <v>0</v>
      </c>
      <c r="DO93" s="57">
        <v>0</v>
      </c>
      <c r="DP93" s="57">
        <v>0</v>
      </c>
      <c r="DQ93" s="57">
        <v>0</v>
      </c>
      <c r="DR93" s="57">
        <v>0</v>
      </c>
      <c r="DS93" s="57">
        <v>0</v>
      </c>
    </row>
    <row r="94" spans="1:123" ht="39.950000000000003" customHeight="1" x14ac:dyDescent="0.15">
      <c r="A94" s="55" t="s">
        <v>73</v>
      </c>
      <c r="B94" s="43" t="s">
        <v>72</v>
      </c>
      <c r="C94" s="55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  <c r="AG94" s="42">
        <v>0</v>
      </c>
      <c r="AH94" s="42">
        <v>0</v>
      </c>
      <c r="AI94" s="42">
        <v>0</v>
      </c>
      <c r="AJ94" s="42">
        <v>0</v>
      </c>
      <c r="AK94" s="42">
        <v>0</v>
      </c>
      <c r="AL94" s="42">
        <v>0</v>
      </c>
      <c r="AM94" s="42">
        <v>0</v>
      </c>
      <c r="AN94" s="42">
        <v>0</v>
      </c>
      <c r="AO94" s="42">
        <v>0</v>
      </c>
      <c r="AP94" s="42">
        <v>0</v>
      </c>
      <c r="AQ94" s="42">
        <v>0</v>
      </c>
      <c r="AR94" s="42">
        <v>0</v>
      </c>
      <c r="AS94" s="42">
        <v>0</v>
      </c>
      <c r="AT94" s="42">
        <v>0</v>
      </c>
      <c r="AU94" s="42">
        <v>0</v>
      </c>
      <c r="AV94" s="42">
        <v>0</v>
      </c>
      <c r="AW94" s="42">
        <v>0</v>
      </c>
      <c r="AX94" s="42">
        <v>0</v>
      </c>
      <c r="AY94" s="42">
        <v>0</v>
      </c>
      <c r="AZ94" s="42">
        <v>0</v>
      </c>
      <c r="BA94" s="42">
        <v>0</v>
      </c>
      <c r="BB94" s="42">
        <v>0</v>
      </c>
      <c r="BC94" s="42">
        <v>0</v>
      </c>
      <c r="BD94" s="42">
        <v>0</v>
      </c>
      <c r="BE94" s="42">
        <v>0</v>
      </c>
      <c r="BF94" s="42">
        <v>0</v>
      </c>
      <c r="BG94" s="42">
        <v>0</v>
      </c>
      <c r="BH94" s="42">
        <v>0</v>
      </c>
      <c r="BI94" s="42">
        <v>0</v>
      </c>
      <c r="BJ94" s="42">
        <v>0</v>
      </c>
      <c r="BK94" s="42">
        <v>0</v>
      </c>
      <c r="BL94" s="42">
        <v>0</v>
      </c>
      <c r="BM94" s="42">
        <v>0</v>
      </c>
      <c r="BN94" s="42">
        <v>0</v>
      </c>
      <c r="BO94" s="42">
        <v>0</v>
      </c>
      <c r="BP94" s="42">
        <v>0</v>
      </c>
      <c r="BQ94" s="42">
        <v>0</v>
      </c>
      <c r="BR94" s="42">
        <v>0</v>
      </c>
      <c r="BS94" s="42">
        <v>0</v>
      </c>
      <c r="BT94" s="42">
        <v>0</v>
      </c>
      <c r="BU94" s="42">
        <v>0</v>
      </c>
      <c r="BV94" s="42">
        <v>0</v>
      </c>
      <c r="BW94" s="42">
        <v>0</v>
      </c>
      <c r="BX94" s="42">
        <v>0</v>
      </c>
      <c r="BY94" s="42">
        <v>0</v>
      </c>
      <c r="BZ94" s="42">
        <v>0</v>
      </c>
      <c r="CA94" s="42">
        <v>0</v>
      </c>
      <c r="CB94" s="42">
        <v>0</v>
      </c>
      <c r="CC94" s="42">
        <v>0</v>
      </c>
      <c r="CD94" s="42">
        <v>0</v>
      </c>
      <c r="CE94" s="42">
        <v>0</v>
      </c>
      <c r="CF94" s="42">
        <v>0</v>
      </c>
      <c r="CG94" s="42">
        <v>0</v>
      </c>
      <c r="CH94" s="42">
        <v>0</v>
      </c>
      <c r="CI94" s="42">
        <v>0</v>
      </c>
      <c r="CJ94" s="42">
        <v>0</v>
      </c>
      <c r="CK94" s="42">
        <v>0</v>
      </c>
      <c r="CL94" s="42">
        <v>0</v>
      </c>
      <c r="CM94" s="42">
        <v>0</v>
      </c>
      <c r="CN94" s="42">
        <v>0</v>
      </c>
      <c r="CO94" s="42">
        <v>0</v>
      </c>
      <c r="CP94" s="42">
        <v>0</v>
      </c>
      <c r="CQ94" s="42">
        <v>0</v>
      </c>
      <c r="CR94" s="42">
        <v>0</v>
      </c>
      <c r="CS94" s="42">
        <v>0</v>
      </c>
      <c r="CT94" s="42">
        <v>0</v>
      </c>
      <c r="CU94" s="42">
        <v>0</v>
      </c>
      <c r="CV94" s="42">
        <v>0</v>
      </c>
      <c r="CW94" s="42">
        <v>0</v>
      </c>
      <c r="CX94" s="42">
        <v>0</v>
      </c>
      <c r="CY94" s="42">
        <v>0</v>
      </c>
      <c r="CZ94" s="42">
        <v>0</v>
      </c>
      <c r="DA94" s="42">
        <v>0</v>
      </c>
      <c r="DB94" s="42">
        <v>0</v>
      </c>
      <c r="DC94" s="42">
        <v>0</v>
      </c>
      <c r="DD94" s="42">
        <v>0</v>
      </c>
      <c r="DE94" s="56">
        <v>0</v>
      </c>
      <c r="DF94" s="57">
        <v>0</v>
      </c>
      <c r="DG94" s="42">
        <v>0</v>
      </c>
      <c r="DH94" s="42">
        <v>0</v>
      </c>
      <c r="DI94" s="42">
        <v>0</v>
      </c>
      <c r="DJ94" s="42">
        <v>0</v>
      </c>
      <c r="DK94" s="42">
        <v>0</v>
      </c>
      <c r="DL94" s="42">
        <v>0</v>
      </c>
      <c r="DM94" s="56">
        <v>0</v>
      </c>
      <c r="DN94" s="56">
        <v>0</v>
      </c>
      <c r="DO94" s="57">
        <v>0</v>
      </c>
      <c r="DP94" s="57">
        <v>0</v>
      </c>
      <c r="DQ94" s="57">
        <v>0</v>
      </c>
      <c r="DR94" s="57">
        <v>0</v>
      </c>
      <c r="DS94" s="57">
        <v>0</v>
      </c>
    </row>
    <row r="95" spans="1:123" ht="39.950000000000003" customHeight="1" x14ac:dyDescent="0.15">
      <c r="A95" s="55" t="s">
        <v>71</v>
      </c>
      <c r="B95" s="43" t="s">
        <v>70</v>
      </c>
      <c r="C95" s="55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  <c r="AG95" s="42">
        <v>0</v>
      </c>
      <c r="AH95" s="42">
        <v>0</v>
      </c>
      <c r="AI95" s="42">
        <v>0</v>
      </c>
      <c r="AJ95" s="42">
        <v>0</v>
      </c>
      <c r="AK95" s="42">
        <v>0</v>
      </c>
      <c r="AL95" s="42">
        <v>0</v>
      </c>
      <c r="AM95" s="42">
        <v>0</v>
      </c>
      <c r="AN95" s="42">
        <v>0</v>
      </c>
      <c r="AO95" s="42">
        <v>0</v>
      </c>
      <c r="AP95" s="42">
        <v>0</v>
      </c>
      <c r="AQ95" s="42">
        <v>0</v>
      </c>
      <c r="AR95" s="42">
        <v>0</v>
      </c>
      <c r="AS95" s="42">
        <v>0</v>
      </c>
      <c r="AT95" s="42">
        <v>0</v>
      </c>
      <c r="AU95" s="42">
        <v>0</v>
      </c>
      <c r="AV95" s="42">
        <v>0</v>
      </c>
      <c r="AW95" s="42">
        <v>0</v>
      </c>
      <c r="AX95" s="42">
        <v>0</v>
      </c>
      <c r="AY95" s="42">
        <v>0</v>
      </c>
      <c r="AZ95" s="42">
        <v>0</v>
      </c>
      <c r="BA95" s="42">
        <v>0</v>
      </c>
      <c r="BB95" s="42">
        <v>0</v>
      </c>
      <c r="BC95" s="42">
        <v>0</v>
      </c>
      <c r="BD95" s="42">
        <v>0</v>
      </c>
      <c r="BE95" s="42">
        <v>0</v>
      </c>
      <c r="BF95" s="42">
        <v>0</v>
      </c>
      <c r="BG95" s="42">
        <v>0</v>
      </c>
      <c r="BH95" s="42">
        <v>0</v>
      </c>
      <c r="BI95" s="42">
        <v>0</v>
      </c>
      <c r="BJ95" s="42">
        <v>0</v>
      </c>
      <c r="BK95" s="42">
        <v>0</v>
      </c>
      <c r="BL95" s="42">
        <v>0</v>
      </c>
      <c r="BM95" s="42">
        <v>0</v>
      </c>
      <c r="BN95" s="42">
        <v>0</v>
      </c>
      <c r="BO95" s="42">
        <v>0</v>
      </c>
      <c r="BP95" s="42">
        <v>0</v>
      </c>
      <c r="BQ95" s="42">
        <v>0</v>
      </c>
      <c r="BR95" s="42">
        <v>0</v>
      </c>
      <c r="BS95" s="42">
        <v>0</v>
      </c>
      <c r="BT95" s="42">
        <v>0</v>
      </c>
      <c r="BU95" s="42">
        <v>0</v>
      </c>
      <c r="BV95" s="42">
        <v>0</v>
      </c>
      <c r="BW95" s="42">
        <v>0</v>
      </c>
      <c r="BX95" s="42">
        <v>0</v>
      </c>
      <c r="BY95" s="42">
        <v>0</v>
      </c>
      <c r="BZ95" s="42">
        <v>0</v>
      </c>
      <c r="CA95" s="42">
        <v>0</v>
      </c>
      <c r="CB95" s="42">
        <v>0</v>
      </c>
      <c r="CC95" s="42">
        <v>0</v>
      </c>
      <c r="CD95" s="42">
        <v>0</v>
      </c>
      <c r="CE95" s="42">
        <v>0</v>
      </c>
      <c r="CF95" s="42">
        <v>0</v>
      </c>
      <c r="CG95" s="42">
        <v>0</v>
      </c>
      <c r="CH95" s="42">
        <v>0</v>
      </c>
      <c r="CI95" s="42">
        <v>0</v>
      </c>
      <c r="CJ95" s="42">
        <v>0</v>
      </c>
      <c r="CK95" s="42">
        <v>0</v>
      </c>
      <c r="CL95" s="42">
        <v>0</v>
      </c>
      <c r="CM95" s="42">
        <v>0</v>
      </c>
      <c r="CN95" s="42">
        <v>0</v>
      </c>
      <c r="CO95" s="42">
        <v>0</v>
      </c>
      <c r="CP95" s="42">
        <v>0</v>
      </c>
      <c r="CQ95" s="42">
        <v>0</v>
      </c>
      <c r="CR95" s="42">
        <v>0</v>
      </c>
      <c r="CS95" s="42">
        <v>0</v>
      </c>
      <c r="CT95" s="42">
        <v>0</v>
      </c>
      <c r="CU95" s="42">
        <v>0</v>
      </c>
      <c r="CV95" s="42">
        <v>0</v>
      </c>
      <c r="CW95" s="42">
        <v>0</v>
      </c>
      <c r="CX95" s="42">
        <v>0</v>
      </c>
      <c r="CY95" s="42">
        <v>0</v>
      </c>
      <c r="CZ95" s="42">
        <v>0</v>
      </c>
      <c r="DA95" s="42">
        <v>0</v>
      </c>
      <c r="DB95" s="42">
        <v>0</v>
      </c>
      <c r="DC95" s="42">
        <v>0</v>
      </c>
      <c r="DD95" s="42">
        <v>0</v>
      </c>
      <c r="DE95" s="56">
        <v>0</v>
      </c>
      <c r="DF95" s="57">
        <v>0</v>
      </c>
      <c r="DG95" s="42">
        <v>0</v>
      </c>
      <c r="DH95" s="42">
        <v>0</v>
      </c>
      <c r="DI95" s="42">
        <v>0</v>
      </c>
      <c r="DJ95" s="42">
        <v>0</v>
      </c>
      <c r="DK95" s="42">
        <v>0</v>
      </c>
      <c r="DL95" s="42">
        <v>0</v>
      </c>
      <c r="DM95" s="56">
        <v>0</v>
      </c>
      <c r="DN95" s="56">
        <v>0</v>
      </c>
      <c r="DO95" s="57">
        <v>0</v>
      </c>
      <c r="DP95" s="57">
        <v>0</v>
      </c>
      <c r="DQ95" s="57">
        <v>0</v>
      </c>
      <c r="DR95" s="57">
        <v>0</v>
      </c>
      <c r="DS95" s="57">
        <v>0</v>
      </c>
    </row>
    <row r="96" spans="1:123" ht="39.950000000000003" customHeight="1" x14ac:dyDescent="0.15">
      <c r="A96" s="55" t="s">
        <v>69</v>
      </c>
      <c r="B96" s="43" t="s">
        <v>68</v>
      </c>
      <c r="C96" s="55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  <c r="AG96" s="42">
        <v>0</v>
      </c>
      <c r="AH96" s="42">
        <v>0</v>
      </c>
      <c r="AI96" s="42">
        <v>0</v>
      </c>
      <c r="AJ96" s="42">
        <v>0</v>
      </c>
      <c r="AK96" s="42">
        <v>0</v>
      </c>
      <c r="AL96" s="42">
        <v>0</v>
      </c>
      <c r="AM96" s="42">
        <v>0</v>
      </c>
      <c r="AN96" s="42">
        <v>0</v>
      </c>
      <c r="AO96" s="42">
        <v>0</v>
      </c>
      <c r="AP96" s="42">
        <v>0</v>
      </c>
      <c r="AQ96" s="42">
        <v>0</v>
      </c>
      <c r="AR96" s="42">
        <v>0</v>
      </c>
      <c r="AS96" s="42">
        <v>0</v>
      </c>
      <c r="AT96" s="42">
        <v>0</v>
      </c>
      <c r="AU96" s="42">
        <v>0</v>
      </c>
      <c r="AV96" s="42">
        <v>0</v>
      </c>
      <c r="AW96" s="42">
        <v>0</v>
      </c>
      <c r="AX96" s="42">
        <v>0</v>
      </c>
      <c r="AY96" s="42">
        <v>0</v>
      </c>
      <c r="AZ96" s="42">
        <v>0</v>
      </c>
      <c r="BA96" s="42">
        <v>0</v>
      </c>
      <c r="BB96" s="42">
        <v>0</v>
      </c>
      <c r="BC96" s="42">
        <v>0</v>
      </c>
      <c r="BD96" s="42">
        <v>0</v>
      </c>
      <c r="BE96" s="42">
        <v>0</v>
      </c>
      <c r="BF96" s="42">
        <v>0</v>
      </c>
      <c r="BG96" s="42">
        <v>0</v>
      </c>
      <c r="BH96" s="42">
        <v>0</v>
      </c>
      <c r="BI96" s="42">
        <v>0</v>
      </c>
      <c r="BJ96" s="42">
        <v>0</v>
      </c>
      <c r="BK96" s="42">
        <v>0</v>
      </c>
      <c r="BL96" s="42">
        <v>0</v>
      </c>
      <c r="BM96" s="42">
        <v>0</v>
      </c>
      <c r="BN96" s="42">
        <v>0</v>
      </c>
      <c r="BO96" s="42">
        <v>0</v>
      </c>
      <c r="BP96" s="42">
        <v>0</v>
      </c>
      <c r="BQ96" s="42">
        <v>0</v>
      </c>
      <c r="BR96" s="42">
        <v>0</v>
      </c>
      <c r="BS96" s="42">
        <v>0</v>
      </c>
      <c r="BT96" s="42">
        <v>0</v>
      </c>
      <c r="BU96" s="42">
        <v>0</v>
      </c>
      <c r="BV96" s="42">
        <v>0</v>
      </c>
      <c r="BW96" s="42">
        <v>0</v>
      </c>
      <c r="BX96" s="42">
        <v>0</v>
      </c>
      <c r="BY96" s="42">
        <v>0</v>
      </c>
      <c r="BZ96" s="42">
        <v>0</v>
      </c>
      <c r="CA96" s="42">
        <v>0</v>
      </c>
      <c r="CB96" s="42">
        <v>0</v>
      </c>
      <c r="CC96" s="42">
        <v>0</v>
      </c>
      <c r="CD96" s="42">
        <v>0</v>
      </c>
      <c r="CE96" s="42">
        <v>0</v>
      </c>
      <c r="CF96" s="42">
        <v>0</v>
      </c>
      <c r="CG96" s="42">
        <v>0</v>
      </c>
      <c r="CH96" s="42">
        <v>0</v>
      </c>
      <c r="CI96" s="42">
        <v>0</v>
      </c>
      <c r="CJ96" s="42">
        <v>0</v>
      </c>
      <c r="CK96" s="42">
        <v>0</v>
      </c>
      <c r="CL96" s="42">
        <v>0</v>
      </c>
      <c r="CM96" s="42">
        <v>0</v>
      </c>
      <c r="CN96" s="42">
        <v>0</v>
      </c>
      <c r="CO96" s="42">
        <v>0</v>
      </c>
      <c r="CP96" s="42">
        <v>0</v>
      </c>
      <c r="CQ96" s="42">
        <v>0</v>
      </c>
      <c r="CR96" s="42">
        <v>0</v>
      </c>
      <c r="CS96" s="42">
        <v>0</v>
      </c>
      <c r="CT96" s="42">
        <v>0</v>
      </c>
      <c r="CU96" s="42">
        <v>0</v>
      </c>
      <c r="CV96" s="42">
        <v>0</v>
      </c>
      <c r="CW96" s="42">
        <v>0</v>
      </c>
      <c r="CX96" s="42">
        <v>0</v>
      </c>
      <c r="CY96" s="42">
        <v>0</v>
      </c>
      <c r="CZ96" s="42">
        <v>0</v>
      </c>
      <c r="DA96" s="42">
        <v>0</v>
      </c>
      <c r="DB96" s="42">
        <v>0</v>
      </c>
      <c r="DC96" s="42">
        <v>0</v>
      </c>
      <c r="DD96" s="42">
        <v>0</v>
      </c>
      <c r="DE96" s="56">
        <v>0</v>
      </c>
      <c r="DF96" s="57">
        <v>0</v>
      </c>
      <c r="DG96" s="42">
        <v>0</v>
      </c>
      <c r="DH96" s="42">
        <v>0</v>
      </c>
      <c r="DI96" s="42">
        <v>0</v>
      </c>
      <c r="DJ96" s="42">
        <v>0</v>
      </c>
      <c r="DK96" s="42">
        <v>0</v>
      </c>
      <c r="DL96" s="42">
        <v>0</v>
      </c>
      <c r="DM96" s="56">
        <v>0</v>
      </c>
      <c r="DN96" s="56">
        <v>0</v>
      </c>
      <c r="DO96" s="57">
        <v>0</v>
      </c>
      <c r="DP96" s="57">
        <v>0</v>
      </c>
      <c r="DQ96" s="57">
        <v>0</v>
      </c>
      <c r="DR96" s="57">
        <v>0</v>
      </c>
      <c r="DS96" s="57">
        <v>0</v>
      </c>
    </row>
    <row r="97" spans="1:123" ht="39.950000000000003" customHeight="1" x14ac:dyDescent="0.15">
      <c r="A97" s="55" t="s">
        <v>67</v>
      </c>
      <c r="B97" s="43" t="s">
        <v>66</v>
      </c>
      <c r="C97" s="55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  <c r="AG97" s="42">
        <v>0</v>
      </c>
      <c r="AH97" s="42">
        <v>0</v>
      </c>
      <c r="AI97" s="42">
        <v>0</v>
      </c>
      <c r="AJ97" s="42">
        <v>0</v>
      </c>
      <c r="AK97" s="42">
        <v>0</v>
      </c>
      <c r="AL97" s="42">
        <v>0</v>
      </c>
      <c r="AM97" s="42">
        <v>0</v>
      </c>
      <c r="AN97" s="42">
        <v>0</v>
      </c>
      <c r="AO97" s="42">
        <v>0</v>
      </c>
      <c r="AP97" s="42">
        <v>0</v>
      </c>
      <c r="AQ97" s="42">
        <v>0</v>
      </c>
      <c r="AR97" s="42">
        <v>0</v>
      </c>
      <c r="AS97" s="42">
        <v>0</v>
      </c>
      <c r="AT97" s="42">
        <v>0</v>
      </c>
      <c r="AU97" s="42">
        <v>0</v>
      </c>
      <c r="AV97" s="42">
        <v>0</v>
      </c>
      <c r="AW97" s="42">
        <v>0</v>
      </c>
      <c r="AX97" s="42">
        <v>0</v>
      </c>
      <c r="AY97" s="42">
        <v>0</v>
      </c>
      <c r="AZ97" s="42">
        <v>0</v>
      </c>
      <c r="BA97" s="42">
        <v>0</v>
      </c>
      <c r="BB97" s="42">
        <v>0</v>
      </c>
      <c r="BC97" s="42">
        <v>0</v>
      </c>
      <c r="BD97" s="42">
        <v>0</v>
      </c>
      <c r="BE97" s="42">
        <v>0</v>
      </c>
      <c r="BF97" s="42">
        <v>0</v>
      </c>
      <c r="BG97" s="42">
        <v>0</v>
      </c>
      <c r="BH97" s="42">
        <v>0</v>
      </c>
      <c r="BI97" s="42">
        <v>0</v>
      </c>
      <c r="BJ97" s="42">
        <v>0</v>
      </c>
      <c r="BK97" s="42">
        <v>0</v>
      </c>
      <c r="BL97" s="42">
        <v>0</v>
      </c>
      <c r="BM97" s="42">
        <v>0</v>
      </c>
      <c r="BN97" s="42">
        <v>0</v>
      </c>
      <c r="BO97" s="42">
        <v>0</v>
      </c>
      <c r="BP97" s="42">
        <v>0</v>
      </c>
      <c r="BQ97" s="42">
        <v>0</v>
      </c>
      <c r="BR97" s="42">
        <v>0</v>
      </c>
      <c r="BS97" s="42">
        <v>0</v>
      </c>
      <c r="BT97" s="42">
        <v>0</v>
      </c>
      <c r="BU97" s="42">
        <v>0</v>
      </c>
      <c r="BV97" s="42">
        <v>0</v>
      </c>
      <c r="BW97" s="42">
        <v>0</v>
      </c>
      <c r="BX97" s="42">
        <v>0</v>
      </c>
      <c r="BY97" s="42">
        <v>0</v>
      </c>
      <c r="BZ97" s="42">
        <v>0</v>
      </c>
      <c r="CA97" s="42">
        <v>0</v>
      </c>
      <c r="CB97" s="42">
        <v>0</v>
      </c>
      <c r="CC97" s="42">
        <v>0</v>
      </c>
      <c r="CD97" s="42">
        <v>0</v>
      </c>
      <c r="CE97" s="42">
        <v>0</v>
      </c>
      <c r="CF97" s="42">
        <v>0</v>
      </c>
      <c r="CG97" s="42">
        <v>0</v>
      </c>
      <c r="CH97" s="42">
        <v>0</v>
      </c>
      <c r="CI97" s="42">
        <v>0</v>
      </c>
      <c r="CJ97" s="42">
        <v>0</v>
      </c>
      <c r="CK97" s="42">
        <v>0</v>
      </c>
      <c r="CL97" s="42">
        <v>0</v>
      </c>
      <c r="CM97" s="42">
        <v>0</v>
      </c>
      <c r="CN97" s="42">
        <v>0</v>
      </c>
      <c r="CO97" s="42">
        <v>0</v>
      </c>
      <c r="CP97" s="42">
        <v>0</v>
      </c>
      <c r="CQ97" s="42">
        <v>0</v>
      </c>
      <c r="CR97" s="42">
        <v>0</v>
      </c>
      <c r="CS97" s="42">
        <v>0</v>
      </c>
      <c r="CT97" s="42">
        <v>0</v>
      </c>
      <c r="CU97" s="42">
        <v>0</v>
      </c>
      <c r="CV97" s="42">
        <v>0</v>
      </c>
      <c r="CW97" s="42">
        <v>0</v>
      </c>
      <c r="CX97" s="42">
        <v>0</v>
      </c>
      <c r="CY97" s="42">
        <v>0</v>
      </c>
      <c r="CZ97" s="42">
        <v>0</v>
      </c>
      <c r="DA97" s="42">
        <v>0</v>
      </c>
      <c r="DB97" s="42">
        <v>0</v>
      </c>
      <c r="DC97" s="42">
        <v>0</v>
      </c>
      <c r="DD97" s="42">
        <v>0</v>
      </c>
      <c r="DE97" s="56">
        <v>0</v>
      </c>
      <c r="DF97" s="57">
        <v>0</v>
      </c>
      <c r="DG97" s="42">
        <v>0</v>
      </c>
      <c r="DH97" s="42">
        <v>0</v>
      </c>
      <c r="DI97" s="42">
        <v>0</v>
      </c>
      <c r="DJ97" s="42">
        <v>0</v>
      </c>
      <c r="DK97" s="42">
        <v>0</v>
      </c>
      <c r="DL97" s="42">
        <v>0</v>
      </c>
      <c r="DM97" s="56">
        <v>0</v>
      </c>
      <c r="DN97" s="56">
        <v>0</v>
      </c>
      <c r="DO97" s="57">
        <v>0</v>
      </c>
      <c r="DP97" s="57">
        <v>0</v>
      </c>
      <c r="DQ97" s="57">
        <v>0</v>
      </c>
      <c r="DR97" s="57">
        <v>0</v>
      </c>
      <c r="DS97" s="57">
        <v>0</v>
      </c>
    </row>
    <row r="98" spans="1:123" ht="39.950000000000003" customHeight="1" x14ac:dyDescent="0.15">
      <c r="A98" s="55" t="s">
        <v>65</v>
      </c>
      <c r="B98" s="43" t="s">
        <v>64</v>
      </c>
      <c r="C98" s="55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  <c r="AG98" s="42">
        <v>0</v>
      </c>
      <c r="AH98" s="42">
        <v>0</v>
      </c>
      <c r="AI98" s="42">
        <v>0</v>
      </c>
      <c r="AJ98" s="42">
        <v>0</v>
      </c>
      <c r="AK98" s="42">
        <v>0</v>
      </c>
      <c r="AL98" s="42">
        <v>0</v>
      </c>
      <c r="AM98" s="42">
        <v>0</v>
      </c>
      <c r="AN98" s="42">
        <v>0</v>
      </c>
      <c r="AO98" s="42">
        <v>0</v>
      </c>
      <c r="AP98" s="42">
        <v>0</v>
      </c>
      <c r="AQ98" s="42">
        <v>0</v>
      </c>
      <c r="AR98" s="42">
        <v>0</v>
      </c>
      <c r="AS98" s="42">
        <v>0</v>
      </c>
      <c r="AT98" s="42">
        <v>0</v>
      </c>
      <c r="AU98" s="42">
        <v>0</v>
      </c>
      <c r="AV98" s="42">
        <v>0</v>
      </c>
      <c r="AW98" s="42">
        <v>0</v>
      </c>
      <c r="AX98" s="42">
        <v>0</v>
      </c>
      <c r="AY98" s="42">
        <v>0</v>
      </c>
      <c r="AZ98" s="42">
        <v>0</v>
      </c>
      <c r="BA98" s="42">
        <v>0</v>
      </c>
      <c r="BB98" s="42">
        <v>0</v>
      </c>
      <c r="BC98" s="42">
        <v>0</v>
      </c>
      <c r="BD98" s="42">
        <v>0</v>
      </c>
      <c r="BE98" s="42">
        <v>0</v>
      </c>
      <c r="BF98" s="42">
        <v>0</v>
      </c>
      <c r="BG98" s="42">
        <v>0</v>
      </c>
      <c r="BH98" s="42">
        <v>0</v>
      </c>
      <c r="BI98" s="42">
        <v>0</v>
      </c>
      <c r="BJ98" s="42">
        <v>0</v>
      </c>
      <c r="BK98" s="42">
        <v>0</v>
      </c>
      <c r="BL98" s="42">
        <v>0</v>
      </c>
      <c r="BM98" s="42">
        <v>0</v>
      </c>
      <c r="BN98" s="42">
        <v>0</v>
      </c>
      <c r="BO98" s="42">
        <v>0</v>
      </c>
      <c r="BP98" s="42">
        <v>0</v>
      </c>
      <c r="BQ98" s="42">
        <v>0</v>
      </c>
      <c r="BR98" s="42">
        <v>0</v>
      </c>
      <c r="BS98" s="42">
        <v>0</v>
      </c>
      <c r="BT98" s="42">
        <v>0</v>
      </c>
      <c r="BU98" s="42">
        <v>0</v>
      </c>
      <c r="BV98" s="42">
        <v>0</v>
      </c>
      <c r="BW98" s="42">
        <v>0</v>
      </c>
      <c r="BX98" s="42">
        <v>0</v>
      </c>
      <c r="BY98" s="42">
        <v>0</v>
      </c>
      <c r="BZ98" s="42">
        <v>0</v>
      </c>
      <c r="CA98" s="42">
        <v>0</v>
      </c>
      <c r="CB98" s="42">
        <v>0</v>
      </c>
      <c r="CC98" s="42">
        <v>0</v>
      </c>
      <c r="CD98" s="42">
        <v>0</v>
      </c>
      <c r="CE98" s="42">
        <v>0</v>
      </c>
      <c r="CF98" s="42">
        <v>0</v>
      </c>
      <c r="CG98" s="42">
        <v>0</v>
      </c>
      <c r="CH98" s="42">
        <v>0</v>
      </c>
      <c r="CI98" s="42">
        <v>0</v>
      </c>
      <c r="CJ98" s="42">
        <v>0</v>
      </c>
      <c r="CK98" s="42">
        <v>0</v>
      </c>
      <c r="CL98" s="42">
        <v>0</v>
      </c>
      <c r="CM98" s="42">
        <v>0</v>
      </c>
      <c r="CN98" s="42">
        <v>0</v>
      </c>
      <c r="CO98" s="42">
        <v>0</v>
      </c>
      <c r="CP98" s="42">
        <v>0</v>
      </c>
      <c r="CQ98" s="42">
        <v>0</v>
      </c>
      <c r="CR98" s="42">
        <v>0</v>
      </c>
      <c r="CS98" s="42">
        <v>0</v>
      </c>
      <c r="CT98" s="42">
        <v>0</v>
      </c>
      <c r="CU98" s="42">
        <v>0</v>
      </c>
      <c r="CV98" s="42">
        <v>0</v>
      </c>
      <c r="CW98" s="42">
        <v>0</v>
      </c>
      <c r="CX98" s="42">
        <v>0</v>
      </c>
      <c r="CY98" s="42">
        <v>0</v>
      </c>
      <c r="CZ98" s="42">
        <v>0</v>
      </c>
      <c r="DA98" s="42">
        <v>0</v>
      </c>
      <c r="DB98" s="42">
        <v>0</v>
      </c>
      <c r="DC98" s="42">
        <v>0</v>
      </c>
      <c r="DD98" s="42">
        <v>0</v>
      </c>
      <c r="DE98" s="56">
        <v>0</v>
      </c>
      <c r="DF98" s="57">
        <v>0</v>
      </c>
      <c r="DG98" s="42">
        <v>0</v>
      </c>
      <c r="DH98" s="42">
        <v>0</v>
      </c>
      <c r="DI98" s="42">
        <v>0</v>
      </c>
      <c r="DJ98" s="42">
        <v>0</v>
      </c>
      <c r="DK98" s="42">
        <v>0</v>
      </c>
      <c r="DL98" s="42">
        <v>0</v>
      </c>
      <c r="DM98" s="56">
        <v>0</v>
      </c>
      <c r="DN98" s="56">
        <v>0</v>
      </c>
      <c r="DO98" s="57">
        <v>0</v>
      </c>
      <c r="DP98" s="57">
        <v>0</v>
      </c>
      <c r="DQ98" s="57">
        <v>0</v>
      </c>
      <c r="DR98" s="57">
        <v>0</v>
      </c>
      <c r="DS98" s="57">
        <v>0</v>
      </c>
    </row>
    <row r="99" spans="1:123" ht="39.950000000000003" customHeight="1" x14ac:dyDescent="0.15">
      <c r="A99" s="55" t="s">
        <v>63</v>
      </c>
      <c r="B99" s="43" t="s">
        <v>334</v>
      </c>
      <c r="C99" s="55">
        <v>0</v>
      </c>
      <c r="D99" s="42">
        <v>0</v>
      </c>
      <c r="E99" s="42">
        <v>0</v>
      </c>
      <c r="F99" s="42">
        <v>0</v>
      </c>
      <c r="G99" s="42">
        <v>0</v>
      </c>
      <c r="H99" s="42">
        <v>0</v>
      </c>
      <c r="I99" s="42">
        <v>0</v>
      </c>
      <c r="J99" s="42">
        <v>0</v>
      </c>
      <c r="K99" s="42">
        <v>0</v>
      </c>
      <c r="L99" s="42">
        <v>0</v>
      </c>
      <c r="M99" s="42">
        <v>0</v>
      </c>
      <c r="N99" s="42">
        <v>0</v>
      </c>
      <c r="O99" s="42">
        <v>0</v>
      </c>
      <c r="P99" s="42">
        <v>0</v>
      </c>
      <c r="Q99" s="42">
        <v>0</v>
      </c>
      <c r="R99" s="42">
        <v>0</v>
      </c>
      <c r="S99" s="42">
        <v>0</v>
      </c>
      <c r="T99" s="42">
        <v>0</v>
      </c>
      <c r="U99" s="42">
        <v>0</v>
      </c>
      <c r="V99" s="42">
        <v>0</v>
      </c>
      <c r="W99" s="42">
        <v>0</v>
      </c>
      <c r="X99" s="42">
        <v>0</v>
      </c>
      <c r="Y99" s="42">
        <v>0</v>
      </c>
      <c r="Z99" s="42">
        <v>0</v>
      </c>
      <c r="AA99" s="42">
        <v>0</v>
      </c>
      <c r="AB99" s="42">
        <v>0</v>
      </c>
      <c r="AC99" s="42">
        <v>0</v>
      </c>
      <c r="AD99" s="42">
        <v>0</v>
      </c>
      <c r="AE99" s="42">
        <v>0</v>
      </c>
      <c r="AF99" s="42">
        <v>0</v>
      </c>
      <c r="AG99" s="42">
        <v>0</v>
      </c>
      <c r="AH99" s="42">
        <v>0</v>
      </c>
      <c r="AI99" s="42">
        <v>0</v>
      </c>
      <c r="AJ99" s="42">
        <v>0</v>
      </c>
      <c r="AK99" s="42">
        <v>0</v>
      </c>
      <c r="AL99" s="42">
        <v>0</v>
      </c>
      <c r="AM99" s="42">
        <v>0</v>
      </c>
      <c r="AN99" s="42">
        <v>0</v>
      </c>
      <c r="AO99" s="42">
        <v>0</v>
      </c>
      <c r="AP99" s="42">
        <v>0</v>
      </c>
      <c r="AQ99" s="42">
        <v>0</v>
      </c>
      <c r="AR99" s="42">
        <v>0</v>
      </c>
      <c r="AS99" s="42">
        <v>0</v>
      </c>
      <c r="AT99" s="42">
        <v>0</v>
      </c>
      <c r="AU99" s="42">
        <v>0</v>
      </c>
      <c r="AV99" s="42">
        <v>0</v>
      </c>
      <c r="AW99" s="42">
        <v>0</v>
      </c>
      <c r="AX99" s="42">
        <v>0</v>
      </c>
      <c r="AY99" s="42">
        <v>0</v>
      </c>
      <c r="AZ99" s="42">
        <v>0</v>
      </c>
      <c r="BA99" s="42">
        <v>0</v>
      </c>
      <c r="BB99" s="42">
        <v>0</v>
      </c>
      <c r="BC99" s="42">
        <v>0</v>
      </c>
      <c r="BD99" s="42">
        <v>0</v>
      </c>
      <c r="BE99" s="42">
        <v>0</v>
      </c>
      <c r="BF99" s="42">
        <v>0</v>
      </c>
      <c r="BG99" s="42">
        <v>0</v>
      </c>
      <c r="BH99" s="42">
        <v>0</v>
      </c>
      <c r="BI99" s="42">
        <v>0</v>
      </c>
      <c r="BJ99" s="42">
        <v>0</v>
      </c>
      <c r="BK99" s="42">
        <v>0</v>
      </c>
      <c r="BL99" s="42">
        <v>0</v>
      </c>
      <c r="BM99" s="42">
        <v>0</v>
      </c>
      <c r="BN99" s="42">
        <v>0</v>
      </c>
      <c r="BO99" s="42">
        <v>0</v>
      </c>
      <c r="BP99" s="42">
        <v>0</v>
      </c>
      <c r="BQ99" s="42">
        <v>0</v>
      </c>
      <c r="BR99" s="42">
        <v>0</v>
      </c>
      <c r="BS99" s="42">
        <v>0</v>
      </c>
      <c r="BT99" s="42">
        <v>0</v>
      </c>
      <c r="BU99" s="42">
        <v>0</v>
      </c>
      <c r="BV99" s="42">
        <v>0</v>
      </c>
      <c r="BW99" s="42">
        <v>0</v>
      </c>
      <c r="BX99" s="42">
        <v>0</v>
      </c>
      <c r="BY99" s="42">
        <v>0</v>
      </c>
      <c r="BZ99" s="42">
        <v>0</v>
      </c>
      <c r="CA99" s="42">
        <v>0</v>
      </c>
      <c r="CB99" s="42">
        <v>0</v>
      </c>
      <c r="CC99" s="42">
        <v>0</v>
      </c>
      <c r="CD99" s="42">
        <v>0</v>
      </c>
      <c r="CE99" s="42">
        <v>0</v>
      </c>
      <c r="CF99" s="42">
        <v>0</v>
      </c>
      <c r="CG99" s="42">
        <v>0</v>
      </c>
      <c r="CH99" s="42">
        <v>0</v>
      </c>
      <c r="CI99" s="42">
        <v>0</v>
      </c>
      <c r="CJ99" s="42">
        <v>0</v>
      </c>
      <c r="CK99" s="42">
        <v>0</v>
      </c>
      <c r="CL99" s="42">
        <v>0</v>
      </c>
      <c r="CM99" s="42">
        <v>0</v>
      </c>
      <c r="CN99" s="42">
        <v>0</v>
      </c>
      <c r="CO99" s="42">
        <v>0</v>
      </c>
      <c r="CP99" s="42">
        <v>0</v>
      </c>
      <c r="CQ99" s="42">
        <v>0</v>
      </c>
      <c r="CR99" s="42">
        <v>0</v>
      </c>
      <c r="CS99" s="42">
        <v>0</v>
      </c>
      <c r="CT99" s="42">
        <v>0</v>
      </c>
      <c r="CU99" s="42">
        <v>0</v>
      </c>
      <c r="CV99" s="42">
        <v>0</v>
      </c>
      <c r="CW99" s="42">
        <v>0</v>
      </c>
      <c r="CX99" s="42">
        <v>0</v>
      </c>
      <c r="CY99" s="42">
        <v>0</v>
      </c>
      <c r="CZ99" s="42">
        <v>0</v>
      </c>
      <c r="DA99" s="42">
        <v>0</v>
      </c>
      <c r="DB99" s="42">
        <v>0</v>
      </c>
      <c r="DC99" s="42">
        <v>0</v>
      </c>
      <c r="DD99" s="42">
        <v>0</v>
      </c>
      <c r="DE99" s="56">
        <v>0</v>
      </c>
      <c r="DF99" s="57">
        <v>0</v>
      </c>
      <c r="DG99" s="42">
        <v>0</v>
      </c>
      <c r="DH99" s="42">
        <v>0</v>
      </c>
      <c r="DI99" s="42">
        <v>0</v>
      </c>
      <c r="DJ99" s="42">
        <v>0</v>
      </c>
      <c r="DK99" s="42">
        <v>0</v>
      </c>
      <c r="DL99" s="42">
        <v>0</v>
      </c>
      <c r="DM99" s="56">
        <v>0</v>
      </c>
      <c r="DN99" s="56">
        <v>0</v>
      </c>
      <c r="DO99" s="57">
        <v>0</v>
      </c>
      <c r="DP99" s="57">
        <v>0</v>
      </c>
      <c r="DQ99" s="57">
        <v>0</v>
      </c>
      <c r="DR99" s="57">
        <v>0</v>
      </c>
      <c r="DS99" s="57">
        <v>0</v>
      </c>
    </row>
    <row r="100" spans="1:123" ht="39.950000000000003" customHeight="1" x14ac:dyDescent="0.15">
      <c r="A100" s="55" t="s">
        <v>62</v>
      </c>
      <c r="B100" s="43" t="s">
        <v>61</v>
      </c>
      <c r="C100" s="55">
        <v>0</v>
      </c>
      <c r="D100" s="42">
        <v>0</v>
      </c>
      <c r="E100" s="42">
        <v>0</v>
      </c>
      <c r="F100" s="42">
        <v>0</v>
      </c>
      <c r="G100" s="42">
        <v>0</v>
      </c>
      <c r="H100" s="42">
        <v>0</v>
      </c>
      <c r="I100" s="42">
        <v>0</v>
      </c>
      <c r="J100" s="42">
        <v>0</v>
      </c>
      <c r="K100" s="42">
        <v>0</v>
      </c>
      <c r="L100" s="42">
        <v>0</v>
      </c>
      <c r="M100" s="42">
        <v>0</v>
      </c>
      <c r="N100" s="42">
        <v>0</v>
      </c>
      <c r="O100" s="42">
        <v>0</v>
      </c>
      <c r="P100" s="42">
        <v>0</v>
      </c>
      <c r="Q100" s="42">
        <v>0</v>
      </c>
      <c r="R100" s="42">
        <v>0</v>
      </c>
      <c r="S100" s="42">
        <v>0</v>
      </c>
      <c r="T100" s="42">
        <v>0</v>
      </c>
      <c r="U100" s="42">
        <v>0</v>
      </c>
      <c r="V100" s="42">
        <v>0</v>
      </c>
      <c r="W100" s="42">
        <v>0</v>
      </c>
      <c r="X100" s="42">
        <v>0</v>
      </c>
      <c r="Y100" s="42">
        <v>0</v>
      </c>
      <c r="Z100" s="42">
        <v>0</v>
      </c>
      <c r="AA100" s="42">
        <v>0</v>
      </c>
      <c r="AB100" s="42">
        <v>0</v>
      </c>
      <c r="AC100" s="42">
        <v>0</v>
      </c>
      <c r="AD100" s="42">
        <v>0</v>
      </c>
      <c r="AE100" s="42">
        <v>0</v>
      </c>
      <c r="AF100" s="42">
        <v>0</v>
      </c>
      <c r="AG100" s="42">
        <v>0</v>
      </c>
      <c r="AH100" s="42">
        <v>0</v>
      </c>
      <c r="AI100" s="42">
        <v>0</v>
      </c>
      <c r="AJ100" s="42">
        <v>0</v>
      </c>
      <c r="AK100" s="42">
        <v>0</v>
      </c>
      <c r="AL100" s="42">
        <v>0</v>
      </c>
      <c r="AM100" s="42">
        <v>0</v>
      </c>
      <c r="AN100" s="42">
        <v>0</v>
      </c>
      <c r="AO100" s="42">
        <v>0</v>
      </c>
      <c r="AP100" s="42">
        <v>0</v>
      </c>
      <c r="AQ100" s="42">
        <v>0</v>
      </c>
      <c r="AR100" s="42">
        <v>0</v>
      </c>
      <c r="AS100" s="42">
        <v>0</v>
      </c>
      <c r="AT100" s="42">
        <v>0</v>
      </c>
      <c r="AU100" s="42">
        <v>0</v>
      </c>
      <c r="AV100" s="42">
        <v>0</v>
      </c>
      <c r="AW100" s="42">
        <v>0</v>
      </c>
      <c r="AX100" s="42">
        <v>0</v>
      </c>
      <c r="AY100" s="42">
        <v>0</v>
      </c>
      <c r="AZ100" s="42">
        <v>0</v>
      </c>
      <c r="BA100" s="42">
        <v>0</v>
      </c>
      <c r="BB100" s="42">
        <v>0</v>
      </c>
      <c r="BC100" s="42">
        <v>0</v>
      </c>
      <c r="BD100" s="42">
        <v>0</v>
      </c>
      <c r="BE100" s="42">
        <v>0</v>
      </c>
      <c r="BF100" s="42">
        <v>0</v>
      </c>
      <c r="BG100" s="42">
        <v>0</v>
      </c>
      <c r="BH100" s="42">
        <v>0</v>
      </c>
      <c r="BI100" s="42">
        <v>0</v>
      </c>
      <c r="BJ100" s="42">
        <v>0</v>
      </c>
      <c r="BK100" s="42">
        <v>0</v>
      </c>
      <c r="BL100" s="42">
        <v>0</v>
      </c>
      <c r="BM100" s="42">
        <v>0</v>
      </c>
      <c r="BN100" s="42">
        <v>0</v>
      </c>
      <c r="BO100" s="42">
        <v>0</v>
      </c>
      <c r="BP100" s="42">
        <v>0</v>
      </c>
      <c r="BQ100" s="42">
        <v>0</v>
      </c>
      <c r="BR100" s="42">
        <v>0</v>
      </c>
      <c r="BS100" s="42">
        <v>0</v>
      </c>
      <c r="BT100" s="42">
        <v>0</v>
      </c>
      <c r="BU100" s="42">
        <v>0</v>
      </c>
      <c r="BV100" s="42">
        <v>0</v>
      </c>
      <c r="BW100" s="42">
        <v>0</v>
      </c>
      <c r="BX100" s="42">
        <v>0</v>
      </c>
      <c r="BY100" s="42">
        <v>0</v>
      </c>
      <c r="BZ100" s="42">
        <v>0</v>
      </c>
      <c r="CA100" s="42">
        <v>0</v>
      </c>
      <c r="CB100" s="42">
        <v>0</v>
      </c>
      <c r="CC100" s="42">
        <v>0</v>
      </c>
      <c r="CD100" s="42">
        <v>0</v>
      </c>
      <c r="CE100" s="42">
        <v>0</v>
      </c>
      <c r="CF100" s="42">
        <v>0</v>
      </c>
      <c r="CG100" s="42">
        <v>0</v>
      </c>
      <c r="CH100" s="42">
        <v>0</v>
      </c>
      <c r="CI100" s="42">
        <v>0</v>
      </c>
      <c r="CJ100" s="42">
        <v>0</v>
      </c>
      <c r="CK100" s="42">
        <v>0</v>
      </c>
      <c r="CL100" s="42">
        <v>0</v>
      </c>
      <c r="CM100" s="42">
        <v>0</v>
      </c>
      <c r="CN100" s="42">
        <v>0</v>
      </c>
      <c r="CO100" s="42">
        <v>0</v>
      </c>
      <c r="CP100" s="42">
        <v>0</v>
      </c>
      <c r="CQ100" s="42">
        <v>0</v>
      </c>
      <c r="CR100" s="42">
        <v>0</v>
      </c>
      <c r="CS100" s="42">
        <v>0</v>
      </c>
      <c r="CT100" s="42">
        <v>0</v>
      </c>
      <c r="CU100" s="42">
        <v>0</v>
      </c>
      <c r="CV100" s="42">
        <v>0</v>
      </c>
      <c r="CW100" s="42">
        <v>0</v>
      </c>
      <c r="CX100" s="42">
        <v>0</v>
      </c>
      <c r="CY100" s="42">
        <v>0</v>
      </c>
      <c r="CZ100" s="42">
        <v>0</v>
      </c>
      <c r="DA100" s="42">
        <v>0</v>
      </c>
      <c r="DB100" s="42">
        <v>0</v>
      </c>
      <c r="DC100" s="42">
        <v>0</v>
      </c>
      <c r="DD100" s="42">
        <v>0</v>
      </c>
      <c r="DE100" s="56">
        <v>0</v>
      </c>
      <c r="DF100" s="57">
        <v>0</v>
      </c>
      <c r="DG100" s="42">
        <v>0</v>
      </c>
      <c r="DH100" s="42">
        <v>0</v>
      </c>
      <c r="DI100" s="42">
        <v>0</v>
      </c>
      <c r="DJ100" s="42">
        <v>0</v>
      </c>
      <c r="DK100" s="42">
        <v>0</v>
      </c>
      <c r="DL100" s="42">
        <v>0</v>
      </c>
      <c r="DM100" s="56">
        <v>0</v>
      </c>
      <c r="DN100" s="56">
        <v>0</v>
      </c>
      <c r="DO100" s="57">
        <v>0</v>
      </c>
      <c r="DP100" s="57">
        <v>0</v>
      </c>
      <c r="DQ100" s="57">
        <v>0</v>
      </c>
      <c r="DR100" s="57">
        <v>0</v>
      </c>
      <c r="DS100" s="57">
        <v>0</v>
      </c>
    </row>
    <row r="101" spans="1:123" ht="39.950000000000003" customHeight="1" x14ac:dyDescent="0.15">
      <c r="A101" s="55" t="s">
        <v>60</v>
      </c>
      <c r="B101" s="43" t="s">
        <v>59</v>
      </c>
      <c r="C101" s="55">
        <v>0</v>
      </c>
      <c r="D101" s="42">
        <v>0</v>
      </c>
      <c r="E101" s="42">
        <v>0</v>
      </c>
      <c r="F101" s="42">
        <v>0</v>
      </c>
      <c r="G101" s="42">
        <v>0</v>
      </c>
      <c r="H101" s="42">
        <v>0</v>
      </c>
      <c r="I101" s="42">
        <v>0</v>
      </c>
      <c r="J101" s="42">
        <v>0</v>
      </c>
      <c r="K101" s="42">
        <v>0</v>
      </c>
      <c r="L101" s="42">
        <v>0</v>
      </c>
      <c r="M101" s="42">
        <v>0</v>
      </c>
      <c r="N101" s="42">
        <v>0</v>
      </c>
      <c r="O101" s="42">
        <v>0</v>
      </c>
      <c r="P101" s="42">
        <v>0</v>
      </c>
      <c r="Q101" s="42">
        <v>0</v>
      </c>
      <c r="R101" s="42">
        <v>0</v>
      </c>
      <c r="S101" s="42">
        <v>0</v>
      </c>
      <c r="T101" s="42">
        <v>0</v>
      </c>
      <c r="U101" s="42">
        <v>0</v>
      </c>
      <c r="V101" s="42">
        <v>0</v>
      </c>
      <c r="W101" s="42">
        <v>0</v>
      </c>
      <c r="X101" s="42">
        <v>0</v>
      </c>
      <c r="Y101" s="42">
        <v>0</v>
      </c>
      <c r="Z101" s="42">
        <v>0</v>
      </c>
      <c r="AA101" s="42">
        <v>0</v>
      </c>
      <c r="AB101" s="42">
        <v>0</v>
      </c>
      <c r="AC101" s="42">
        <v>0</v>
      </c>
      <c r="AD101" s="42">
        <v>0</v>
      </c>
      <c r="AE101" s="42">
        <v>0</v>
      </c>
      <c r="AF101" s="42">
        <v>0</v>
      </c>
      <c r="AG101" s="42">
        <v>0</v>
      </c>
      <c r="AH101" s="42">
        <v>0</v>
      </c>
      <c r="AI101" s="42">
        <v>0</v>
      </c>
      <c r="AJ101" s="42">
        <v>0</v>
      </c>
      <c r="AK101" s="42">
        <v>0</v>
      </c>
      <c r="AL101" s="42">
        <v>0</v>
      </c>
      <c r="AM101" s="42">
        <v>0</v>
      </c>
      <c r="AN101" s="42">
        <v>0</v>
      </c>
      <c r="AO101" s="42">
        <v>0</v>
      </c>
      <c r="AP101" s="42">
        <v>0</v>
      </c>
      <c r="AQ101" s="42">
        <v>0</v>
      </c>
      <c r="AR101" s="42">
        <v>0</v>
      </c>
      <c r="AS101" s="42">
        <v>0</v>
      </c>
      <c r="AT101" s="42">
        <v>0</v>
      </c>
      <c r="AU101" s="42">
        <v>0</v>
      </c>
      <c r="AV101" s="42">
        <v>0</v>
      </c>
      <c r="AW101" s="42">
        <v>0</v>
      </c>
      <c r="AX101" s="42">
        <v>0</v>
      </c>
      <c r="AY101" s="42">
        <v>0</v>
      </c>
      <c r="AZ101" s="42">
        <v>0</v>
      </c>
      <c r="BA101" s="42">
        <v>0</v>
      </c>
      <c r="BB101" s="42">
        <v>0</v>
      </c>
      <c r="BC101" s="42">
        <v>0</v>
      </c>
      <c r="BD101" s="42">
        <v>0</v>
      </c>
      <c r="BE101" s="42">
        <v>0</v>
      </c>
      <c r="BF101" s="42">
        <v>0</v>
      </c>
      <c r="BG101" s="42">
        <v>0</v>
      </c>
      <c r="BH101" s="42">
        <v>0</v>
      </c>
      <c r="BI101" s="42">
        <v>0</v>
      </c>
      <c r="BJ101" s="42">
        <v>0</v>
      </c>
      <c r="BK101" s="42">
        <v>0</v>
      </c>
      <c r="BL101" s="42">
        <v>0</v>
      </c>
      <c r="BM101" s="42">
        <v>0</v>
      </c>
      <c r="BN101" s="42">
        <v>0</v>
      </c>
      <c r="BO101" s="42">
        <v>0</v>
      </c>
      <c r="BP101" s="42">
        <v>0</v>
      </c>
      <c r="BQ101" s="42">
        <v>0</v>
      </c>
      <c r="BR101" s="42">
        <v>0</v>
      </c>
      <c r="BS101" s="42">
        <v>0</v>
      </c>
      <c r="BT101" s="42">
        <v>0</v>
      </c>
      <c r="BU101" s="42">
        <v>0</v>
      </c>
      <c r="BV101" s="42">
        <v>0</v>
      </c>
      <c r="BW101" s="42">
        <v>0</v>
      </c>
      <c r="BX101" s="42">
        <v>0</v>
      </c>
      <c r="BY101" s="42">
        <v>0</v>
      </c>
      <c r="BZ101" s="42">
        <v>0</v>
      </c>
      <c r="CA101" s="42">
        <v>0</v>
      </c>
      <c r="CB101" s="42">
        <v>0</v>
      </c>
      <c r="CC101" s="42">
        <v>0</v>
      </c>
      <c r="CD101" s="42">
        <v>0</v>
      </c>
      <c r="CE101" s="42">
        <v>0</v>
      </c>
      <c r="CF101" s="42">
        <v>0</v>
      </c>
      <c r="CG101" s="42">
        <v>0</v>
      </c>
      <c r="CH101" s="42">
        <v>0</v>
      </c>
      <c r="CI101" s="42">
        <v>0</v>
      </c>
      <c r="CJ101" s="42">
        <v>0</v>
      </c>
      <c r="CK101" s="42">
        <v>0</v>
      </c>
      <c r="CL101" s="42">
        <v>0</v>
      </c>
      <c r="CM101" s="42">
        <v>0</v>
      </c>
      <c r="CN101" s="42">
        <v>0</v>
      </c>
      <c r="CO101" s="42">
        <v>0</v>
      </c>
      <c r="CP101" s="42">
        <v>0</v>
      </c>
      <c r="CQ101" s="42">
        <v>0</v>
      </c>
      <c r="CR101" s="42">
        <v>0</v>
      </c>
      <c r="CS101" s="42">
        <v>0</v>
      </c>
      <c r="CT101" s="42">
        <v>0</v>
      </c>
      <c r="CU101" s="42">
        <v>0</v>
      </c>
      <c r="CV101" s="42">
        <v>0</v>
      </c>
      <c r="CW101" s="42">
        <v>0</v>
      </c>
      <c r="CX101" s="42">
        <v>0</v>
      </c>
      <c r="CY101" s="42">
        <v>0</v>
      </c>
      <c r="CZ101" s="42">
        <v>0</v>
      </c>
      <c r="DA101" s="42">
        <v>0</v>
      </c>
      <c r="DB101" s="42">
        <v>0</v>
      </c>
      <c r="DC101" s="42">
        <v>0</v>
      </c>
      <c r="DD101" s="42">
        <v>0</v>
      </c>
      <c r="DE101" s="56">
        <v>0</v>
      </c>
      <c r="DF101" s="57">
        <v>0</v>
      </c>
      <c r="DG101" s="42">
        <v>0</v>
      </c>
      <c r="DH101" s="42">
        <v>0</v>
      </c>
      <c r="DI101" s="42">
        <v>0</v>
      </c>
      <c r="DJ101" s="42">
        <v>0</v>
      </c>
      <c r="DK101" s="42">
        <v>0</v>
      </c>
      <c r="DL101" s="42">
        <v>0</v>
      </c>
      <c r="DM101" s="56">
        <v>0</v>
      </c>
      <c r="DN101" s="56">
        <v>0</v>
      </c>
      <c r="DO101" s="57">
        <v>0</v>
      </c>
      <c r="DP101" s="57">
        <v>0</v>
      </c>
      <c r="DQ101" s="57">
        <v>0</v>
      </c>
      <c r="DR101" s="57">
        <v>0</v>
      </c>
      <c r="DS101" s="57">
        <v>0</v>
      </c>
    </row>
    <row r="102" spans="1:123" ht="39.950000000000003" customHeight="1" x14ac:dyDescent="0.15">
      <c r="A102" s="55" t="s">
        <v>58</v>
      </c>
      <c r="B102" s="43" t="s">
        <v>57</v>
      </c>
      <c r="C102" s="55">
        <v>0</v>
      </c>
      <c r="D102" s="42">
        <v>0</v>
      </c>
      <c r="E102" s="42">
        <v>0</v>
      </c>
      <c r="F102" s="42">
        <v>0</v>
      </c>
      <c r="G102" s="42">
        <v>0</v>
      </c>
      <c r="H102" s="42">
        <v>0</v>
      </c>
      <c r="I102" s="42">
        <v>0</v>
      </c>
      <c r="J102" s="42">
        <v>0</v>
      </c>
      <c r="K102" s="42">
        <v>0</v>
      </c>
      <c r="L102" s="42">
        <v>0</v>
      </c>
      <c r="M102" s="42">
        <v>0</v>
      </c>
      <c r="N102" s="42">
        <v>0</v>
      </c>
      <c r="O102" s="42">
        <v>0</v>
      </c>
      <c r="P102" s="42">
        <v>0</v>
      </c>
      <c r="Q102" s="42">
        <v>0</v>
      </c>
      <c r="R102" s="42">
        <v>0</v>
      </c>
      <c r="S102" s="42">
        <v>0</v>
      </c>
      <c r="T102" s="42">
        <v>0</v>
      </c>
      <c r="U102" s="42">
        <v>0</v>
      </c>
      <c r="V102" s="42">
        <v>0</v>
      </c>
      <c r="W102" s="42">
        <v>0</v>
      </c>
      <c r="X102" s="42">
        <v>0</v>
      </c>
      <c r="Y102" s="42">
        <v>0</v>
      </c>
      <c r="Z102" s="42">
        <v>0</v>
      </c>
      <c r="AA102" s="42">
        <v>0</v>
      </c>
      <c r="AB102" s="42">
        <v>0</v>
      </c>
      <c r="AC102" s="42">
        <v>0</v>
      </c>
      <c r="AD102" s="42">
        <v>0</v>
      </c>
      <c r="AE102" s="42">
        <v>0</v>
      </c>
      <c r="AF102" s="42">
        <v>0</v>
      </c>
      <c r="AG102" s="42">
        <v>0</v>
      </c>
      <c r="AH102" s="42">
        <v>0</v>
      </c>
      <c r="AI102" s="42">
        <v>0</v>
      </c>
      <c r="AJ102" s="42">
        <v>0</v>
      </c>
      <c r="AK102" s="42">
        <v>0</v>
      </c>
      <c r="AL102" s="42">
        <v>0</v>
      </c>
      <c r="AM102" s="42">
        <v>0</v>
      </c>
      <c r="AN102" s="42">
        <v>0</v>
      </c>
      <c r="AO102" s="42">
        <v>0</v>
      </c>
      <c r="AP102" s="42">
        <v>0</v>
      </c>
      <c r="AQ102" s="42">
        <v>0</v>
      </c>
      <c r="AR102" s="42">
        <v>0</v>
      </c>
      <c r="AS102" s="42">
        <v>0</v>
      </c>
      <c r="AT102" s="42">
        <v>0</v>
      </c>
      <c r="AU102" s="42">
        <v>0</v>
      </c>
      <c r="AV102" s="42">
        <v>0</v>
      </c>
      <c r="AW102" s="42">
        <v>0</v>
      </c>
      <c r="AX102" s="42">
        <v>0</v>
      </c>
      <c r="AY102" s="42">
        <v>0</v>
      </c>
      <c r="AZ102" s="42">
        <v>0</v>
      </c>
      <c r="BA102" s="42">
        <v>0</v>
      </c>
      <c r="BB102" s="42">
        <v>0</v>
      </c>
      <c r="BC102" s="42">
        <v>0</v>
      </c>
      <c r="BD102" s="42">
        <v>0</v>
      </c>
      <c r="BE102" s="42">
        <v>0</v>
      </c>
      <c r="BF102" s="42">
        <v>0</v>
      </c>
      <c r="BG102" s="42">
        <v>0</v>
      </c>
      <c r="BH102" s="42">
        <v>0</v>
      </c>
      <c r="BI102" s="42">
        <v>0</v>
      </c>
      <c r="BJ102" s="42">
        <v>0</v>
      </c>
      <c r="BK102" s="42">
        <v>0</v>
      </c>
      <c r="BL102" s="42">
        <v>0</v>
      </c>
      <c r="BM102" s="42">
        <v>0</v>
      </c>
      <c r="BN102" s="42">
        <v>0</v>
      </c>
      <c r="BO102" s="42">
        <v>0</v>
      </c>
      <c r="BP102" s="42">
        <v>0</v>
      </c>
      <c r="BQ102" s="42">
        <v>0</v>
      </c>
      <c r="BR102" s="42">
        <v>0</v>
      </c>
      <c r="BS102" s="42">
        <v>0</v>
      </c>
      <c r="BT102" s="42">
        <v>0</v>
      </c>
      <c r="BU102" s="42">
        <v>0</v>
      </c>
      <c r="BV102" s="42">
        <v>0</v>
      </c>
      <c r="BW102" s="42">
        <v>0</v>
      </c>
      <c r="BX102" s="42">
        <v>0</v>
      </c>
      <c r="BY102" s="42">
        <v>0</v>
      </c>
      <c r="BZ102" s="42">
        <v>0</v>
      </c>
      <c r="CA102" s="42">
        <v>0</v>
      </c>
      <c r="CB102" s="42">
        <v>0</v>
      </c>
      <c r="CC102" s="42">
        <v>0</v>
      </c>
      <c r="CD102" s="42">
        <v>0</v>
      </c>
      <c r="CE102" s="42">
        <v>0</v>
      </c>
      <c r="CF102" s="42">
        <v>0</v>
      </c>
      <c r="CG102" s="42">
        <v>0</v>
      </c>
      <c r="CH102" s="42">
        <v>0</v>
      </c>
      <c r="CI102" s="42">
        <v>0</v>
      </c>
      <c r="CJ102" s="42">
        <v>0</v>
      </c>
      <c r="CK102" s="42">
        <v>0</v>
      </c>
      <c r="CL102" s="42">
        <v>0</v>
      </c>
      <c r="CM102" s="42">
        <v>0</v>
      </c>
      <c r="CN102" s="42">
        <v>0</v>
      </c>
      <c r="CO102" s="42">
        <v>0</v>
      </c>
      <c r="CP102" s="42">
        <v>0</v>
      </c>
      <c r="CQ102" s="42">
        <v>0</v>
      </c>
      <c r="CR102" s="42">
        <v>0</v>
      </c>
      <c r="CS102" s="42">
        <v>0</v>
      </c>
      <c r="CT102" s="42">
        <v>0</v>
      </c>
      <c r="CU102" s="42">
        <v>0</v>
      </c>
      <c r="CV102" s="42">
        <v>0</v>
      </c>
      <c r="CW102" s="42">
        <v>0</v>
      </c>
      <c r="CX102" s="42">
        <v>0</v>
      </c>
      <c r="CY102" s="42">
        <v>0</v>
      </c>
      <c r="CZ102" s="42">
        <v>0</v>
      </c>
      <c r="DA102" s="42">
        <v>0</v>
      </c>
      <c r="DB102" s="42">
        <v>0</v>
      </c>
      <c r="DC102" s="42">
        <v>0</v>
      </c>
      <c r="DD102" s="42">
        <v>0</v>
      </c>
      <c r="DE102" s="56">
        <v>0</v>
      </c>
      <c r="DF102" s="57">
        <v>0</v>
      </c>
      <c r="DG102" s="42">
        <v>0</v>
      </c>
      <c r="DH102" s="42">
        <v>0</v>
      </c>
      <c r="DI102" s="42">
        <v>0</v>
      </c>
      <c r="DJ102" s="42">
        <v>0</v>
      </c>
      <c r="DK102" s="42">
        <v>0</v>
      </c>
      <c r="DL102" s="42">
        <v>0</v>
      </c>
      <c r="DM102" s="56">
        <v>0</v>
      </c>
      <c r="DN102" s="56">
        <v>0</v>
      </c>
      <c r="DO102" s="57">
        <v>0</v>
      </c>
      <c r="DP102" s="57">
        <v>0</v>
      </c>
      <c r="DQ102" s="57">
        <v>0</v>
      </c>
      <c r="DR102" s="57">
        <v>0</v>
      </c>
      <c r="DS102" s="57">
        <v>0</v>
      </c>
    </row>
    <row r="103" spans="1:123" ht="39.950000000000003" customHeight="1" x14ac:dyDescent="0.15">
      <c r="A103" s="55" t="s">
        <v>56</v>
      </c>
      <c r="B103" s="43" t="s">
        <v>55</v>
      </c>
      <c r="C103" s="55">
        <v>0</v>
      </c>
      <c r="D103" s="42">
        <v>0</v>
      </c>
      <c r="E103" s="42">
        <v>0</v>
      </c>
      <c r="F103" s="42">
        <v>0</v>
      </c>
      <c r="G103" s="42">
        <v>0</v>
      </c>
      <c r="H103" s="42">
        <v>0</v>
      </c>
      <c r="I103" s="42">
        <v>0</v>
      </c>
      <c r="J103" s="42">
        <v>0</v>
      </c>
      <c r="K103" s="42">
        <v>0</v>
      </c>
      <c r="L103" s="42">
        <v>0</v>
      </c>
      <c r="M103" s="42">
        <v>0</v>
      </c>
      <c r="N103" s="42">
        <v>0</v>
      </c>
      <c r="O103" s="42">
        <v>0</v>
      </c>
      <c r="P103" s="42">
        <v>0</v>
      </c>
      <c r="Q103" s="42">
        <v>0</v>
      </c>
      <c r="R103" s="42">
        <v>0</v>
      </c>
      <c r="S103" s="42">
        <v>0</v>
      </c>
      <c r="T103" s="42">
        <v>0</v>
      </c>
      <c r="U103" s="42">
        <v>0</v>
      </c>
      <c r="V103" s="42">
        <v>0</v>
      </c>
      <c r="W103" s="42">
        <v>0</v>
      </c>
      <c r="X103" s="42">
        <v>0</v>
      </c>
      <c r="Y103" s="42">
        <v>0</v>
      </c>
      <c r="Z103" s="42">
        <v>0</v>
      </c>
      <c r="AA103" s="42">
        <v>0</v>
      </c>
      <c r="AB103" s="42">
        <v>0</v>
      </c>
      <c r="AC103" s="42">
        <v>0</v>
      </c>
      <c r="AD103" s="42">
        <v>0</v>
      </c>
      <c r="AE103" s="42">
        <v>0</v>
      </c>
      <c r="AF103" s="42">
        <v>0</v>
      </c>
      <c r="AG103" s="42">
        <v>0</v>
      </c>
      <c r="AH103" s="42">
        <v>0</v>
      </c>
      <c r="AI103" s="42">
        <v>0</v>
      </c>
      <c r="AJ103" s="42">
        <v>0</v>
      </c>
      <c r="AK103" s="42">
        <v>0</v>
      </c>
      <c r="AL103" s="42">
        <v>0</v>
      </c>
      <c r="AM103" s="42">
        <v>0</v>
      </c>
      <c r="AN103" s="42">
        <v>0</v>
      </c>
      <c r="AO103" s="42">
        <v>0</v>
      </c>
      <c r="AP103" s="42">
        <v>0</v>
      </c>
      <c r="AQ103" s="42">
        <v>0</v>
      </c>
      <c r="AR103" s="42">
        <v>0</v>
      </c>
      <c r="AS103" s="42">
        <v>0</v>
      </c>
      <c r="AT103" s="42">
        <v>0</v>
      </c>
      <c r="AU103" s="42">
        <v>0</v>
      </c>
      <c r="AV103" s="42">
        <v>0</v>
      </c>
      <c r="AW103" s="42">
        <v>0</v>
      </c>
      <c r="AX103" s="42">
        <v>0</v>
      </c>
      <c r="AY103" s="42">
        <v>0</v>
      </c>
      <c r="AZ103" s="42">
        <v>0</v>
      </c>
      <c r="BA103" s="42">
        <v>0</v>
      </c>
      <c r="BB103" s="42">
        <v>0</v>
      </c>
      <c r="BC103" s="42">
        <v>0</v>
      </c>
      <c r="BD103" s="42">
        <v>0</v>
      </c>
      <c r="BE103" s="42">
        <v>0</v>
      </c>
      <c r="BF103" s="42">
        <v>0</v>
      </c>
      <c r="BG103" s="42">
        <v>0</v>
      </c>
      <c r="BH103" s="42">
        <v>0</v>
      </c>
      <c r="BI103" s="42">
        <v>0</v>
      </c>
      <c r="BJ103" s="42">
        <v>0</v>
      </c>
      <c r="BK103" s="42">
        <v>0</v>
      </c>
      <c r="BL103" s="42">
        <v>0</v>
      </c>
      <c r="BM103" s="42">
        <v>0</v>
      </c>
      <c r="BN103" s="42">
        <v>0</v>
      </c>
      <c r="BO103" s="42">
        <v>0</v>
      </c>
      <c r="BP103" s="42">
        <v>0</v>
      </c>
      <c r="BQ103" s="42">
        <v>0</v>
      </c>
      <c r="BR103" s="42">
        <v>0</v>
      </c>
      <c r="BS103" s="42">
        <v>0</v>
      </c>
      <c r="BT103" s="42">
        <v>0</v>
      </c>
      <c r="BU103" s="42">
        <v>0</v>
      </c>
      <c r="BV103" s="42">
        <v>0</v>
      </c>
      <c r="BW103" s="42">
        <v>0</v>
      </c>
      <c r="BX103" s="42">
        <v>0</v>
      </c>
      <c r="BY103" s="42">
        <v>0</v>
      </c>
      <c r="BZ103" s="42">
        <v>0</v>
      </c>
      <c r="CA103" s="42">
        <v>0</v>
      </c>
      <c r="CB103" s="42">
        <v>0</v>
      </c>
      <c r="CC103" s="42">
        <v>0</v>
      </c>
      <c r="CD103" s="42">
        <v>0</v>
      </c>
      <c r="CE103" s="42">
        <v>0</v>
      </c>
      <c r="CF103" s="42">
        <v>0</v>
      </c>
      <c r="CG103" s="42">
        <v>0</v>
      </c>
      <c r="CH103" s="42">
        <v>0</v>
      </c>
      <c r="CI103" s="42">
        <v>0</v>
      </c>
      <c r="CJ103" s="42">
        <v>0</v>
      </c>
      <c r="CK103" s="42">
        <v>0</v>
      </c>
      <c r="CL103" s="42">
        <v>0</v>
      </c>
      <c r="CM103" s="42">
        <v>0</v>
      </c>
      <c r="CN103" s="42">
        <v>0</v>
      </c>
      <c r="CO103" s="42">
        <v>0</v>
      </c>
      <c r="CP103" s="42">
        <v>0</v>
      </c>
      <c r="CQ103" s="42">
        <v>0</v>
      </c>
      <c r="CR103" s="42">
        <v>0</v>
      </c>
      <c r="CS103" s="42">
        <v>0</v>
      </c>
      <c r="CT103" s="42">
        <v>0</v>
      </c>
      <c r="CU103" s="42">
        <v>0</v>
      </c>
      <c r="CV103" s="42">
        <v>0</v>
      </c>
      <c r="CW103" s="42">
        <v>0</v>
      </c>
      <c r="CX103" s="42">
        <v>0</v>
      </c>
      <c r="CY103" s="42">
        <v>0</v>
      </c>
      <c r="CZ103" s="42">
        <v>0</v>
      </c>
      <c r="DA103" s="42">
        <v>0</v>
      </c>
      <c r="DB103" s="42">
        <v>0</v>
      </c>
      <c r="DC103" s="42">
        <v>0</v>
      </c>
      <c r="DD103" s="42">
        <v>0</v>
      </c>
      <c r="DE103" s="56">
        <v>0</v>
      </c>
      <c r="DF103" s="57">
        <v>0</v>
      </c>
      <c r="DG103" s="42">
        <v>0</v>
      </c>
      <c r="DH103" s="42">
        <v>0</v>
      </c>
      <c r="DI103" s="42">
        <v>0</v>
      </c>
      <c r="DJ103" s="42">
        <v>0</v>
      </c>
      <c r="DK103" s="42">
        <v>0</v>
      </c>
      <c r="DL103" s="42">
        <v>0</v>
      </c>
      <c r="DM103" s="56">
        <v>0</v>
      </c>
      <c r="DN103" s="56">
        <v>0</v>
      </c>
      <c r="DO103" s="57">
        <v>0</v>
      </c>
      <c r="DP103" s="57">
        <v>0</v>
      </c>
      <c r="DQ103" s="57">
        <v>0</v>
      </c>
      <c r="DR103" s="57">
        <v>0</v>
      </c>
      <c r="DS103" s="57">
        <v>0</v>
      </c>
    </row>
    <row r="104" spans="1:123" ht="39.950000000000003" customHeight="1" x14ac:dyDescent="0.15">
      <c r="A104" s="55" t="s">
        <v>54</v>
      </c>
      <c r="B104" s="43" t="s">
        <v>53</v>
      </c>
      <c r="C104" s="55">
        <v>0</v>
      </c>
      <c r="D104" s="42">
        <v>0</v>
      </c>
      <c r="E104" s="42">
        <v>0</v>
      </c>
      <c r="F104" s="42">
        <v>0</v>
      </c>
      <c r="G104" s="42">
        <v>0</v>
      </c>
      <c r="H104" s="42">
        <v>0</v>
      </c>
      <c r="I104" s="42">
        <v>0</v>
      </c>
      <c r="J104" s="42">
        <v>0</v>
      </c>
      <c r="K104" s="42">
        <v>0</v>
      </c>
      <c r="L104" s="42">
        <v>0</v>
      </c>
      <c r="M104" s="42">
        <v>0</v>
      </c>
      <c r="N104" s="42">
        <v>0</v>
      </c>
      <c r="O104" s="42">
        <v>0</v>
      </c>
      <c r="P104" s="42">
        <v>0</v>
      </c>
      <c r="Q104" s="42">
        <v>0</v>
      </c>
      <c r="R104" s="42">
        <v>0</v>
      </c>
      <c r="S104" s="42">
        <v>0</v>
      </c>
      <c r="T104" s="42">
        <v>0</v>
      </c>
      <c r="U104" s="42">
        <v>0</v>
      </c>
      <c r="V104" s="42">
        <v>0</v>
      </c>
      <c r="W104" s="42">
        <v>0</v>
      </c>
      <c r="X104" s="42">
        <v>0</v>
      </c>
      <c r="Y104" s="42">
        <v>0</v>
      </c>
      <c r="Z104" s="42">
        <v>0</v>
      </c>
      <c r="AA104" s="42">
        <v>0</v>
      </c>
      <c r="AB104" s="42">
        <v>0</v>
      </c>
      <c r="AC104" s="42">
        <v>0</v>
      </c>
      <c r="AD104" s="42">
        <v>0</v>
      </c>
      <c r="AE104" s="42">
        <v>0</v>
      </c>
      <c r="AF104" s="42">
        <v>0</v>
      </c>
      <c r="AG104" s="42">
        <v>0</v>
      </c>
      <c r="AH104" s="42">
        <v>0</v>
      </c>
      <c r="AI104" s="42">
        <v>0</v>
      </c>
      <c r="AJ104" s="42">
        <v>0</v>
      </c>
      <c r="AK104" s="42">
        <v>0</v>
      </c>
      <c r="AL104" s="42">
        <v>0</v>
      </c>
      <c r="AM104" s="42">
        <v>0</v>
      </c>
      <c r="AN104" s="42">
        <v>0</v>
      </c>
      <c r="AO104" s="42">
        <v>0</v>
      </c>
      <c r="AP104" s="42">
        <v>0</v>
      </c>
      <c r="AQ104" s="42">
        <v>0</v>
      </c>
      <c r="AR104" s="42">
        <v>0</v>
      </c>
      <c r="AS104" s="42">
        <v>0</v>
      </c>
      <c r="AT104" s="42">
        <v>0</v>
      </c>
      <c r="AU104" s="42">
        <v>0</v>
      </c>
      <c r="AV104" s="42">
        <v>0</v>
      </c>
      <c r="AW104" s="42">
        <v>0</v>
      </c>
      <c r="AX104" s="42">
        <v>0</v>
      </c>
      <c r="AY104" s="42">
        <v>0</v>
      </c>
      <c r="AZ104" s="42">
        <v>0</v>
      </c>
      <c r="BA104" s="42">
        <v>0</v>
      </c>
      <c r="BB104" s="42">
        <v>0</v>
      </c>
      <c r="BC104" s="42">
        <v>0</v>
      </c>
      <c r="BD104" s="42">
        <v>0</v>
      </c>
      <c r="BE104" s="42">
        <v>0</v>
      </c>
      <c r="BF104" s="42">
        <v>0</v>
      </c>
      <c r="BG104" s="42">
        <v>0</v>
      </c>
      <c r="BH104" s="42">
        <v>0</v>
      </c>
      <c r="BI104" s="42">
        <v>0</v>
      </c>
      <c r="BJ104" s="42">
        <v>0</v>
      </c>
      <c r="BK104" s="42">
        <v>0</v>
      </c>
      <c r="BL104" s="42">
        <v>0</v>
      </c>
      <c r="BM104" s="42">
        <v>0</v>
      </c>
      <c r="BN104" s="42">
        <v>0</v>
      </c>
      <c r="BO104" s="42">
        <v>0</v>
      </c>
      <c r="BP104" s="42">
        <v>0</v>
      </c>
      <c r="BQ104" s="42">
        <v>0</v>
      </c>
      <c r="BR104" s="42">
        <v>0</v>
      </c>
      <c r="BS104" s="42">
        <v>0</v>
      </c>
      <c r="BT104" s="42">
        <v>0</v>
      </c>
      <c r="BU104" s="42">
        <v>0</v>
      </c>
      <c r="BV104" s="42">
        <v>0</v>
      </c>
      <c r="BW104" s="42">
        <v>0</v>
      </c>
      <c r="BX104" s="42">
        <v>0</v>
      </c>
      <c r="BY104" s="42">
        <v>0</v>
      </c>
      <c r="BZ104" s="42">
        <v>0</v>
      </c>
      <c r="CA104" s="42">
        <v>0</v>
      </c>
      <c r="CB104" s="42">
        <v>0</v>
      </c>
      <c r="CC104" s="42">
        <v>0</v>
      </c>
      <c r="CD104" s="42">
        <v>0</v>
      </c>
      <c r="CE104" s="42">
        <v>0</v>
      </c>
      <c r="CF104" s="42">
        <v>0</v>
      </c>
      <c r="CG104" s="42">
        <v>0</v>
      </c>
      <c r="CH104" s="42">
        <v>0</v>
      </c>
      <c r="CI104" s="42">
        <v>0</v>
      </c>
      <c r="CJ104" s="42">
        <v>0</v>
      </c>
      <c r="CK104" s="42">
        <v>0</v>
      </c>
      <c r="CL104" s="42">
        <v>0</v>
      </c>
      <c r="CM104" s="42">
        <v>0</v>
      </c>
      <c r="CN104" s="42">
        <v>0</v>
      </c>
      <c r="CO104" s="42">
        <v>0</v>
      </c>
      <c r="CP104" s="42">
        <v>0</v>
      </c>
      <c r="CQ104" s="42">
        <v>0</v>
      </c>
      <c r="CR104" s="42">
        <v>0</v>
      </c>
      <c r="CS104" s="42">
        <v>0</v>
      </c>
      <c r="CT104" s="42">
        <v>0</v>
      </c>
      <c r="CU104" s="42">
        <v>0</v>
      </c>
      <c r="CV104" s="42">
        <v>0</v>
      </c>
      <c r="CW104" s="42">
        <v>0</v>
      </c>
      <c r="CX104" s="42">
        <v>0</v>
      </c>
      <c r="CY104" s="42">
        <v>0</v>
      </c>
      <c r="CZ104" s="42">
        <v>0</v>
      </c>
      <c r="DA104" s="42">
        <v>0</v>
      </c>
      <c r="DB104" s="42">
        <v>0</v>
      </c>
      <c r="DC104" s="42">
        <v>0</v>
      </c>
      <c r="DD104" s="42">
        <v>0</v>
      </c>
      <c r="DE104" s="56">
        <v>0</v>
      </c>
      <c r="DF104" s="57">
        <v>0</v>
      </c>
      <c r="DG104" s="42">
        <v>0</v>
      </c>
      <c r="DH104" s="42">
        <v>0</v>
      </c>
      <c r="DI104" s="42">
        <v>0</v>
      </c>
      <c r="DJ104" s="42">
        <v>0</v>
      </c>
      <c r="DK104" s="42">
        <v>0</v>
      </c>
      <c r="DL104" s="42">
        <v>0</v>
      </c>
      <c r="DM104" s="56">
        <v>0</v>
      </c>
      <c r="DN104" s="56">
        <v>0</v>
      </c>
      <c r="DO104" s="57">
        <v>0</v>
      </c>
      <c r="DP104" s="57">
        <v>0</v>
      </c>
      <c r="DQ104" s="57">
        <v>0</v>
      </c>
      <c r="DR104" s="57">
        <v>0</v>
      </c>
      <c r="DS104" s="57">
        <v>0</v>
      </c>
    </row>
    <row r="105" spans="1:123" ht="39.950000000000003" customHeight="1" x14ac:dyDescent="0.15">
      <c r="A105" s="55" t="s">
        <v>52</v>
      </c>
      <c r="B105" s="43" t="s">
        <v>51</v>
      </c>
      <c r="C105" s="55">
        <v>0</v>
      </c>
      <c r="D105" s="42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  <c r="J105" s="42">
        <v>0</v>
      </c>
      <c r="K105" s="42">
        <v>0</v>
      </c>
      <c r="L105" s="42">
        <v>0</v>
      </c>
      <c r="M105" s="42">
        <v>0</v>
      </c>
      <c r="N105" s="42">
        <v>0</v>
      </c>
      <c r="O105" s="42">
        <v>0</v>
      </c>
      <c r="P105" s="42">
        <v>0</v>
      </c>
      <c r="Q105" s="42">
        <v>0</v>
      </c>
      <c r="R105" s="42">
        <v>0</v>
      </c>
      <c r="S105" s="42">
        <v>0</v>
      </c>
      <c r="T105" s="42">
        <v>0</v>
      </c>
      <c r="U105" s="42">
        <v>0</v>
      </c>
      <c r="V105" s="42">
        <v>0</v>
      </c>
      <c r="W105" s="42">
        <v>0</v>
      </c>
      <c r="X105" s="42">
        <v>0</v>
      </c>
      <c r="Y105" s="42">
        <v>0</v>
      </c>
      <c r="Z105" s="42">
        <v>0</v>
      </c>
      <c r="AA105" s="42">
        <v>0</v>
      </c>
      <c r="AB105" s="42">
        <v>0</v>
      </c>
      <c r="AC105" s="42">
        <v>0</v>
      </c>
      <c r="AD105" s="42">
        <v>0</v>
      </c>
      <c r="AE105" s="42">
        <v>0</v>
      </c>
      <c r="AF105" s="42">
        <v>0</v>
      </c>
      <c r="AG105" s="42">
        <v>0</v>
      </c>
      <c r="AH105" s="42">
        <v>0</v>
      </c>
      <c r="AI105" s="42">
        <v>0</v>
      </c>
      <c r="AJ105" s="42">
        <v>0</v>
      </c>
      <c r="AK105" s="42">
        <v>0</v>
      </c>
      <c r="AL105" s="42">
        <v>0</v>
      </c>
      <c r="AM105" s="42">
        <v>0</v>
      </c>
      <c r="AN105" s="42">
        <v>0</v>
      </c>
      <c r="AO105" s="42">
        <v>0</v>
      </c>
      <c r="AP105" s="42">
        <v>0</v>
      </c>
      <c r="AQ105" s="42">
        <v>0</v>
      </c>
      <c r="AR105" s="42">
        <v>0</v>
      </c>
      <c r="AS105" s="42">
        <v>0</v>
      </c>
      <c r="AT105" s="42">
        <v>0</v>
      </c>
      <c r="AU105" s="42">
        <v>0</v>
      </c>
      <c r="AV105" s="42">
        <v>0</v>
      </c>
      <c r="AW105" s="42">
        <v>0</v>
      </c>
      <c r="AX105" s="42">
        <v>0</v>
      </c>
      <c r="AY105" s="42">
        <v>0</v>
      </c>
      <c r="AZ105" s="42">
        <v>0</v>
      </c>
      <c r="BA105" s="42">
        <v>0</v>
      </c>
      <c r="BB105" s="42">
        <v>0</v>
      </c>
      <c r="BC105" s="42">
        <v>0</v>
      </c>
      <c r="BD105" s="42">
        <v>0</v>
      </c>
      <c r="BE105" s="42">
        <v>0</v>
      </c>
      <c r="BF105" s="42">
        <v>0</v>
      </c>
      <c r="BG105" s="42">
        <v>0</v>
      </c>
      <c r="BH105" s="42">
        <v>0</v>
      </c>
      <c r="BI105" s="42">
        <v>0</v>
      </c>
      <c r="BJ105" s="42">
        <v>0</v>
      </c>
      <c r="BK105" s="42">
        <v>0</v>
      </c>
      <c r="BL105" s="42">
        <v>0</v>
      </c>
      <c r="BM105" s="42">
        <v>0</v>
      </c>
      <c r="BN105" s="42">
        <v>0</v>
      </c>
      <c r="BO105" s="42">
        <v>0</v>
      </c>
      <c r="BP105" s="42">
        <v>0</v>
      </c>
      <c r="BQ105" s="42">
        <v>0</v>
      </c>
      <c r="BR105" s="42">
        <v>0</v>
      </c>
      <c r="BS105" s="42">
        <v>0</v>
      </c>
      <c r="BT105" s="42">
        <v>0</v>
      </c>
      <c r="BU105" s="42">
        <v>0</v>
      </c>
      <c r="BV105" s="42">
        <v>0</v>
      </c>
      <c r="BW105" s="42">
        <v>0</v>
      </c>
      <c r="BX105" s="42">
        <v>0</v>
      </c>
      <c r="BY105" s="42">
        <v>0</v>
      </c>
      <c r="BZ105" s="42">
        <v>0</v>
      </c>
      <c r="CA105" s="42">
        <v>0</v>
      </c>
      <c r="CB105" s="42">
        <v>0</v>
      </c>
      <c r="CC105" s="42">
        <v>0</v>
      </c>
      <c r="CD105" s="42">
        <v>0</v>
      </c>
      <c r="CE105" s="42">
        <v>0</v>
      </c>
      <c r="CF105" s="42">
        <v>0</v>
      </c>
      <c r="CG105" s="42">
        <v>0</v>
      </c>
      <c r="CH105" s="42">
        <v>0</v>
      </c>
      <c r="CI105" s="42">
        <v>0</v>
      </c>
      <c r="CJ105" s="42">
        <v>0</v>
      </c>
      <c r="CK105" s="42">
        <v>0</v>
      </c>
      <c r="CL105" s="42">
        <v>0</v>
      </c>
      <c r="CM105" s="42">
        <v>0</v>
      </c>
      <c r="CN105" s="42">
        <v>0</v>
      </c>
      <c r="CO105" s="42">
        <v>0</v>
      </c>
      <c r="CP105" s="42">
        <v>0</v>
      </c>
      <c r="CQ105" s="42">
        <v>0</v>
      </c>
      <c r="CR105" s="42">
        <v>0</v>
      </c>
      <c r="CS105" s="42">
        <v>0</v>
      </c>
      <c r="CT105" s="42">
        <v>0</v>
      </c>
      <c r="CU105" s="42">
        <v>0</v>
      </c>
      <c r="CV105" s="42">
        <v>0</v>
      </c>
      <c r="CW105" s="42">
        <v>0</v>
      </c>
      <c r="CX105" s="42">
        <v>0</v>
      </c>
      <c r="CY105" s="42">
        <v>0</v>
      </c>
      <c r="CZ105" s="42">
        <v>0</v>
      </c>
      <c r="DA105" s="42">
        <v>0</v>
      </c>
      <c r="DB105" s="42">
        <v>0</v>
      </c>
      <c r="DC105" s="42">
        <v>0</v>
      </c>
      <c r="DD105" s="42">
        <v>0</v>
      </c>
      <c r="DE105" s="56">
        <v>0</v>
      </c>
      <c r="DF105" s="57">
        <v>0</v>
      </c>
      <c r="DG105" s="42">
        <v>0</v>
      </c>
      <c r="DH105" s="42">
        <v>0</v>
      </c>
      <c r="DI105" s="42">
        <v>0</v>
      </c>
      <c r="DJ105" s="42">
        <v>0</v>
      </c>
      <c r="DK105" s="42">
        <v>0</v>
      </c>
      <c r="DL105" s="42">
        <v>0</v>
      </c>
      <c r="DM105" s="56">
        <v>0</v>
      </c>
      <c r="DN105" s="56">
        <v>0</v>
      </c>
      <c r="DO105" s="57">
        <v>0</v>
      </c>
      <c r="DP105" s="57">
        <v>0</v>
      </c>
      <c r="DQ105" s="57">
        <v>0</v>
      </c>
      <c r="DR105" s="57">
        <v>0</v>
      </c>
      <c r="DS105" s="57">
        <v>0</v>
      </c>
    </row>
    <row r="106" spans="1:123" ht="39.950000000000003" customHeight="1" x14ac:dyDescent="0.15">
      <c r="A106" s="55" t="s">
        <v>50</v>
      </c>
      <c r="B106" s="43" t="s">
        <v>49</v>
      </c>
      <c r="C106" s="55">
        <v>0</v>
      </c>
      <c r="D106" s="42">
        <v>0</v>
      </c>
      <c r="E106" s="42">
        <v>0</v>
      </c>
      <c r="F106" s="42">
        <v>0</v>
      </c>
      <c r="G106" s="42">
        <v>0</v>
      </c>
      <c r="H106" s="42">
        <v>0</v>
      </c>
      <c r="I106" s="42">
        <v>0</v>
      </c>
      <c r="J106" s="42">
        <v>0</v>
      </c>
      <c r="K106" s="42">
        <v>0</v>
      </c>
      <c r="L106" s="42">
        <v>0</v>
      </c>
      <c r="M106" s="42">
        <v>0</v>
      </c>
      <c r="N106" s="42">
        <v>0</v>
      </c>
      <c r="O106" s="42">
        <v>0</v>
      </c>
      <c r="P106" s="42">
        <v>0</v>
      </c>
      <c r="Q106" s="42">
        <v>0</v>
      </c>
      <c r="R106" s="42">
        <v>0</v>
      </c>
      <c r="S106" s="42">
        <v>0</v>
      </c>
      <c r="T106" s="42">
        <v>0</v>
      </c>
      <c r="U106" s="42">
        <v>0</v>
      </c>
      <c r="V106" s="42">
        <v>0</v>
      </c>
      <c r="W106" s="42">
        <v>0</v>
      </c>
      <c r="X106" s="42">
        <v>0</v>
      </c>
      <c r="Y106" s="42">
        <v>0</v>
      </c>
      <c r="Z106" s="42">
        <v>0</v>
      </c>
      <c r="AA106" s="42">
        <v>0</v>
      </c>
      <c r="AB106" s="42">
        <v>0</v>
      </c>
      <c r="AC106" s="42">
        <v>0</v>
      </c>
      <c r="AD106" s="42">
        <v>0</v>
      </c>
      <c r="AE106" s="42">
        <v>0</v>
      </c>
      <c r="AF106" s="42">
        <v>0</v>
      </c>
      <c r="AG106" s="42">
        <v>0</v>
      </c>
      <c r="AH106" s="42">
        <v>0</v>
      </c>
      <c r="AI106" s="42">
        <v>0</v>
      </c>
      <c r="AJ106" s="42">
        <v>0</v>
      </c>
      <c r="AK106" s="42">
        <v>0</v>
      </c>
      <c r="AL106" s="42">
        <v>0</v>
      </c>
      <c r="AM106" s="42">
        <v>0</v>
      </c>
      <c r="AN106" s="42">
        <v>0</v>
      </c>
      <c r="AO106" s="42">
        <v>0</v>
      </c>
      <c r="AP106" s="42">
        <v>0</v>
      </c>
      <c r="AQ106" s="42">
        <v>0</v>
      </c>
      <c r="AR106" s="42">
        <v>0</v>
      </c>
      <c r="AS106" s="42">
        <v>0</v>
      </c>
      <c r="AT106" s="42">
        <v>0</v>
      </c>
      <c r="AU106" s="42">
        <v>0</v>
      </c>
      <c r="AV106" s="42">
        <v>0</v>
      </c>
      <c r="AW106" s="42">
        <v>0</v>
      </c>
      <c r="AX106" s="42">
        <v>0</v>
      </c>
      <c r="AY106" s="42">
        <v>0</v>
      </c>
      <c r="AZ106" s="42">
        <v>0</v>
      </c>
      <c r="BA106" s="42">
        <v>0</v>
      </c>
      <c r="BB106" s="42">
        <v>0</v>
      </c>
      <c r="BC106" s="42">
        <v>0</v>
      </c>
      <c r="BD106" s="42">
        <v>0</v>
      </c>
      <c r="BE106" s="42">
        <v>0</v>
      </c>
      <c r="BF106" s="42">
        <v>0</v>
      </c>
      <c r="BG106" s="42">
        <v>0</v>
      </c>
      <c r="BH106" s="42">
        <v>0</v>
      </c>
      <c r="BI106" s="42">
        <v>0</v>
      </c>
      <c r="BJ106" s="42">
        <v>0</v>
      </c>
      <c r="BK106" s="42">
        <v>0</v>
      </c>
      <c r="BL106" s="42">
        <v>0</v>
      </c>
      <c r="BM106" s="42">
        <v>0</v>
      </c>
      <c r="BN106" s="42">
        <v>0</v>
      </c>
      <c r="BO106" s="42">
        <v>0</v>
      </c>
      <c r="BP106" s="42">
        <v>0</v>
      </c>
      <c r="BQ106" s="42">
        <v>0</v>
      </c>
      <c r="BR106" s="42">
        <v>0</v>
      </c>
      <c r="BS106" s="42">
        <v>0</v>
      </c>
      <c r="BT106" s="42">
        <v>0</v>
      </c>
      <c r="BU106" s="42">
        <v>0</v>
      </c>
      <c r="BV106" s="42">
        <v>0</v>
      </c>
      <c r="BW106" s="42">
        <v>0</v>
      </c>
      <c r="BX106" s="42">
        <v>0</v>
      </c>
      <c r="BY106" s="42">
        <v>0</v>
      </c>
      <c r="BZ106" s="42">
        <v>0</v>
      </c>
      <c r="CA106" s="42">
        <v>0</v>
      </c>
      <c r="CB106" s="42">
        <v>0</v>
      </c>
      <c r="CC106" s="42">
        <v>0</v>
      </c>
      <c r="CD106" s="42">
        <v>0</v>
      </c>
      <c r="CE106" s="42">
        <v>0</v>
      </c>
      <c r="CF106" s="42">
        <v>0</v>
      </c>
      <c r="CG106" s="42">
        <v>0</v>
      </c>
      <c r="CH106" s="42">
        <v>0</v>
      </c>
      <c r="CI106" s="42">
        <v>0</v>
      </c>
      <c r="CJ106" s="42">
        <v>0</v>
      </c>
      <c r="CK106" s="42">
        <v>0</v>
      </c>
      <c r="CL106" s="42">
        <v>0</v>
      </c>
      <c r="CM106" s="42">
        <v>0</v>
      </c>
      <c r="CN106" s="42">
        <v>0</v>
      </c>
      <c r="CO106" s="42">
        <v>0</v>
      </c>
      <c r="CP106" s="42">
        <v>0</v>
      </c>
      <c r="CQ106" s="42">
        <v>0</v>
      </c>
      <c r="CR106" s="42">
        <v>0</v>
      </c>
      <c r="CS106" s="42">
        <v>0</v>
      </c>
      <c r="CT106" s="42">
        <v>0</v>
      </c>
      <c r="CU106" s="42">
        <v>0</v>
      </c>
      <c r="CV106" s="42">
        <v>0</v>
      </c>
      <c r="CW106" s="42">
        <v>0</v>
      </c>
      <c r="CX106" s="42">
        <v>0</v>
      </c>
      <c r="CY106" s="42">
        <v>0</v>
      </c>
      <c r="CZ106" s="42">
        <v>0</v>
      </c>
      <c r="DA106" s="42">
        <v>0</v>
      </c>
      <c r="DB106" s="42">
        <v>0</v>
      </c>
      <c r="DC106" s="42">
        <v>0</v>
      </c>
      <c r="DD106" s="42">
        <v>0</v>
      </c>
      <c r="DE106" s="56">
        <v>0</v>
      </c>
      <c r="DF106" s="57">
        <v>0</v>
      </c>
      <c r="DG106" s="42">
        <v>0</v>
      </c>
      <c r="DH106" s="42">
        <v>0</v>
      </c>
      <c r="DI106" s="42">
        <v>0</v>
      </c>
      <c r="DJ106" s="42">
        <v>0</v>
      </c>
      <c r="DK106" s="42">
        <v>0</v>
      </c>
      <c r="DL106" s="42">
        <v>0</v>
      </c>
      <c r="DM106" s="56">
        <v>0</v>
      </c>
      <c r="DN106" s="56">
        <v>0</v>
      </c>
      <c r="DO106" s="57">
        <v>0</v>
      </c>
      <c r="DP106" s="57">
        <v>0</v>
      </c>
      <c r="DQ106" s="57">
        <v>0</v>
      </c>
      <c r="DR106" s="57">
        <v>0</v>
      </c>
      <c r="DS106" s="57">
        <v>0</v>
      </c>
    </row>
    <row r="107" spans="1:123" ht="39.950000000000003" customHeight="1" x14ac:dyDescent="0.15">
      <c r="A107" s="55" t="s">
        <v>48</v>
      </c>
      <c r="B107" s="43" t="s">
        <v>47</v>
      </c>
      <c r="C107" s="55">
        <v>0</v>
      </c>
      <c r="D107" s="42">
        <v>0</v>
      </c>
      <c r="E107" s="42">
        <v>0</v>
      </c>
      <c r="F107" s="42">
        <v>0</v>
      </c>
      <c r="G107" s="42">
        <v>0</v>
      </c>
      <c r="H107" s="42">
        <v>0</v>
      </c>
      <c r="I107" s="42">
        <v>0</v>
      </c>
      <c r="J107" s="42">
        <v>0</v>
      </c>
      <c r="K107" s="42">
        <v>0</v>
      </c>
      <c r="L107" s="42">
        <v>0</v>
      </c>
      <c r="M107" s="42">
        <v>0</v>
      </c>
      <c r="N107" s="42">
        <v>0</v>
      </c>
      <c r="O107" s="42">
        <v>0</v>
      </c>
      <c r="P107" s="42">
        <v>0</v>
      </c>
      <c r="Q107" s="42">
        <v>0</v>
      </c>
      <c r="R107" s="42">
        <v>0</v>
      </c>
      <c r="S107" s="42">
        <v>0</v>
      </c>
      <c r="T107" s="42">
        <v>0</v>
      </c>
      <c r="U107" s="42">
        <v>0</v>
      </c>
      <c r="V107" s="42">
        <v>0</v>
      </c>
      <c r="W107" s="42">
        <v>0</v>
      </c>
      <c r="X107" s="42">
        <v>0</v>
      </c>
      <c r="Y107" s="42">
        <v>0</v>
      </c>
      <c r="Z107" s="42">
        <v>0</v>
      </c>
      <c r="AA107" s="42">
        <v>0</v>
      </c>
      <c r="AB107" s="42">
        <v>0</v>
      </c>
      <c r="AC107" s="42">
        <v>0</v>
      </c>
      <c r="AD107" s="42">
        <v>0</v>
      </c>
      <c r="AE107" s="42">
        <v>0</v>
      </c>
      <c r="AF107" s="42">
        <v>0</v>
      </c>
      <c r="AG107" s="42">
        <v>0</v>
      </c>
      <c r="AH107" s="42">
        <v>0</v>
      </c>
      <c r="AI107" s="42">
        <v>0</v>
      </c>
      <c r="AJ107" s="42">
        <v>0</v>
      </c>
      <c r="AK107" s="42">
        <v>0</v>
      </c>
      <c r="AL107" s="42">
        <v>0</v>
      </c>
      <c r="AM107" s="42">
        <v>0</v>
      </c>
      <c r="AN107" s="42">
        <v>0</v>
      </c>
      <c r="AO107" s="42">
        <v>0</v>
      </c>
      <c r="AP107" s="42">
        <v>0</v>
      </c>
      <c r="AQ107" s="42">
        <v>0</v>
      </c>
      <c r="AR107" s="42">
        <v>0</v>
      </c>
      <c r="AS107" s="42">
        <v>0</v>
      </c>
      <c r="AT107" s="42">
        <v>0</v>
      </c>
      <c r="AU107" s="42">
        <v>0</v>
      </c>
      <c r="AV107" s="42">
        <v>0</v>
      </c>
      <c r="AW107" s="42">
        <v>0</v>
      </c>
      <c r="AX107" s="42">
        <v>0</v>
      </c>
      <c r="AY107" s="42">
        <v>0</v>
      </c>
      <c r="AZ107" s="42">
        <v>0</v>
      </c>
      <c r="BA107" s="42">
        <v>0</v>
      </c>
      <c r="BB107" s="42">
        <v>0</v>
      </c>
      <c r="BC107" s="42">
        <v>0</v>
      </c>
      <c r="BD107" s="42">
        <v>0</v>
      </c>
      <c r="BE107" s="42">
        <v>0</v>
      </c>
      <c r="BF107" s="42">
        <v>0</v>
      </c>
      <c r="BG107" s="42">
        <v>0</v>
      </c>
      <c r="BH107" s="42">
        <v>0</v>
      </c>
      <c r="BI107" s="42">
        <v>0</v>
      </c>
      <c r="BJ107" s="42">
        <v>0</v>
      </c>
      <c r="BK107" s="42">
        <v>0</v>
      </c>
      <c r="BL107" s="42">
        <v>0</v>
      </c>
      <c r="BM107" s="42">
        <v>0</v>
      </c>
      <c r="BN107" s="42">
        <v>0</v>
      </c>
      <c r="BO107" s="42">
        <v>0</v>
      </c>
      <c r="BP107" s="42">
        <v>0</v>
      </c>
      <c r="BQ107" s="42">
        <v>0</v>
      </c>
      <c r="BR107" s="42">
        <v>0</v>
      </c>
      <c r="BS107" s="42">
        <v>0</v>
      </c>
      <c r="BT107" s="42">
        <v>0</v>
      </c>
      <c r="BU107" s="42">
        <v>0</v>
      </c>
      <c r="BV107" s="42">
        <v>0</v>
      </c>
      <c r="BW107" s="42">
        <v>0</v>
      </c>
      <c r="BX107" s="42">
        <v>0</v>
      </c>
      <c r="BY107" s="42">
        <v>0</v>
      </c>
      <c r="BZ107" s="42">
        <v>0</v>
      </c>
      <c r="CA107" s="42">
        <v>0</v>
      </c>
      <c r="CB107" s="42">
        <v>0</v>
      </c>
      <c r="CC107" s="42">
        <v>0</v>
      </c>
      <c r="CD107" s="42">
        <v>0</v>
      </c>
      <c r="CE107" s="42">
        <v>0</v>
      </c>
      <c r="CF107" s="42">
        <v>0</v>
      </c>
      <c r="CG107" s="42">
        <v>0</v>
      </c>
      <c r="CH107" s="42">
        <v>0</v>
      </c>
      <c r="CI107" s="42">
        <v>0</v>
      </c>
      <c r="CJ107" s="42">
        <v>0</v>
      </c>
      <c r="CK107" s="42">
        <v>0</v>
      </c>
      <c r="CL107" s="42">
        <v>0</v>
      </c>
      <c r="CM107" s="42">
        <v>0</v>
      </c>
      <c r="CN107" s="42">
        <v>0</v>
      </c>
      <c r="CO107" s="42">
        <v>0</v>
      </c>
      <c r="CP107" s="42">
        <v>0</v>
      </c>
      <c r="CQ107" s="42">
        <v>0</v>
      </c>
      <c r="CR107" s="42">
        <v>0</v>
      </c>
      <c r="CS107" s="42">
        <v>0</v>
      </c>
      <c r="CT107" s="42">
        <v>0</v>
      </c>
      <c r="CU107" s="42">
        <v>0</v>
      </c>
      <c r="CV107" s="42">
        <v>0</v>
      </c>
      <c r="CW107" s="42">
        <v>0</v>
      </c>
      <c r="CX107" s="42">
        <v>0</v>
      </c>
      <c r="CY107" s="42">
        <v>0</v>
      </c>
      <c r="CZ107" s="42">
        <v>0</v>
      </c>
      <c r="DA107" s="42">
        <v>0</v>
      </c>
      <c r="DB107" s="42">
        <v>0</v>
      </c>
      <c r="DC107" s="42">
        <v>0</v>
      </c>
      <c r="DD107" s="42">
        <v>0</v>
      </c>
      <c r="DE107" s="56">
        <v>0</v>
      </c>
      <c r="DF107" s="57">
        <v>0</v>
      </c>
      <c r="DG107" s="42">
        <v>0</v>
      </c>
      <c r="DH107" s="42">
        <v>0</v>
      </c>
      <c r="DI107" s="42">
        <v>0</v>
      </c>
      <c r="DJ107" s="42">
        <v>0</v>
      </c>
      <c r="DK107" s="42">
        <v>0</v>
      </c>
      <c r="DL107" s="42">
        <v>0</v>
      </c>
      <c r="DM107" s="56">
        <v>0</v>
      </c>
      <c r="DN107" s="56">
        <v>0</v>
      </c>
      <c r="DO107" s="57">
        <v>0</v>
      </c>
      <c r="DP107" s="57">
        <v>0</v>
      </c>
      <c r="DQ107" s="57">
        <v>0</v>
      </c>
      <c r="DR107" s="57">
        <v>0</v>
      </c>
      <c r="DS107" s="57">
        <v>0</v>
      </c>
    </row>
    <row r="108" spans="1:123" ht="39.950000000000003" customHeight="1" x14ac:dyDescent="0.15">
      <c r="A108" s="55" t="s">
        <v>46</v>
      </c>
      <c r="B108" s="43" t="s">
        <v>45</v>
      </c>
      <c r="C108" s="55">
        <v>0</v>
      </c>
      <c r="D108" s="42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  <c r="J108" s="42">
        <v>0</v>
      </c>
      <c r="K108" s="42">
        <v>0</v>
      </c>
      <c r="L108" s="42">
        <v>0</v>
      </c>
      <c r="M108" s="42">
        <v>0</v>
      </c>
      <c r="N108" s="42">
        <v>0</v>
      </c>
      <c r="O108" s="42">
        <v>0</v>
      </c>
      <c r="P108" s="42">
        <v>0</v>
      </c>
      <c r="Q108" s="42">
        <v>0</v>
      </c>
      <c r="R108" s="42">
        <v>0</v>
      </c>
      <c r="S108" s="42">
        <v>0</v>
      </c>
      <c r="T108" s="42">
        <v>0</v>
      </c>
      <c r="U108" s="42">
        <v>0</v>
      </c>
      <c r="V108" s="42">
        <v>0</v>
      </c>
      <c r="W108" s="42">
        <v>0</v>
      </c>
      <c r="X108" s="42">
        <v>0</v>
      </c>
      <c r="Y108" s="42">
        <v>0</v>
      </c>
      <c r="Z108" s="42">
        <v>0</v>
      </c>
      <c r="AA108" s="42">
        <v>0</v>
      </c>
      <c r="AB108" s="42">
        <v>0</v>
      </c>
      <c r="AC108" s="42">
        <v>0</v>
      </c>
      <c r="AD108" s="42">
        <v>0</v>
      </c>
      <c r="AE108" s="42">
        <v>0</v>
      </c>
      <c r="AF108" s="42">
        <v>0</v>
      </c>
      <c r="AG108" s="42">
        <v>0</v>
      </c>
      <c r="AH108" s="42">
        <v>0</v>
      </c>
      <c r="AI108" s="42">
        <v>0</v>
      </c>
      <c r="AJ108" s="42">
        <v>0</v>
      </c>
      <c r="AK108" s="42">
        <v>0</v>
      </c>
      <c r="AL108" s="42">
        <v>0</v>
      </c>
      <c r="AM108" s="42">
        <v>0</v>
      </c>
      <c r="AN108" s="42">
        <v>0</v>
      </c>
      <c r="AO108" s="42">
        <v>0</v>
      </c>
      <c r="AP108" s="42">
        <v>0</v>
      </c>
      <c r="AQ108" s="42">
        <v>0</v>
      </c>
      <c r="AR108" s="42">
        <v>0</v>
      </c>
      <c r="AS108" s="42">
        <v>0</v>
      </c>
      <c r="AT108" s="42">
        <v>0</v>
      </c>
      <c r="AU108" s="42">
        <v>0</v>
      </c>
      <c r="AV108" s="42">
        <v>0</v>
      </c>
      <c r="AW108" s="42">
        <v>0</v>
      </c>
      <c r="AX108" s="42">
        <v>0</v>
      </c>
      <c r="AY108" s="42">
        <v>0</v>
      </c>
      <c r="AZ108" s="42">
        <v>0</v>
      </c>
      <c r="BA108" s="42">
        <v>0</v>
      </c>
      <c r="BB108" s="42">
        <v>0</v>
      </c>
      <c r="BC108" s="42">
        <v>0</v>
      </c>
      <c r="BD108" s="42">
        <v>0</v>
      </c>
      <c r="BE108" s="42">
        <v>0</v>
      </c>
      <c r="BF108" s="42">
        <v>0</v>
      </c>
      <c r="BG108" s="42">
        <v>0</v>
      </c>
      <c r="BH108" s="42">
        <v>0</v>
      </c>
      <c r="BI108" s="42">
        <v>0</v>
      </c>
      <c r="BJ108" s="42">
        <v>0</v>
      </c>
      <c r="BK108" s="42">
        <v>0</v>
      </c>
      <c r="BL108" s="42">
        <v>0</v>
      </c>
      <c r="BM108" s="42">
        <v>0</v>
      </c>
      <c r="BN108" s="42">
        <v>0</v>
      </c>
      <c r="BO108" s="42">
        <v>0</v>
      </c>
      <c r="BP108" s="42">
        <v>0</v>
      </c>
      <c r="BQ108" s="42">
        <v>0</v>
      </c>
      <c r="BR108" s="42">
        <v>0</v>
      </c>
      <c r="BS108" s="42">
        <v>0</v>
      </c>
      <c r="BT108" s="42">
        <v>0</v>
      </c>
      <c r="BU108" s="42">
        <v>0</v>
      </c>
      <c r="BV108" s="42">
        <v>0</v>
      </c>
      <c r="BW108" s="42">
        <v>0</v>
      </c>
      <c r="BX108" s="42">
        <v>0</v>
      </c>
      <c r="BY108" s="42">
        <v>0</v>
      </c>
      <c r="BZ108" s="42">
        <v>0</v>
      </c>
      <c r="CA108" s="42">
        <v>0</v>
      </c>
      <c r="CB108" s="42">
        <v>0</v>
      </c>
      <c r="CC108" s="42">
        <v>0</v>
      </c>
      <c r="CD108" s="42">
        <v>0</v>
      </c>
      <c r="CE108" s="42">
        <v>0</v>
      </c>
      <c r="CF108" s="42">
        <v>0</v>
      </c>
      <c r="CG108" s="42">
        <v>0</v>
      </c>
      <c r="CH108" s="42">
        <v>0</v>
      </c>
      <c r="CI108" s="42">
        <v>0</v>
      </c>
      <c r="CJ108" s="42">
        <v>0</v>
      </c>
      <c r="CK108" s="42">
        <v>0</v>
      </c>
      <c r="CL108" s="42">
        <v>0</v>
      </c>
      <c r="CM108" s="42">
        <v>0</v>
      </c>
      <c r="CN108" s="42">
        <v>0</v>
      </c>
      <c r="CO108" s="42">
        <v>0</v>
      </c>
      <c r="CP108" s="42">
        <v>0</v>
      </c>
      <c r="CQ108" s="42">
        <v>0</v>
      </c>
      <c r="CR108" s="42">
        <v>0</v>
      </c>
      <c r="CS108" s="42">
        <v>0</v>
      </c>
      <c r="CT108" s="42">
        <v>0</v>
      </c>
      <c r="CU108" s="42">
        <v>0</v>
      </c>
      <c r="CV108" s="42">
        <v>0</v>
      </c>
      <c r="CW108" s="42">
        <v>0</v>
      </c>
      <c r="CX108" s="42">
        <v>0</v>
      </c>
      <c r="CY108" s="42">
        <v>0</v>
      </c>
      <c r="CZ108" s="42">
        <v>0</v>
      </c>
      <c r="DA108" s="42">
        <v>0</v>
      </c>
      <c r="DB108" s="42">
        <v>0</v>
      </c>
      <c r="DC108" s="42">
        <v>0</v>
      </c>
      <c r="DD108" s="42">
        <v>0</v>
      </c>
      <c r="DE108" s="56">
        <v>0</v>
      </c>
      <c r="DF108" s="57">
        <v>0</v>
      </c>
      <c r="DG108" s="42">
        <v>0</v>
      </c>
      <c r="DH108" s="42">
        <v>0</v>
      </c>
      <c r="DI108" s="42">
        <v>0</v>
      </c>
      <c r="DJ108" s="42">
        <v>0</v>
      </c>
      <c r="DK108" s="42">
        <v>0</v>
      </c>
      <c r="DL108" s="42">
        <v>0</v>
      </c>
      <c r="DM108" s="56">
        <v>0</v>
      </c>
      <c r="DN108" s="56">
        <v>0</v>
      </c>
      <c r="DO108" s="57">
        <v>0</v>
      </c>
      <c r="DP108" s="57">
        <v>990</v>
      </c>
      <c r="DQ108" s="57">
        <v>990</v>
      </c>
      <c r="DR108" s="57">
        <v>990</v>
      </c>
      <c r="DS108" s="57">
        <v>990</v>
      </c>
    </row>
    <row r="109" spans="1:123" ht="39.950000000000003" customHeight="1" x14ac:dyDescent="0.15">
      <c r="A109" s="55" t="s">
        <v>44</v>
      </c>
      <c r="B109" s="43" t="s">
        <v>43</v>
      </c>
      <c r="C109" s="55">
        <v>0</v>
      </c>
      <c r="D109" s="42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  <c r="J109" s="42">
        <v>0</v>
      </c>
      <c r="K109" s="42">
        <v>0</v>
      </c>
      <c r="L109" s="42">
        <v>0</v>
      </c>
      <c r="M109" s="42">
        <v>0</v>
      </c>
      <c r="N109" s="42">
        <v>0</v>
      </c>
      <c r="O109" s="42">
        <v>0</v>
      </c>
      <c r="P109" s="42">
        <v>0</v>
      </c>
      <c r="Q109" s="42">
        <v>0</v>
      </c>
      <c r="R109" s="42">
        <v>0</v>
      </c>
      <c r="S109" s="42">
        <v>0</v>
      </c>
      <c r="T109" s="42">
        <v>0</v>
      </c>
      <c r="U109" s="42">
        <v>0</v>
      </c>
      <c r="V109" s="42">
        <v>0</v>
      </c>
      <c r="W109" s="42">
        <v>0</v>
      </c>
      <c r="X109" s="42">
        <v>0</v>
      </c>
      <c r="Y109" s="42">
        <v>0</v>
      </c>
      <c r="Z109" s="42">
        <v>0</v>
      </c>
      <c r="AA109" s="42">
        <v>0</v>
      </c>
      <c r="AB109" s="42">
        <v>0</v>
      </c>
      <c r="AC109" s="42">
        <v>0</v>
      </c>
      <c r="AD109" s="42">
        <v>0</v>
      </c>
      <c r="AE109" s="42">
        <v>0</v>
      </c>
      <c r="AF109" s="42">
        <v>0</v>
      </c>
      <c r="AG109" s="42">
        <v>0</v>
      </c>
      <c r="AH109" s="42">
        <v>0</v>
      </c>
      <c r="AI109" s="42">
        <v>0</v>
      </c>
      <c r="AJ109" s="42">
        <v>0</v>
      </c>
      <c r="AK109" s="42">
        <v>0</v>
      </c>
      <c r="AL109" s="42">
        <v>0</v>
      </c>
      <c r="AM109" s="42">
        <v>0</v>
      </c>
      <c r="AN109" s="42">
        <v>0</v>
      </c>
      <c r="AO109" s="42">
        <v>0</v>
      </c>
      <c r="AP109" s="42">
        <v>0</v>
      </c>
      <c r="AQ109" s="42">
        <v>0</v>
      </c>
      <c r="AR109" s="42">
        <v>0</v>
      </c>
      <c r="AS109" s="42">
        <v>0</v>
      </c>
      <c r="AT109" s="42">
        <v>0</v>
      </c>
      <c r="AU109" s="42">
        <v>0</v>
      </c>
      <c r="AV109" s="42">
        <v>0</v>
      </c>
      <c r="AW109" s="42">
        <v>0</v>
      </c>
      <c r="AX109" s="42">
        <v>0</v>
      </c>
      <c r="AY109" s="42">
        <v>0</v>
      </c>
      <c r="AZ109" s="42">
        <v>0</v>
      </c>
      <c r="BA109" s="42">
        <v>0</v>
      </c>
      <c r="BB109" s="42">
        <v>0</v>
      </c>
      <c r="BC109" s="42">
        <v>0</v>
      </c>
      <c r="BD109" s="42">
        <v>0</v>
      </c>
      <c r="BE109" s="42">
        <v>0</v>
      </c>
      <c r="BF109" s="42">
        <v>0</v>
      </c>
      <c r="BG109" s="42">
        <v>0</v>
      </c>
      <c r="BH109" s="42">
        <v>0</v>
      </c>
      <c r="BI109" s="42">
        <v>0</v>
      </c>
      <c r="BJ109" s="42">
        <v>0</v>
      </c>
      <c r="BK109" s="42">
        <v>0</v>
      </c>
      <c r="BL109" s="42">
        <v>0</v>
      </c>
      <c r="BM109" s="42">
        <v>0</v>
      </c>
      <c r="BN109" s="42">
        <v>0</v>
      </c>
      <c r="BO109" s="42">
        <v>0</v>
      </c>
      <c r="BP109" s="42">
        <v>0</v>
      </c>
      <c r="BQ109" s="42">
        <v>0</v>
      </c>
      <c r="BR109" s="42">
        <v>0</v>
      </c>
      <c r="BS109" s="42">
        <v>0</v>
      </c>
      <c r="BT109" s="42">
        <v>0</v>
      </c>
      <c r="BU109" s="42">
        <v>0</v>
      </c>
      <c r="BV109" s="42">
        <v>0</v>
      </c>
      <c r="BW109" s="42">
        <v>0</v>
      </c>
      <c r="BX109" s="42">
        <v>0</v>
      </c>
      <c r="BY109" s="42">
        <v>0</v>
      </c>
      <c r="BZ109" s="42">
        <v>0</v>
      </c>
      <c r="CA109" s="42">
        <v>0</v>
      </c>
      <c r="CB109" s="42">
        <v>0</v>
      </c>
      <c r="CC109" s="42">
        <v>0</v>
      </c>
      <c r="CD109" s="42">
        <v>0</v>
      </c>
      <c r="CE109" s="42">
        <v>0</v>
      </c>
      <c r="CF109" s="42">
        <v>0</v>
      </c>
      <c r="CG109" s="42">
        <v>0</v>
      </c>
      <c r="CH109" s="42">
        <v>0</v>
      </c>
      <c r="CI109" s="42">
        <v>0</v>
      </c>
      <c r="CJ109" s="42">
        <v>0</v>
      </c>
      <c r="CK109" s="42">
        <v>0</v>
      </c>
      <c r="CL109" s="42">
        <v>0</v>
      </c>
      <c r="CM109" s="42">
        <v>0</v>
      </c>
      <c r="CN109" s="42">
        <v>0</v>
      </c>
      <c r="CO109" s="42">
        <v>0</v>
      </c>
      <c r="CP109" s="42">
        <v>0</v>
      </c>
      <c r="CQ109" s="42">
        <v>0</v>
      </c>
      <c r="CR109" s="42">
        <v>0</v>
      </c>
      <c r="CS109" s="42">
        <v>0</v>
      </c>
      <c r="CT109" s="42">
        <v>0</v>
      </c>
      <c r="CU109" s="42">
        <v>0</v>
      </c>
      <c r="CV109" s="42">
        <v>0</v>
      </c>
      <c r="CW109" s="42">
        <v>0</v>
      </c>
      <c r="CX109" s="42">
        <v>0</v>
      </c>
      <c r="CY109" s="42">
        <v>0</v>
      </c>
      <c r="CZ109" s="42">
        <v>0</v>
      </c>
      <c r="DA109" s="42">
        <v>0</v>
      </c>
      <c r="DB109" s="42">
        <v>0</v>
      </c>
      <c r="DC109" s="42">
        <v>0</v>
      </c>
      <c r="DD109" s="42">
        <v>0</v>
      </c>
      <c r="DE109" s="56">
        <v>0</v>
      </c>
      <c r="DF109" s="57">
        <v>0</v>
      </c>
      <c r="DG109" s="42">
        <v>0</v>
      </c>
      <c r="DH109" s="42">
        <v>0</v>
      </c>
      <c r="DI109" s="42">
        <v>0</v>
      </c>
      <c r="DJ109" s="42">
        <v>0</v>
      </c>
      <c r="DK109" s="42">
        <v>0</v>
      </c>
      <c r="DL109" s="42">
        <v>0</v>
      </c>
      <c r="DM109" s="56">
        <v>0</v>
      </c>
      <c r="DN109" s="56">
        <v>0</v>
      </c>
      <c r="DO109" s="57">
        <v>0</v>
      </c>
      <c r="DP109" s="57">
        <v>0</v>
      </c>
      <c r="DQ109" s="57">
        <v>0</v>
      </c>
      <c r="DR109" s="57">
        <v>0</v>
      </c>
      <c r="DS109" s="57">
        <v>0</v>
      </c>
    </row>
    <row r="110" spans="1:123" ht="39.950000000000003" customHeight="1" x14ac:dyDescent="0.15">
      <c r="A110" s="55" t="s">
        <v>42</v>
      </c>
      <c r="B110" s="43" t="s">
        <v>41</v>
      </c>
      <c r="C110" s="55">
        <v>828</v>
      </c>
      <c r="D110" s="42">
        <v>8</v>
      </c>
      <c r="E110" s="42">
        <v>15</v>
      </c>
      <c r="F110" s="42">
        <v>37</v>
      </c>
      <c r="G110" s="42">
        <v>342</v>
      </c>
      <c r="H110" s="42">
        <v>51</v>
      </c>
      <c r="I110" s="42">
        <v>216</v>
      </c>
      <c r="J110" s="42">
        <v>1914</v>
      </c>
      <c r="K110" s="42">
        <v>515</v>
      </c>
      <c r="L110" s="42">
        <v>395</v>
      </c>
      <c r="M110" s="42">
        <v>798</v>
      </c>
      <c r="N110" s="42">
        <v>69</v>
      </c>
      <c r="O110" s="42">
        <v>178</v>
      </c>
      <c r="P110" s="42">
        <v>277</v>
      </c>
      <c r="Q110" s="42">
        <v>84</v>
      </c>
      <c r="R110" s="42">
        <v>194</v>
      </c>
      <c r="S110" s="42">
        <v>198</v>
      </c>
      <c r="T110" s="42">
        <v>254</v>
      </c>
      <c r="U110" s="42">
        <v>2</v>
      </c>
      <c r="V110" s="42">
        <v>94</v>
      </c>
      <c r="W110" s="42">
        <v>6</v>
      </c>
      <c r="X110" s="42">
        <v>44</v>
      </c>
      <c r="Y110" s="42">
        <v>68</v>
      </c>
      <c r="Z110" s="42">
        <v>78</v>
      </c>
      <c r="AA110" s="42">
        <v>385</v>
      </c>
      <c r="AB110" s="42">
        <v>253</v>
      </c>
      <c r="AC110" s="42">
        <v>94</v>
      </c>
      <c r="AD110" s="42">
        <v>59</v>
      </c>
      <c r="AE110" s="42">
        <v>386</v>
      </c>
      <c r="AF110" s="42">
        <v>405</v>
      </c>
      <c r="AG110" s="42">
        <v>35</v>
      </c>
      <c r="AH110" s="42">
        <v>210</v>
      </c>
      <c r="AI110" s="42">
        <v>611</v>
      </c>
      <c r="AJ110" s="42">
        <v>21</v>
      </c>
      <c r="AK110" s="42">
        <v>418</v>
      </c>
      <c r="AL110" s="42">
        <v>824</v>
      </c>
      <c r="AM110" s="42">
        <v>628</v>
      </c>
      <c r="AN110" s="42">
        <v>612</v>
      </c>
      <c r="AO110" s="42">
        <v>392</v>
      </c>
      <c r="AP110" s="42">
        <v>310</v>
      </c>
      <c r="AQ110" s="42">
        <v>810</v>
      </c>
      <c r="AR110" s="42">
        <v>246</v>
      </c>
      <c r="AS110" s="42">
        <v>781</v>
      </c>
      <c r="AT110" s="42">
        <v>1958</v>
      </c>
      <c r="AU110" s="42">
        <v>2484</v>
      </c>
      <c r="AV110" s="42">
        <v>446</v>
      </c>
      <c r="AW110" s="42">
        <v>150</v>
      </c>
      <c r="AX110" s="42">
        <v>95</v>
      </c>
      <c r="AY110" s="42">
        <v>502</v>
      </c>
      <c r="AZ110" s="42">
        <v>68</v>
      </c>
      <c r="BA110" s="42">
        <v>46</v>
      </c>
      <c r="BB110" s="42">
        <v>363</v>
      </c>
      <c r="BC110" s="42">
        <v>120</v>
      </c>
      <c r="BD110" s="42">
        <v>68</v>
      </c>
      <c r="BE110" s="42">
        <v>154</v>
      </c>
      <c r="BF110" s="42">
        <v>104</v>
      </c>
      <c r="BG110" s="42">
        <v>281</v>
      </c>
      <c r="BH110" s="42">
        <v>591</v>
      </c>
      <c r="BI110" s="42">
        <v>572</v>
      </c>
      <c r="BJ110" s="42">
        <v>156</v>
      </c>
      <c r="BK110" s="42">
        <v>49</v>
      </c>
      <c r="BL110" s="42">
        <v>12827</v>
      </c>
      <c r="BM110" s="42">
        <v>5519</v>
      </c>
      <c r="BN110" s="42">
        <v>1614</v>
      </c>
      <c r="BO110" s="42">
        <v>1939</v>
      </c>
      <c r="BP110" s="42">
        <v>1603</v>
      </c>
      <c r="BQ110" s="42">
        <v>201</v>
      </c>
      <c r="BR110" s="42">
        <v>1054</v>
      </c>
      <c r="BS110" s="42">
        <v>2674</v>
      </c>
      <c r="BT110" s="42">
        <v>16796</v>
      </c>
      <c r="BU110" s="42">
        <v>3233</v>
      </c>
      <c r="BV110" s="42">
        <v>3173</v>
      </c>
      <c r="BW110" s="42">
        <v>331</v>
      </c>
      <c r="BX110" s="42">
        <v>80</v>
      </c>
      <c r="BY110" s="42">
        <v>1338</v>
      </c>
      <c r="BZ110" s="42">
        <v>5480</v>
      </c>
      <c r="CA110" s="42">
        <v>0</v>
      </c>
      <c r="CB110" s="42">
        <v>2066</v>
      </c>
      <c r="CC110" s="42">
        <v>554</v>
      </c>
      <c r="CD110" s="42">
        <v>22</v>
      </c>
      <c r="CE110" s="42">
        <v>160</v>
      </c>
      <c r="CF110" s="42">
        <v>2045</v>
      </c>
      <c r="CG110" s="42">
        <v>47</v>
      </c>
      <c r="CH110" s="42">
        <v>1213</v>
      </c>
      <c r="CI110" s="42">
        <v>1284</v>
      </c>
      <c r="CJ110" s="42">
        <v>409</v>
      </c>
      <c r="CK110" s="42">
        <v>133</v>
      </c>
      <c r="CL110" s="42">
        <v>364</v>
      </c>
      <c r="CM110" s="42">
        <v>959</v>
      </c>
      <c r="CN110" s="42">
        <v>7251</v>
      </c>
      <c r="CO110" s="42">
        <v>3645</v>
      </c>
      <c r="CP110" s="42">
        <v>2131</v>
      </c>
      <c r="CQ110" s="42">
        <v>694</v>
      </c>
      <c r="CR110" s="42">
        <v>2994</v>
      </c>
      <c r="CS110" s="42">
        <v>991</v>
      </c>
      <c r="CT110" s="42">
        <v>525</v>
      </c>
      <c r="CU110" s="42">
        <v>1518</v>
      </c>
      <c r="CV110" s="42">
        <v>45</v>
      </c>
      <c r="CW110" s="42">
        <v>704</v>
      </c>
      <c r="CX110" s="42">
        <v>3619</v>
      </c>
      <c r="CY110" s="42">
        <v>236</v>
      </c>
      <c r="CZ110" s="42">
        <v>1151</v>
      </c>
      <c r="DA110" s="42">
        <v>989</v>
      </c>
      <c r="DB110" s="42">
        <v>286</v>
      </c>
      <c r="DC110" s="42">
        <v>1250</v>
      </c>
      <c r="DD110" s="42">
        <v>10</v>
      </c>
      <c r="DE110" s="56">
        <v>0</v>
      </c>
      <c r="DF110" s="57">
        <v>117509</v>
      </c>
      <c r="DG110" s="42">
        <v>0</v>
      </c>
      <c r="DH110" s="42">
        <v>259</v>
      </c>
      <c r="DI110" s="42">
        <v>0</v>
      </c>
      <c r="DJ110" s="42">
        <v>0</v>
      </c>
      <c r="DK110" s="42">
        <v>0</v>
      </c>
      <c r="DL110" s="42">
        <v>0</v>
      </c>
      <c r="DM110" s="56">
        <v>0</v>
      </c>
      <c r="DN110" s="56">
        <v>259</v>
      </c>
      <c r="DO110" s="57">
        <v>117768</v>
      </c>
      <c r="DP110" s="57">
        <v>47</v>
      </c>
      <c r="DQ110" s="57">
        <v>47</v>
      </c>
      <c r="DR110" s="57">
        <v>306</v>
      </c>
      <c r="DS110" s="57">
        <v>117815</v>
      </c>
    </row>
    <row r="111" spans="1:123" ht="39.950000000000003" customHeight="1" x14ac:dyDescent="0.15">
      <c r="A111" s="65" t="s">
        <v>40</v>
      </c>
      <c r="B111" s="67" t="s">
        <v>0</v>
      </c>
      <c r="C111" s="65">
        <v>0</v>
      </c>
      <c r="D111" s="67">
        <v>0</v>
      </c>
      <c r="E111" s="67">
        <v>0</v>
      </c>
      <c r="F111" s="67">
        <v>0</v>
      </c>
      <c r="G111" s="67">
        <v>0</v>
      </c>
      <c r="H111" s="67">
        <v>0</v>
      </c>
      <c r="I111" s="67">
        <v>0</v>
      </c>
      <c r="J111" s="67">
        <v>0</v>
      </c>
      <c r="K111" s="67">
        <v>0</v>
      </c>
      <c r="L111" s="67">
        <v>0</v>
      </c>
      <c r="M111" s="67">
        <v>0</v>
      </c>
      <c r="N111" s="67">
        <v>0</v>
      </c>
      <c r="O111" s="67">
        <v>0</v>
      </c>
      <c r="P111" s="67">
        <v>0</v>
      </c>
      <c r="Q111" s="67">
        <v>0</v>
      </c>
      <c r="R111" s="67">
        <v>0</v>
      </c>
      <c r="S111" s="67">
        <v>0</v>
      </c>
      <c r="T111" s="67">
        <v>0</v>
      </c>
      <c r="U111" s="67">
        <v>0</v>
      </c>
      <c r="V111" s="67">
        <v>0</v>
      </c>
      <c r="W111" s="67">
        <v>0</v>
      </c>
      <c r="X111" s="67">
        <v>0</v>
      </c>
      <c r="Y111" s="67">
        <v>0</v>
      </c>
      <c r="Z111" s="67">
        <v>0</v>
      </c>
      <c r="AA111" s="67">
        <v>0</v>
      </c>
      <c r="AB111" s="67">
        <v>0</v>
      </c>
      <c r="AC111" s="67">
        <v>0</v>
      </c>
      <c r="AD111" s="67">
        <v>0</v>
      </c>
      <c r="AE111" s="67">
        <v>0</v>
      </c>
      <c r="AF111" s="67">
        <v>0</v>
      </c>
      <c r="AG111" s="67">
        <v>0</v>
      </c>
      <c r="AH111" s="67">
        <v>0</v>
      </c>
      <c r="AI111" s="67">
        <v>0</v>
      </c>
      <c r="AJ111" s="67">
        <v>0</v>
      </c>
      <c r="AK111" s="67">
        <v>0</v>
      </c>
      <c r="AL111" s="67">
        <v>0</v>
      </c>
      <c r="AM111" s="67">
        <v>0</v>
      </c>
      <c r="AN111" s="67">
        <v>0</v>
      </c>
      <c r="AO111" s="67">
        <v>0</v>
      </c>
      <c r="AP111" s="67">
        <v>0</v>
      </c>
      <c r="AQ111" s="67">
        <v>0</v>
      </c>
      <c r="AR111" s="67">
        <v>0</v>
      </c>
      <c r="AS111" s="67">
        <v>0</v>
      </c>
      <c r="AT111" s="67">
        <v>0</v>
      </c>
      <c r="AU111" s="67">
        <v>0</v>
      </c>
      <c r="AV111" s="67">
        <v>0</v>
      </c>
      <c r="AW111" s="67">
        <v>0</v>
      </c>
      <c r="AX111" s="67">
        <v>0</v>
      </c>
      <c r="AY111" s="67">
        <v>0</v>
      </c>
      <c r="AZ111" s="67">
        <v>0</v>
      </c>
      <c r="BA111" s="67">
        <v>0</v>
      </c>
      <c r="BB111" s="67">
        <v>0</v>
      </c>
      <c r="BC111" s="67">
        <v>0</v>
      </c>
      <c r="BD111" s="67">
        <v>0</v>
      </c>
      <c r="BE111" s="67">
        <v>0</v>
      </c>
      <c r="BF111" s="67">
        <v>0</v>
      </c>
      <c r="BG111" s="67">
        <v>0</v>
      </c>
      <c r="BH111" s="67">
        <v>0</v>
      </c>
      <c r="BI111" s="67">
        <v>0</v>
      </c>
      <c r="BJ111" s="67">
        <v>0</v>
      </c>
      <c r="BK111" s="67">
        <v>0</v>
      </c>
      <c r="BL111" s="67">
        <v>0</v>
      </c>
      <c r="BM111" s="67">
        <v>0</v>
      </c>
      <c r="BN111" s="67">
        <v>0</v>
      </c>
      <c r="BO111" s="67">
        <v>0</v>
      </c>
      <c r="BP111" s="67">
        <v>0</v>
      </c>
      <c r="BQ111" s="67">
        <v>0</v>
      </c>
      <c r="BR111" s="67">
        <v>0</v>
      </c>
      <c r="BS111" s="67">
        <v>0</v>
      </c>
      <c r="BT111" s="67">
        <v>0</v>
      </c>
      <c r="BU111" s="67">
        <v>0</v>
      </c>
      <c r="BV111" s="67">
        <v>0</v>
      </c>
      <c r="BW111" s="67">
        <v>0</v>
      </c>
      <c r="BX111" s="67">
        <v>0</v>
      </c>
      <c r="BY111" s="67">
        <v>0</v>
      </c>
      <c r="BZ111" s="67">
        <v>0</v>
      </c>
      <c r="CA111" s="67">
        <v>0</v>
      </c>
      <c r="CB111" s="67">
        <v>0</v>
      </c>
      <c r="CC111" s="67">
        <v>0</v>
      </c>
      <c r="CD111" s="67">
        <v>0</v>
      </c>
      <c r="CE111" s="67">
        <v>0</v>
      </c>
      <c r="CF111" s="67">
        <v>0</v>
      </c>
      <c r="CG111" s="67">
        <v>0</v>
      </c>
      <c r="CH111" s="67">
        <v>0</v>
      </c>
      <c r="CI111" s="67">
        <v>0</v>
      </c>
      <c r="CJ111" s="67">
        <v>0</v>
      </c>
      <c r="CK111" s="67">
        <v>0</v>
      </c>
      <c r="CL111" s="67">
        <v>0</v>
      </c>
      <c r="CM111" s="67">
        <v>0</v>
      </c>
      <c r="CN111" s="67">
        <v>0</v>
      </c>
      <c r="CO111" s="67">
        <v>0</v>
      </c>
      <c r="CP111" s="67">
        <v>0</v>
      </c>
      <c r="CQ111" s="67">
        <v>0</v>
      </c>
      <c r="CR111" s="67">
        <v>0</v>
      </c>
      <c r="CS111" s="67">
        <v>0</v>
      </c>
      <c r="CT111" s="67">
        <v>0</v>
      </c>
      <c r="CU111" s="67">
        <v>0</v>
      </c>
      <c r="CV111" s="67">
        <v>0</v>
      </c>
      <c r="CW111" s="67">
        <v>0</v>
      </c>
      <c r="CX111" s="67">
        <v>0</v>
      </c>
      <c r="CY111" s="67">
        <v>0</v>
      </c>
      <c r="CZ111" s="67">
        <v>0</v>
      </c>
      <c r="DA111" s="67">
        <v>0</v>
      </c>
      <c r="DB111" s="67">
        <v>0</v>
      </c>
      <c r="DC111" s="67">
        <v>0</v>
      </c>
      <c r="DD111" s="67">
        <v>0</v>
      </c>
      <c r="DE111" s="59">
        <v>0</v>
      </c>
      <c r="DF111" s="68">
        <v>0</v>
      </c>
      <c r="DG111" s="67">
        <v>0</v>
      </c>
      <c r="DH111" s="67">
        <v>0</v>
      </c>
      <c r="DI111" s="67">
        <v>0</v>
      </c>
      <c r="DJ111" s="67">
        <v>0</v>
      </c>
      <c r="DK111" s="67">
        <v>0</v>
      </c>
      <c r="DL111" s="67">
        <v>0</v>
      </c>
      <c r="DM111" s="59">
        <v>0</v>
      </c>
      <c r="DN111" s="59">
        <v>0</v>
      </c>
      <c r="DO111" s="68">
        <v>0</v>
      </c>
      <c r="DP111" s="68">
        <v>0</v>
      </c>
      <c r="DQ111" s="68">
        <v>0</v>
      </c>
      <c r="DR111" s="68">
        <v>0</v>
      </c>
      <c r="DS111" s="68">
        <v>0</v>
      </c>
    </row>
    <row r="112" spans="1:123" ht="39.950000000000003" customHeight="1" x14ac:dyDescent="0.15"/>
    <row r="113" ht="39.950000000000003" customHeight="1" x14ac:dyDescent="0.15"/>
    <row r="114" ht="39.950000000000003" customHeight="1" x14ac:dyDescent="0.15"/>
  </sheetData>
  <mergeCells count="1">
    <mergeCell ref="C1:H1"/>
  </mergeCells>
  <phoneticPr fontId="10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1A92A-B06D-4860-8264-586A06B1CDAB}">
  <dimension ref="A1:AN52"/>
  <sheetViews>
    <sheetView workbookViewId="0">
      <pane xSplit="2" ySplit="3" topLeftCell="C4" activePane="bottomRight" state="frozen"/>
      <selection activeCell="N18" sqref="N18"/>
      <selection pane="topRight" activeCell="N18" sqref="N18"/>
      <selection pane="bottomLeft" activeCell="N18" sqref="N18"/>
      <selection pane="bottomRight" activeCell="N18" sqref="N18"/>
    </sheetView>
  </sheetViews>
  <sheetFormatPr defaultColWidth="8.875" defaultRowHeight="13.5" x14ac:dyDescent="0.15"/>
  <cols>
    <col min="1" max="1" width="8.875" style="125"/>
    <col min="2" max="41" width="18.625" style="125" customWidth="1"/>
    <col min="42" max="16384" width="8.875" style="125"/>
  </cols>
  <sheetData>
    <row r="1" spans="1:40" ht="39.950000000000003" customHeight="1" x14ac:dyDescent="0.15">
      <c r="B1" s="161"/>
      <c r="C1" s="270" t="s">
        <v>1264</v>
      </c>
      <c r="D1" s="270"/>
      <c r="E1" s="270"/>
      <c r="F1" s="270"/>
      <c r="G1" s="270"/>
      <c r="H1" s="270"/>
    </row>
    <row r="2" spans="1:40" ht="39.950000000000003" customHeight="1" x14ac:dyDescent="0.15">
      <c r="A2" s="136"/>
      <c r="B2" s="162"/>
      <c r="C2" s="136" t="s">
        <v>398</v>
      </c>
      <c r="D2" s="168" t="s">
        <v>399</v>
      </c>
      <c r="E2" s="168" t="s">
        <v>400</v>
      </c>
      <c r="F2" s="168" t="s">
        <v>401</v>
      </c>
      <c r="G2" s="168" t="s">
        <v>402</v>
      </c>
      <c r="H2" s="168" t="s">
        <v>403</v>
      </c>
      <c r="I2" s="168" t="s">
        <v>404</v>
      </c>
      <c r="J2" s="168" t="s">
        <v>405</v>
      </c>
      <c r="K2" s="168" t="s">
        <v>444</v>
      </c>
      <c r="L2" s="168" t="s">
        <v>406</v>
      </c>
      <c r="M2" s="168" t="s">
        <v>407</v>
      </c>
      <c r="N2" s="168" t="s">
        <v>408</v>
      </c>
      <c r="O2" s="168" t="s">
        <v>409</v>
      </c>
      <c r="P2" s="168" t="s">
        <v>410</v>
      </c>
      <c r="Q2" s="168" t="s">
        <v>411</v>
      </c>
      <c r="R2" s="168" t="s">
        <v>412</v>
      </c>
      <c r="S2" s="168" t="s">
        <v>413</v>
      </c>
      <c r="T2" s="168" t="s">
        <v>414</v>
      </c>
      <c r="U2" s="168" t="s">
        <v>415</v>
      </c>
      <c r="V2" s="168" t="s">
        <v>416</v>
      </c>
      <c r="W2" s="168" t="s">
        <v>417</v>
      </c>
      <c r="X2" s="168" t="s">
        <v>418</v>
      </c>
      <c r="Y2" s="168" t="s">
        <v>419</v>
      </c>
      <c r="Z2" s="168" t="s">
        <v>420</v>
      </c>
      <c r="AA2" s="168" t="s">
        <v>421</v>
      </c>
      <c r="AB2" s="168" t="s">
        <v>422</v>
      </c>
      <c r="AC2" s="168" t="s">
        <v>423</v>
      </c>
      <c r="AD2" s="168" t="s">
        <v>424</v>
      </c>
      <c r="AE2" s="168" t="s">
        <v>425</v>
      </c>
      <c r="AF2" s="168" t="s">
        <v>426</v>
      </c>
      <c r="AG2" s="168" t="s">
        <v>427</v>
      </c>
      <c r="AH2" s="168" t="s">
        <v>428</v>
      </c>
      <c r="AI2" s="168" t="s">
        <v>429</v>
      </c>
      <c r="AJ2" s="168" t="s">
        <v>430</v>
      </c>
      <c r="AK2" s="168" t="s">
        <v>431</v>
      </c>
      <c r="AL2" s="168" t="s">
        <v>432</v>
      </c>
      <c r="AM2" s="167" t="s">
        <v>433</v>
      </c>
      <c r="AN2" s="166"/>
    </row>
    <row r="3" spans="1:40" ht="39.950000000000003" customHeight="1" x14ac:dyDescent="0.15">
      <c r="A3" s="129"/>
      <c r="B3" s="164"/>
      <c r="C3" s="165" t="s">
        <v>435</v>
      </c>
      <c r="D3" s="164" t="s">
        <v>383</v>
      </c>
      <c r="E3" s="164" t="s">
        <v>384</v>
      </c>
      <c r="F3" s="164" t="s">
        <v>337</v>
      </c>
      <c r="G3" s="164" t="s">
        <v>345</v>
      </c>
      <c r="H3" s="164" t="s">
        <v>338</v>
      </c>
      <c r="I3" s="164" t="s">
        <v>346</v>
      </c>
      <c r="J3" s="164" t="s">
        <v>436</v>
      </c>
      <c r="K3" s="164" t="s">
        <v>339</v>
      </c>
      <c r="L3" s="164" t="s">
        <v>340</v>
      </c>
      <c r="M3" s="164" t="s">
        <v>385</v>
      </c>
      <c r="N3" s="164" t="s">
        <v>341</v>
      </c>
      <c r="O3" s="164" t="s">
        <v>162</v>
      </c>
      <c r="P3" s="164" t="s">
        <v>160</v>
      </c>
      <c r="Q3" s="164" t="s">
        <v>158</v>
      </c>
      <c r="R3" s="164" t="s">
        <v>386</v>
      </c>
      <c r="S3" s="164" t="s">
        <v>342</v>
      </c>
      <c r="T3" s="164" t="s">
        <v>437</v>
      </c>
      <c r="U3" s="164" t="s">
        <v>388</v>
      </c>
      <c r="V3" s="164" t="s">
        <v>21</v>
      </c>
      <c r="W3" s="164" t="s">
        <v>389</v>
      </c>
      <c r="X3" s="164" t="s">
        <v>390</v>
      </c>
      <c r="Y3" s="164" t="s">
        <v>22</v>
      </c>
      <c r="Z3" s="164" t="s">
        <v>23</v>
      </c>
      <c r="AA3" s="164" t="s">
        <v>114</v>
      </c>
      <c r="AB3" s="164" t="s">
        <v>112</v>
      </c>
      <c r="AC3" s="164" t="s">
        <v>391</v>
      </c>
      <c r="AD3" s="164" t="s">
        <v>392</v>
      </c>
      <c r="AE3" s="164" t="s">
        <v>393</v>
      </c>
      <c r="AF3" s="164" t="s">
        <v>76</v>
      </c>
      <c r="AG3" s="164" t="s">
        <v>394</v>
      </c>
      <c r="AH3" s="164" t="s">
        <v>395</v>
      </c>
      <c r="AI3" s="164" t="s">
        <v>334</v>
      </c>
      <c r="AJ3" s="164" t="s">
        <v>396</v>
      </c>
      <c r="AK3" s="164" t="s">
        <v>397</v>
      </c>
      <c r="AL3" s="164" t="s">
        <v>43</v>
      </c>
      <c r="AM3" s="150" t="s">
        <v>41</v>
      </c>
      <c r="AN3" s="163" t="s">
        <v>1263</v>
      </c>
    </row>
    <row r="4" spans="1:40" ht="39.950000000000003" customHeight="1" x14ac:dyDescent="0.15">
      <c r="A4" s="136" t="s">
        <v>398</v>
      </c>
      <c r="B4" s="162" t="s">
        <v>435</v>
      </c>
      <c r="C4" s="153">
        <v>0.12156921</v>
      </c>
      <c r="D4" s="139">
        <v>7.4300000000000004E-5</v>
      </c>
      <c r="E4" s="139">
        <v>0.19529276000000001</v>
      </c>
      <c r="F4" s="139">
        <v>8.1865600000000007E-3</v>
      </c>
      <c r="G4" s="139">
        <v>3.0321250000000001E-2</v>
      </c>
      <c r="H4" s="139">
        <v>1.4834500000000001E-3</v>
      </c>
      <c r="I4" s="139">
        <v>0</v>
      </c>
      <c r="J4" s="139">
        <v>1.1145749999999999E-2</v>
      </c>
      <c r="K4" s="139">
        <v>1.461E-4</v>
      </c>
      <c r="L4" s="139">
        <v>7.0000000000000005E-8</v>
      </c>
      <c r="M4" s="139">
        <v>1.3169999999999999E-5</v>
      </c>
      <c r="N4" s="139">
        <v>0</v>
      </c>
      <c r="O4" s="139">
        <v>0</v>
      </c>
      <c r="P4" s="139">
        <v>0</v>
      </c>
      <c r="Q4" s="139">
        <v>0</v>
      </c>
      <c r="R4" s="139">
        <v>0</v>
      </c>
      <c r="S4" s="139">
        <v>0</v>
      </c>
      <c r="T4" s="139">
        <v>0</v>
      </c>
      <c r="U4" s="139">
        <v>2.4999999999999999E-7</v>
      </c>
      <c r="V4" s="139">
        <v>7.0714899999999997E-3</v>
      </c>
      <c r="W4" s="139">
        <v>1.04335E-3</v>
      </c>
      <c r="X4" s="139">
        <v>0</v>
      </c>
      <c r="Y4" s="139">
        <v>0</v>
      </c>
      <c r="Z4" s="139">
        <v>0</v>
      </c>
      <c r="AA4" s="139">
        <v>1.188E-4</v>
      </c>
      <c r="AB4" s="139">
        <v>0</v>
      </c>
      <c r="AC4" s="139">
        <v>2.2400000000000002E-6</v>
      </c>
      <c r="AD4" s="139">
        <v>4.125E-5</v>
      </c>
      <c r="AE4" s="139">
        <v>0</v>
      </c>
      <c r="AF4" s="139">
        <v>4.3479999999999997E-5</v>
      </c>
      <c r="AG4" s="139">
        <v>2.1198699999999998E-3</v>
      </c>
      <c r="AH4" s="139">
        <v>2.8771000000000001E-3</v>
      </c>
      <c r="AI4" s="139">
        <v>2.0786200000000002E-3</v>
      </c>
      <c r="AJ4" s="139">
        <v>1.1579999999999999E-5</v>
      </c>
      <c r="AK4" s="139">
        <v>2.2245870000000001E-2</v>
      </c>
      <c r="AL4" s="139">
        <v>0</v>
      </c>
      <c r="AM4" s="152">
        <v>0</v>
      </c>
      <c r="AN4" s="151">
        <v>1.111242E-2</v>
      </c>
    </row>
    <row r="5" spans="1:40" ht="39.950000000000003" customHeight="1" x14ac:dyDescent="0.15">
      <c r="A5" s="126" t="s">
        <v>399</v>
      </c>
      <c r="B5" s="161" t="s">
        <v>383</v>
      </c>
      <c r="C5" s="153">
        <v>3.1810000000000002E-5</v>
      </c>
      <c r="D5" s="139">
        <v>1.7702200000000001E-3</v>
      </c>
      <c r="E5" s="139">
        <v>2.8770999999999999E-4</v>
      </c>
      <c r="F5" s="139">
        <v>3.7032999999999999E-4</v>
      </c>
      <c r="G5" s="139">
        <v>4.4627499999999997E-3</v>
      </c>
      <c r="H5" s="139">
        <v>5.0985199999999996E-3</v>
      </c>
      <c r="I5" s="139">
        <v>0.58451165999999999</v>
      </c>
      <c r="J5" s="139">
        <v>1.1737E-4</v>
      </c>
      <c r="K5" s="139">
        <v>6.4461989999999997E-2</v>
      </c>
      <c r="L5" s="139">
        <v>5.0044320000000003E-2</v>
      </c>
      <c r="M5" s="139">
        <v>0.14355846</v>
      </c>
      <c r="N5" s="139">
        <v>2.5637000000000001E-4</v>
      </c>
      <c r="O5" s="139">
        <v>6.0520000000000003E-5</v>
      </c>
      <c r="P5" s="139">
        <v>5.6390000000000001E-5</v>
      </c>
      <c r="Q5" s="139">
        <v>5.4320000000000002E-5</v>
      </c>
      <c r="R5" s="139">
        <v>1.6718000000000001E-4</v>
      </c>
      <c r="S5" s="139">
        <v>4.6570000000000003E-5</v>
      </c>
      <c r="T5" s="139">
        <v>2.987E-5</v>
      </c>
      <c r="U5" s="139">
        <v>1.0734999999999999E-4</v>
      </c>
      <c r="V5" s="139">
        <v>4.5371000000000002E-4</v>
      </c>
      <c r="W5" s="139">
        <v>6.25298E-3</v>
      </c>
      <c r="X5" s="139">
        <v>0.30928391999999999</v>
      </c>
      <c r="Y5" s="139">
        <v>0</v>
      </c>
      <c r="Z5" s="139">
        <v>2.2400000000000002E-6</v>
      </c>
      <c r="AA5" s="139">
        <v>2.7700000000000002E-6</v>
      </c>
      <c r="AB5" s="139">
        <v>1.1799999999999999E-6</v>
      </c>
      <c r="AC5" s="139">
        <v>9.7000000000000003E-7</v>
      </c>
      <c r="AD5" s="139">
        <v>8.0900000000000005E-6</v>
      </c>
      <c r="AE5" s="139">
        <v>3.3999999999999997E-7</v>
      </c>
      <c r="AF5" s="139">
        <v>1.112E-5</v>
      </c>
      <c r="AG5" s="139">
        <v>3.9650000000000002E-5</v>
      </c>
      <c r="AH5" s="139">
        <v>9.0299999999999999E-6</v>
      </c>
      <c r="AI5" s="139">
        <v>6.3629999999999999E-5</v>
      </c>
      <c r="AJ5" s="139">
        <v>8.7700000000000007E-6</v>
      </c>
      <c r="AK5" s="139">
        <v>2.0449999999999999E-5</v>
      </c>
      <c r="AL5" s="139">
        <v>0</v>
      </c>
      <c r="AM5" s="152">
        <v>2.2054E-4</v>
      </c>
      <c r="AN5" s="151">
        <v>2.0746359999999998E-2</v>
      </c>
    </row>
    <row r="6" spans="1:40" ht="39.950000000000003" customHeight="1" x14ac:dyDescent="0.15">
      <c r="A6" s="126" t="s">
        <v>400</v>
      </c>
      <c r="B6" s="161" t="s">
        <v>384</v>
      </c>
      <c r="C6" s="153">
        <v>0.11516221</v>
      </c>
      <c r="D6" s="139">
        <v>0</v>
      </c>
      <c r="E6" s="139">
        <v>0.18191450000000001</v>
      </c>
      <c r="F6" s="139">
        <v>2.2774700000000002E-3</v>
      </c>
      <c r="G6" s="139">
        <v>1.66008E-3</v>
      </c>
      <c r="H6" s="139">
        <v>7.10488E-3</v>
      </c>
      <c r="I6" s="139">
        <v>4.16E-6</v>
      </c>
      <c r="J6" s="139">
        <v>1.615E-5</v>
      </c>
      <c r="K6" s="139">
        <v>4.7649999999999998E-4</v>
      </c>
      <c r="L6" s="139">
        <v>7.7000000000000004E-7</v>
      </c>
      <c r="M6" s="139">
        <v>0</v>
      </c>
      <c r="N6" s="139">
        <v>0</v>
      </c>
      <c r="O6" s="139">
        <v>0</v>
      </c>
      <c r="P6" s="139">
        <v>0</v>
      </c>
      <c r="Q6" s="139">
        <v>0</v>
      </c>
      <c r="R6" s="139">
        <v>0</v>
      </c>
      <c r="S6" s="139">
        <v>0</v>
      </c>
      <c r="T6" s="139">
        <v>0</v>
      </c>
      <c r="U6" s="139">
        <v>0</v>
      </c>
      <c r="V6" s="139">
        <v>3.1259E-3</v>
      </c>
      <c r="W6" s="139">
        <v>2.4870000000000001E-5</v>
      </c>
      <c r="X6" s="139">
        <v>0</v>
      </c>
      <c r="Y6" s="139">
        <v>0</v>
      </c>
      <c r="Z6" s="139">
        <v>0</v>
      </c>
      <c r="AA6" s="139">
        <v>1.4065E-4</v>
      </c>
      <c r="AB6" s="139">
        <v>0</v>
      </c>
      <c r="AC6" s="139">
        <v>0</v>
      </c>
      <c r="AD6" s="139">
        <v>1.6406E-4</v>
      </c>
      <c r="AE6" s="139">
        <v>2.9999999999999999E-7</v>
      </c>
      <c r="AF6" s="139">
        <v>3.2302999999999998E-4</v>
      </c>
      <c r="AG6" s="139">
        <v>5.6010299999999999E-3</v>
      </c>
      <c r="AH6" s="139">
        <v>8.5434299999999994E-3</v>
      </c>
      <c r="AI6" s="139">
        <v>1.40756E-3</v>
      </c>
      <c r="AJ6" s="139">
        <v>5.3199999999999999E-6</v>
      </c>
      <c r="AK6" s="139">
        <v>0.13155575</v>
      </c>
      <c r="AL6" s="139">
        <v>0</v>
      </c>
      <c r="AM6" s="152">
        <v>3.0530700000000002E-3</v>
      </c>
      <c r="AN6" s="151">
        <v>1.651588E-2</v>
      </c>
    </row>
    <row r="7" spans="1:40" ht="39.950000000000003" customHeight="1" x14ac:dyDescent="0.15">
      <c r="A7" s="126" t="s">
        <v>401</v>
      </c>
      <c r="B7" s="161" t="s">
        <v>337</v>
      </c>
      <c r="C7" s="153">
        <v>5.8900699999999999E-3</v>
      </c>
      <c r="D7" s="139">
        <v>3.9025100000000001E-3</v>
      </c>
      <c r="E7" s="139">
        <v>9.9101000000000007E-4</v>
      </c>
      <c r="F7" s="139">
        <v>0.23584996999999999</v>
      </c>
      <c r="G7" s="139">
        <v>6.5248800000000003E-3</v>
      </c>
      <c r="H7" s="139">
        <v>9.6937E-4</v>
      </c>
      <c r="I7" s="139">
        <v>2.6429999999999999E-5</v>
      </c>
      <c r="J7" s="139">
        <v>5.4447100000000002E-3</v>
      </c>
      <c r="K7" s="139">
        <v>3.1548399999999999E-3</v>
      </c>
      <c r="L7" s="139">
        <v>3.3251999999999999E-4</v>
      </c>
      <c r="M7" s="139">
        <v>8.8195000000000005E-4</v>
      </c>
      <c r="N7" s="139">
        <v>1.23627E-3</v>
      </c>
      <c r="O7" s="139">
        <v>1.0776799999999999E-3</v>
      </c>
      <c r="P7" s="139">
        <v>1.32368E-3</v>
      </c>
      <c r="Q7" s="139">
        <v>1.12207E-3</v>
      </c>
      <c r="R7" s="139">
        <v>3.61766E-3</v>
      </c>
      <c r="S7" s="139">
        <v>2.4769800000000002E-3</v>
      </c>
      <c r="T7" s="139">
        <v>1.6809399999999999E-3</v>
      </c>
      <c r="U7" s="139">
        <v>1.6853700000000001E-3</v>
      </c>
      <c r="V7" s="139">
        <v>4.4005099999999998E-3</v>
      </c>
      <c r="W7" s="139">
        <v>3.1395300000000002E-3</v>
      </c>
      <c r="X7" s="139">
        <v>1.5177999999999999E-4</v>
      </c>
      <c r="Y7" s="139">
        <v>9.4421000000000001E-4</v>
      </c>
      <c r="Z7" s="139">
        <v>1.90923E-3</v>
      </c>
      <c r="AA7" s="139">
        <v>4.1957299999999999E-3</v>
      </c>
      <c r="AB7" s="139">
        <v>1.50549E-3</v>
      </c>
      <c r="AC7" s="139">
        <v>2.7379999999999999E-5</v>
      </c>
      <c r="AD7" s="139">
        <v>1.63708E-3</v>
      </c>
      <c r="AE7" s="139">
        <v>1.05678E-3</v>
      </c>
      <c r="AF7" s="139">
        <v>3.2987200000000002E-3</v>
      </c>
      <c r="AG7" s="139">
        <v>5.0363000000000003E-4</v>
      </c>
      <c r="AH7" s="139">
        <v>2.9316799999999999E-3</v>
      </c>
      <c r="AI7" s="139">
        <v>2.523854E-2</v>
      </c>
      <c r="AJ7" s="139">
        <v>1.9788599999999998E-3</v>
      </c>
      <c r="AK7" s="139">
        <v>3.5769899999999999E-3</v>
      </c>
      <c r="AL7" s="139">
        <v>1.950317E-2</v>
      </c>
      <c r="AM7" s="152">
        <v>5.0841999999999999E-4</v>
      </c>
      <c r="AN7" s="151">
        <v>3.0630399999999999E-3</v>
      </c>
    </row>
    <row r="8" spans="1:40" ht="39.950000000000003" customHeight="1" x14ac:dyDescent="0.15">
      <c r="A8" s="126" t="s">
        <v>402</v>
      </c>
      <c r="B8" s="161" t="s">
        <v>345</v>
      </c>
      <c r="C8" s="153">
        <v>2.1751650000000001E-2</v>
      </c>
      <c r="D8" s="139">
        <v>2.4943500000000002E-3</v>
      </c>
      <c r="E8" s="139">
        <v>1.6804570000000001E-2</v>
      </c>
      <c r="F8" s="139">
        <v>6.04545E-3</v>
      </c>
      <c r="G8" s="139">
        <v>0.28562456000000003</v>
      </c>
      <c r="H8" s="139">
        <v>1.3670440000000001E-2</v>
      </c>
      <c r="I8" s="139">
        <v>1.5679999999999999E-5</v>
      </c>
      <c r="J8" s="139">
        <v>6.5648700000000004E-3</v>
      </c>
      <c r="K8" s="139">
        <v>1.9494600000000001E-2</v>
      </c>
      <c r="L8" s="139">
        <v>3.3119999999999997E-4</v>
      </c>
      <c r="M8" s="139">
        <v>2.32007E-3</v>
      </c>
      <c r="N8" s="139">
        <v>3.5120699999999999E-3</v>
      </c>
      <c r="O8" s="139">
        <v>1.60414E-3</v>
      </c>
      <c r="P8" s="139">
        <v>1.142E-3</v>
      </c>
      <c r="Q8" s="139">
        <v>5.1049499999999996E-3</v>
      </c>
      <c r="R8" s="139">
        <v>6.0049099999999996E-3</v>
      </c>
      <c r="S8" s="139">
        <v>7.1761899999999998E-3</v>
      </c>
      <c r="T8" s="139">
        <v>5.8332699999999998E-3</v>
      </c>
      <c r="U8" s="139">
        <v>1.3855600000000001E-3</v>
      </c>
      <c r="V8" s="139">
        <v>8.5738659999999994E-2</v>
      </c>
      <c r="W8" s="139">
        <v>4.7111470000000003E-2</v>
      </c>
      <c r="X8" s="139">
        <v>2.54156E-3</v>
      </c>
      <c r="Y8" s="139">
        <v>2.8515599999999999E-3</v>
      </c>
      <c r="Z8" s="139">
        <v>3.4108699999999999E-3</v>
      </c>
      <c r="AA8" s="139">
        <v>8.0011500000000003E-3</v>
      </c>
      <c r="AB8" s="139">
        <v>4.3740100000000002E-3</v>
      </c>
      <c r="AC8" s="139">
        <v>4.3037000000000001E-4</v>
      </c>
      <c r="AD8" s="139">
        <v>4.5214799999999996E-3</v>
      </c>
      <c r="AE8" s="139">
        <v>1.394333E-2</v>
      </c>
      <c r="AF8" s="139">
        <v>1.2527199999999999E-3</v>
      </c>
      <c r="AG8" s="139">
        <v>6.6272099999999997E-3</v>
      </c>
      <c r="AH8" s="139">
        <v>5.4551499999999998E-3</v>
      </c>
      <c r="AI8" s="139">
        <v>1.8188119999999999E-2</v>
      </c>
      <c r="AJ8" s="139">
        <v>3.4330099999999998E-3</v>
      </c>
      <c r="AK8" s="139">
        <v>5.7826199999999996E-3</v>
      </c>
      <c r="AL8" s="139">
        <v>0.43193569999999998</v>
      </c>
      <c r="AM8" s="152">
        <v>1.21266E-3</v>
      </c>
      <c r="AN8" s="151">
        <v>1.2887010000000001E-2</v>
      </c>
    </row>
    <row r="9" spans="1:40" ht="39.950000000000003" customHeight="1" x14ac:dyDescent="0.15">
      <c r="A9" s="126" t="s">
        <v>403</v>
      </c>
      <c r="B9" s="161" t="s">
        <v>338</v>
      </c>
      <c r="C9" s="153">
        <v>5.3509019999999997E-2</v>
      </c>
      <c r="D9" s="139">
        <v>1.4719640000000001E-2</v>
      </c>
      <c r="E9" s="139">
        <v>1.02805E-2</v>
      </c>
      <c r="F9" s="139">
        <v>0.10946011999999999</v>
      </c>
      <c r="G9" s="139">
        <v>3.4958589999999998E-2</v>
      </c>
      <c r="H9" s="139">
        <v>0.34396369999999998</v>
      </c>
      <c r="I9" s="139">
        <v>1.83942E-3</v>
      </c>
      <c r="J9" s="139">
        <v>0.19388509000000001</v>
      </c>
      <c r="K9" s="139">
        <v>3.2783640000000003E-2</v>
      </c>
      <c r="L9" s="139">
        <v>3.6832499999999999E-3</v>
      </c>
      <c r="M9" s="139">
        <v>8.4580499999999999E-3</v>
      </c>
      <c r="N9" s="139">
        <v>8.7302899999999999E-3</v>
      </c>
      <c r="O9" s="139">
        <v>4.3179000000000004E-3</v>
      </c>
      <c r="P9" s="139">
        <v>3.9728400000000001E-3</v>
      </c>
      <c r="Q9" s="139">
        <v>1.6473140000000001E-2</v>
      </c>
      <c r="R9" s="139">
        <v>1.72363E-2</v>
      </c>
      <c r="S9" s="139">
        <v>1.329664E-2</v>
      </c>
      <c r="T9" s="139">
        <v>1.010545E-2</v>
      </c>
      <c r="U9" s="139">
        <v>9.6966599999999993E-3</v>
      </c>
      <c r="V9" s="139">
        <v>3.3426579999999997E-2</v>
      </c>
      <c r="W9" s="139">
        <v>5.4061400000000003E-3</v>
      </c>
      <c r="X9" s="139">
        <v>7.5056000000000005E-4</v>
      </c>
      <c r="Y9" s="139">
        <v>8.7687200000000007E-3</v>
      </c>
      <c r="Z9" s="139">
        <v>1.414347E-2</v>
      </c>
      <c r="AA9" s="139">
        <v>8.8799999999999997E-6</v>
      </c>
      <c r="AB9" s="139">
        <v>2.2770000000000001E-5</v>
      </c>
      <c r="AC9" s="139">
        <v>3.481E-5</v>
      </c>
      <c r="AD9" s="139">
        <v>4.3665000000000002E-4</v>
      </c>
      <c r="AE9" s="139">
        <v>1.2839699999999999E-3</v>
      </c>
      <c r="AF9" s="139">
        <v>9.0691999999999997E-4</v>
      </c>
      <c r="AG9" s="139">
        <v>7.8992200000000002E-3</v>
      </c>
      <c r="AH9" s="139">
        <v>0.13005078</v>
      </c>
      <c r="AI9" s="139">
        <v>2.3647299999999998E-3</v>
      </c>
      <c r="AJ9" s="139">
        <v>4.1330799999999999E-3</v>
      </c>
      <c r="AK9" s="139">
        <v>6.1686900000000001E-3</v>
      </c>
      <c r="AL9" s="139">
        <v>9.3378200000000001E-3</v>
      </c>
      <c r="AM9" s="152">
        <v>7.3068600000000001E-3</v>
      </c>
      <c r="AN9" s="151">
        <v>2.632232E-2</v>
      </c>
    </row>
    <row r="10" spans="1:40" ht="39.950000000000003" customHeight="1" x14ac:dyDescent="0.15">
      <c r="A10" s="126" t="s">
        <v>404</v>
      </c>
      <c r="B10" s="161" t="s">
        <v>346</v>
      </c>
      <c r="C10" s="153">
        <v>1.2339360000000001E-2</v>
      </c>
      <c r="D10" s="139">
        <v>2.2325350000000001E-2</v>
      </c>
      <c r="E10" s="139">
        <v>4.0409900000000004E-3</v>
      </c>
      <c r="F10" s="139">
        <v>5.9068599999999999E-3</v>
      </c>
      <c r="G10" s="139">
        <v>3.8428500000000001E-3</v>
      </c>
      <c r="H10" s="139">
        <v>7.7594109999999994E-2</v>
      </c>
      <c r="I10" s="139">
        <v>6.1707690000000003E-2</v>
      </c>
      <c r="J10" s="139">
        <v>1.9268499999999999E-3</v>
      </c>
      <c r="K10" s="139">
        <v>2.1303140000000002E-2</v>
      </c>
      <c r="L10" s="139">
        <v>2.235531E-2</v>
      </c>
      <c r="M10" s="139">
        <v>2.6988699999999999E-3</v>
      </c>
      <c r="N10" s="139">
        <v>2.9538300000000002E-3</v>
      </c>
      <c r="O10" s="139">
        <v>1.2807700000000001E-3</v>
      </c>
      <c r="P10" s="139">
        <v>1.0799200000000001E-3</v>
      </c>
      <c r="Q10" s="139">
        <v>9.0768000000000001E-4</v>
      </c>
      <c r="R10" s="139">
        <v>1.3545300000000001E-3</v>
      </c>
      <c r="S10" s="139">
        <v>1.0494499999999999E-3</v>
      </c>
      <c r="T10" s="139">
        <v>4.4350999999999999E-4</v>
      </c>
      <c r="U10" s="139">
        <v>1.9419000000000001E-3</v>
      </c>
      <c r="V10" s="139">
        <v>1.9055700000000001E-3</v>
      </c>
      <c r="W10" s="139">
        <v>1.2206460000000001E-2</v>
      </c>
      <c r="X10" s="139">
        <v>4.9759860000000003E-2</v>
      </c>
      <c r="Y10" s="139">
        <v>1.14676E-2</v>
      </c>
      <c r="Z10" s="139">
        <v>1.1499229999999999E-2</v>
      </c>
      <c r="AA10" s="139">
        <v>1.5715799999999999E-3</v>
      </c>
      <c r="AB10" s="139">
        <v>4.4058999999999998E-4</v>
      </c>
      <c r="AC10" s="139">
        <v>4.0036E-4</v>
      </c>
      <c r="AD10" s="139">
        <v>9.9039550000000004E-2</v>
      </c>
      <c r="AE10" s="139">
        <v>7.8275999999999997E-4</v>
      </c>
      <c r="AF10" s="139">
        <v>1.074291E-2</v>
      </c>
      <c r="AG10" s="139">
        <v>3.4755799999999998E-3</v>
      </c>
      <c r="AH10" s="139">
        <v>2.2450199999999999E-3</v>
      </c>
      <c r="AI10" s="139">
        <v>3.4913600000000002E-3</v>
      </c>
      <c r="AJ10" s="139">
        <v>2.0609700000000001E-3</v>
      </c>
      <c r="AK10" s="139">
        <v>4.9474799999999998E-3</v>
      </c>
      <c r="AL10" s="139">
        <v>0</v>
      </c>
      <c r="AM10" s="152">
        <v>1.936123E-2</v>
      </c>
      <c r="AN10" s="151">
        <v>1.3429750000000001E-2</v>
      </c>
    </row>
    <row r="11" spans="1:40" ht="39.950000000000003" customHeight="1" x14ac:dyDescent="0.15">
      <c r="A11" s="126" t="s">
        <v>405</v>
      </c>
      <c r="B11" s="161" t="s">
        <v>436</v>
      </c>
      <c r="C11" s="153">
        <v>9.0718099999999996E-3</v>
      </c>
      <c r="D11" s="139">
        <v>4.6926900000000002E-3</v>
      </c>
      <c r="E11" s="139">
        <v>1.85338E-2</v>
      </c>
      <c r="F11" s="139">
        <v>1.031985E-2</v>
      </c>
      <c r="G11" s="139">
        <v>2.1080379999999999E-2</v>
      </c>
      <c r="H11" s="139">
        <v>1.8040179999999999E-2</v>
      </c>
      <c r="I11" s="139">
        <v>1.3459999999999999E-4</v>
      </c>
      <c r="J11" s="139">
        <v>0.21254120000000001</v>
      </c>
      <c r="K11" s="139">
        <v>7.3965799999999998E-3</v>
      </c>
      <c r="L11" s="139">
        <v>6.9331000000000004E-4</v>
      </c>
      <c r="M11" s="139">
        <v>5.3726499999999996E-3</v>
      </c>
      <c r="N11" s="139">
        <v>4.8101899999999998E-3</v>
      </c>
      <c r="O11" s="139">
        <v>1.29798E-2</v>
      </c>
      <c r="P11" s="139">
        <v>2.0387280000000001E-2</v>
      </c>
      <c r="Q11" s="139">
        <v>3.931569E-2</v>
      </c>
      <c r="R11" s="139">
        <v>1.9573239999999999E-2</v>
      </c>
      <c r="S11" s="139">
        <v>3.9029649999999999E-2</v>
      </c>
      <c r="T11" s="139">
        <v>4.065676E-2</v>
      </c>
      <c r="U11" s="139">
        <v>3.6616410000000002E-2</v>
      </c>
      <c r="V11" s="139">
        <v>5.6381849999999997E-2</v>
      </c>
      <c r="W11" s="139">
        <v>1.3496599999999999E-2</v>
      </c>
      <c r="X11" s="139">
        <v>0</v>
      </c>
      <c r="Y11" s="139">
        <v>3.7819949999999998E-2</v>
      </c>
      <c r="Z11" s="139">
        <v>1.356737E-2</v>
      </c>
      <c r="AA11" s="139">
        <v>5.0812499999999998E-3</v>
      </c>
      <c r="AB11" s="139">
        <v>2.7978299999999998E-3</v>
      </c>
      <c r="AC11" s="139">
        <v>5.8129000000000004E-4</v>
      </c>
      <c r="AD11" s="139">
        <v>2.81883E-3</v>
      </c>
      <c r="AE11" s="139">
        <v>3.9920199999999998E-3</v>
      </c>
      <c r="AF11" s="139">
        <v>1.90022E-3</v>
      </c>
      <c r="AG11" s="139">
        <v>3.7842499999999999E-3</v>
      </c>
      <c r="AH11" s="139">
        <v>2.0860900000000001E-3</v>
      </c>
      <c r="AI11" s="139">
        <v>7.8011299999999999E-3</v>
      </c>
      <c r="AJ11" s="139">
        <v>9.00426E-3</v>
      </c>
      <c r="AK11" s="139">
        <v>2.7474499999999998E-3</v>
      </c>
      <c r="AL11" s="139">
        <v>4.7289779999999997E-2</v>
      </c>
      <c r="AM11" s="152">
        <v>3.9286299999999998E-3</v>
      </c>
      <c r="AN11" s="151">
        <v>1.2374400000000001E-2</v>
      </c>
    </row>
    <row r="12" spans="1:40" ht="39.950000000000003" customHeight="1" x14ac:dyDescent="0.15">
      <c r="A12" s="126" t="s">
        <v>444</v>
      </c>
      <c r="B12" s="161" t="s">
        <v>339</v>
      </c>
      <c r="C12" s="153">
        <v>2.1183899999999999E-3</v>
      </c>
      <c r="D12" s="139">
        <v>5.0476999999999998E-4</v>
      </c>
      <c r="E12" s="139">
        <v>2.8014899999999998E-3</v>
      </c>
      <c r="F12" s="139">
        <v>6.3190000000000002E-4</v>
      </c>
      <c r="G12" s="139">
        <v>3.1367000000000001E-3</v>
      </c>
      <c r="H12" s="139">
        <v>6.5270299999999996E-3</v>
      </c>
      <c r="I12" s="139">
        <v>3.0817000000000003E-4</v>
      </c>
      <c r="J12" s="139">
        <v>3.0109300000000002E-3</v>
      </c>
      <c r="K12" s="139">
        <v>8.1589789999999995E-2</v>
      </c>
      <c r="L12" s="139">
        <v>4.8921199999999998E-3</v>
      </c>
      <c r="M12" s="139">
        <v>8.92452E-3</v>
      </c>
      <c r="N12" s="139">
        <v>3.53405E-3</v>
      </c>
      <c r="O12" s="139">
        <v>6.34017E-3</v>
      </c>
      <c r="P12" s="139">
        <v>4.3521300000000001E-3</v>
      </c>
      <c r="Q12" s="139">
        <v>1.8327900000000001E-2</v>
      </c>
      <c r="R12" s="139">
        <v>3.4573880000000001E-2</v>
      </c>
      <c r="S12" s="139">
        <v>8.9338000000000004E-3</v>
      </c>
      <c r="T12" s="139">
        <v>2.74354E-3</v>
      </c>
      <c r="U12" s="139">
        <v>5.6335700000000001E-3</v>
      </c>
      <c r="V12" s="139">
        <v>4.55077E-3</v>
      </c>
      <c r="W12" s="139">
        <v>5.3615139999999999E-2</v>
      </c>
      <c r="X12" s="139">
        <v>4.3189999999999998E-5</v>
      </c>
      <c r="Y12" s="139">
        <v>4.4588300000000004E-3</v>
      </c>
      <c r="Z12" s="139">
        <v>4.8470000000000002E-4</v>
      </c>
      <c r="AA12" s="139">
        <v>2.0162000000000001E-4</v>
      </c>
      <c r="AB12" s="139">
        <v>9.7899999999999994E-6</v>
      </c>
      <c r="AC12" s="139">
        <v>7.0679999999999994E-5</v>
      </c>
      <c r="AD12" s="139">
        <v>2.9050000000000001E-5</v>
      </c>
      <c r="AE12" s="139">
        <v>1.147E-5</v>
      </c>
      <c r="AF12" s="139">
        <v>1.7791000000000001E-4</v>
      </c>
      <c r="AG12" s="139">
        <v>1.8188E-3</v>
      </c>
      <c r="AH12" s="139">
        <v>8.2012999999999997E-4</v>
      </c>
      <c r="AI12" s="139">
        <v>4.5985999999999998E-4</v>
      </c>
      <c r="AJ12" s="139">
        <v>6.2682000000000005E-4</v>
      </c>
      <c r="AK12" s="139">
        <v>1.3519999999999999E-3</v>
      </c>
      <c r="AL12" s="139">
        <v>4.9863199999999998E-3</v>
      </c>
      <c r="AM12" s="152">
        <v>4.7031900000000003E-3</v>
      </c>
      <c r="AN12" s="151">
        <v>5.9246200000000002E-3</v>
      </c>
    </row>
    <row r="13" spans="1:40" ht="39.950000000000003" customHeight="1" x14ac:dyDescent="0.15">
      <c r="A13" s="126" t="s">
        <v>406</v>
      </c>
      <c r="B13" s="161" t="s">
        <v>340</v>
      </c>
      <c r="C13" s="153">
        <v>5.711E-5</v>
      </c>
      <c r="D13" s="139">
        <v>2.67833E-3</v>
      </c>
      <c r="E13" s="139">
        <v>0</v>
      </c>
      <c r="F13" s="139">
        <v>1.5393000000000001E-4</v>
      </c>
      <c r="G13" s="139">
        <v>9.6457699999999997E-3</v>
      </c>
      <c r="H13" s="139">
        <v>3.3460000000000002E-5</v>
      </c>
      <c r="I13" s="139">
        <v>-3.5999999999999999E-7</v>
      </c>
      <c r="J13" s="139">
        <v>2.00993E-3</v>
      </c>
      <c r="K13" s="139">
        <v>7.9111100000000007E-3</v>
      </c>
      <c r="L13" s="139">
        <v>0.52186714000000001</v>
      </c>
      <c r="M13" s="139">
        <v>1.18104E-3</v>
      </c>
      <c r="N13" s="139">
        <v>0.22582111999999999</v>
      </c>
      <c r="O13" s="139">
        <v>0.11397193</v>
      </c>
      <c r="P13" s="139">
        <v>9.1734750000000004E-2</v>
      </c>
      <c r="Q13" s="139">
        <v>2.232613E-2</v>
      </c>
      <c r="R13" s="139">
        <v>5.6392999999999999E-3</v>
      </c>
      <c r="S13" s="139">
        <v>4.4430980000000002E-2</v>
      </c>
      <c r="T13" s="139">
        <v>8.9350999999999996E-3</v>
      </c>
      <c r="U13" s="139">
        <v>5.2881150000000002E-2</v>
      </c>
      <c r="V13" s="139">
        <v>3.2683999999999999E-3</v>
      </c>
      <c r="W13" s="139">
        <v>2.3335769999999999E-2</v>
      </c>
      <c r="X13" s="139">
        <v>0</v>
      </c>
      <c r="Y13" s="139">
        <v>2.552E-5</v>
      </c>
      <c r="Z13" s="139">
        <v>0</v>
      </c>
      <c r="AA13" s="139">
        <v>0</v>
      </c>
      <c r="AB13" s="139">
        <v>0</v>
      </c>
      <c r="AC13" s="139">
        <v>0</v>
      </c>
      <c r="AD13" s="139">
        <v>2.4694000000000002E-4</v>
      </c>
      <c r="AE13" s="139">
        <v>0</v>
      </c>
      <c r="AF13" s="139">
        <v>3.447E-5</v>
      </c>
      <c r="AG13" s="139">
        <v>0</v>
      </c>
      <c r="AH13" s="139">
        <v>2.6900000000000001E-6</v>
      </c>
      <c r="AI13" s="139">
        <v>4.51E-6</v>
      </c>
      <c r="AJ13" s="139">
        <v>1.0903E-4</v>
      </c>
      <c r="AK13" s="139">
        <v>2.5870000000000001E-5</v>
      </c>
      <c r="AL13" s="139">
        <v>2.323E-5</v>
      </c>
      <c r="AM13" s="152">
        <v>4.91457E-3</v>
      </c>
      <c r="AN13" s="151">
        <v>2.4831309999999999E-2</v>
      </c>
    </row>
    <row r="14" spans="1:40" ht="39.950000000000003" customHeight="1" x14ac:dyDescent="0.15">
      <c r="A14" s="126" t="s">
        <v>407</v>
      </c>
      <c r="B14" s="161" t="s">
        <v>385</v>
      </c>
      <c r="C14" s="153">
        <v>0</v>
      </c>
      <c r="D14" s="139">
        <v>6.8756999999999998E-4</v>
      </c>
      <c r="E14" s="139">
        <v>1.44593E-3</v>
      </c>
      <c r="F14" s="139">
        <v>8.0900000000000005E-6</v>
      </c>
      <c r="G14" s="139">
        <v>2.53111E-3</v>
      </c>
      <c r="H14" s="139">
        <v>4.9143199999999998E-3</v>
      </c>
      <c r="I14" s="139">
        <v>1.1579999999999999E-5</v>
      </c>
      <c r="J14" s="139">
        <v>2.3608399999999999E-3</v>
      </c>
      <c r="K14" s="139">
        <v>9.6881199999999997E-3</v>
      </c>
      <c r="L14" s="139">
        <v>8.4514599999999992E-3</v>
      </c>
      <c r="M14" s="139">
        <v>0.40411190000000002</v>
      </c>
      <c r="N14" s="139">
        <v>6.5384369999999997E-2</v>
      </c>
      <c r="O14" s="139">
        <v>3.737236E-2</v>
      </c>
      <c r="P14" s="139">
        <v>1.9370760000000001E-2</v>
      </c>
      <c r="Q14" s="139">
        <v>3.670897E-2</v>
      </c>
      <c r="R14" s="139">
        <v>4.5727770000000001E-2</v>
      </c>
      <c r="S14" s="139">
        <v>6.4606529999999995E-2</v>
      </c>
      <c r="T14" s="139">
        <v>4.0648330000000003E-2</v>
      </c>
      <c r="U14" s="139">
        <v>2.382944E-2</v>
      </c>
      <c r="V14" s="139">
        <v>1.2446479999999999E-2</v>
      </c>
      <c r="W14" s="139">
        <v>8.9956600000000008E-3</v>
      </c>
      <c r="X14" s="139">
        <v>2.6849000000000003E-4</v>
      </c>
      <c r="Y14" s="139">
        <v>2.5563000000000002E-4</v>
      </c>
      <c r="Z14" s="139">
        <v>3.67E-6</v>
      </c>
      <c r="AA14" s="139">
        <v>1.323E-5</v>
      </c>
      <c r="AB14" s="139">
        <v>0</v>
      </c>
      <c r="AC14" s="139">
        <v>0</v>
      </c>
      <c r="AD14" s="139">
        <v>1.3200000000000001E-5</v>
      </c>
      <c r="AE14" s="139">
        <v>6.9839999999999995E-5</v>
      </c>
      <c r="AF14" s="139">
        <v>2.0348E-4</v>
      </c>
      <c r="AG14" s="139">
        <v>9.1669999999999995E-5</v>
      </c>
      <c r="AH14" s="139">
        <v>1.23792E-3</v>
      </c>
      <c r="AI14" s="139">
        <v>2.1910000000000001E-4</v>
      </c>
      <c r="AJ14" s="139">
        <v>3.4519999999999999E-4</v>
      </c>
      <c r="AK14" s="139">
        <v>3.3668000000000001E-4</v>
      </c>
      <c r="AL14" s="139">
        <v>9.4231999999999996E-4</v>
      </c>
      <c r="AM14" s="152">
        <v>3.8067399999999999E-3</v>
      </c>
      <c r="AN14" s="151">
        <v>9.7129899999999995E-3</v>
      </c>
    </row>
    <row r="15" spans="1:40" ht="39.950000000000003" customHeight="1" x14ac:dyDescent="0.15">
      <c r="A15" s="126" t="s">
        <v>408</v>
      </c>
      <c r="B15" s="161" t="s">
        <v>341</v>
      </c>
      <c r="C15" s="153">
        <v>1.2989200000000001E-3</v>
      </c>
      <c r="D15" s="139">
        <v>2.0407709999999999E-2</v>
      </c>
      <c r="E15" s="139">
        <v>1.2116119999999999E-2</v>
      </c>
      <c r="F15" s="139">
        <v>2.4032300000000001E-3</v>
      </c>
      <c r="G15" s="139">
        <v>1.220776E-2</v>
      </c>
      <c r="H15" s="139">
        <v>8.7489100000000004E-3</v>
      </c>
      <c r="I15" s="139">
        <v>4.7817999999999998E-4</v>
      </c>
      <c r="J15" s="139">
        <v>6.8529100000000003E-3</v>
      </c>
      <c r="K15" s="139">
        <v>1.037806E-2</v>
      </c>
      <c r="L15" s="139">
        <v>8.5116E-4</v>
      </c>
      <c r="M15" s="139">
        <v>1.69202E-3</v>
      </c>
      <c r="N15" s="139">
        <v>7.0297739999999997E-2</v>
      </c>
      <c r="O15" s="139">
        <v>3.5550030000000003E-2</v>
      </c>
      <c r="P15" s="139">
        <v>3.2364469999999999E-2</v>
      </c>
      <c r="Q15" s="139">
        <v>3.8839980000000003E-2</v>
      </c>
      <c r="R15" s="139">
        <v>2.0487390000000001E-2</v>
      </c>
      <c r="S15" s="139">
        <v>2.7245220000000001E-2</v>
      </c>
      <c r="T15" s="139">
        <v>2.6800339999999999E-2</v>
      </c>
      <c r="U15" s="139">
        <v>9.9201800000000007E-3</v>
      </c>
      <c r="V15" s="139">
        <v>1.1271069999999999E-2</v>
      </c>
      <c r="W15" s="139">
        <v>9.5867869999999994E-2</v>
      </c>
      <c r="X15" s="139">
        <v>4.8072000000000002E-4</v>
      </c>
      <c r="Y15" s="139">
        <v>7.9770000000000004E-4</v>
      </c>
      <c r="Z15" s="139">
        <v>1.5197999999999999E-4</v>
      </c>
      <c r="AA15" s="139">
        <v>2.8988600000000001E-3</v>
      </c>
      <c r="AB15" s="139">
        <v>1.1456E-4</v>
      </c>
      <c r="AC15" s="139">
        <v>3.1405000000000002E-4</v>
      </c>
      <c r="AD15" s="139">
        <v>1.27754E-3</v>
      </c>
      <c r="AE15" s="139">
        <v>3.7326999999999998E-4</v>
      </c>
      <c r="AF15" s="139">
        <v>4.4216999999999998E-3</v>
      </c>
      <c r="AG15" s="139">
        <v>1.7898E-4</v>
      </c>
      <c r="AH15" s="139">
        <v>3.3675000000000003E-4</v>
      </c>
      <c r="AI15" s="139">
        <v>2.4308400000000001E-3</v>
      </c>
      <c r="AJ15" s="139">
        <v>1.0169300000000001E-3</v>
      </c>
      <c r="AK15" s="139">
        <v>2.42816E-3</v>
      </c>
      <c r="AL15" s="139">
        <v>3.7037000000000002E-4</v>
      </c>
      <c r="AM15" s="152">
        <v>5.8163399999999997E-3</v>
      </c>
      <c r="AN15" s="151">
        <v>1.1133179999999999E-2</v>
      </c>
    </row>
    <row r="16" spans="1:40" ht="39.950000000000003" customHeight="1" x14ac:dyDescent="0.15">
      <c r="A16" s="126" t="s">
        <v>409</v>
      </c>
      <c r="B16" s="161" t="s">
        <v>162</v>
      </c>
      <c r="C16" s="153">
        <v>1.86E-6</v>
      </c>
      <c r="D16" s="139">
        <v>2.2054100000000001E-3</v>
      </c>
      <c r="E16" s="139">
        <v>0</v>
      </c>
      <c r="F16" s="139">
        <v>0</v>
      </c>
      <c r="G16" s="139">
        <v>1.1151399999999999E-3</v>
      </c>
      <c r="H16" s="139">
        <v>2.107E-5</v>
      </c>
      <c r="I16" s="139">
        <v>0</v>
      </c>
      <c r="J16" s="139">
        <v>3.7905000000000002E-4</v>
      </c>
      <c r="K16" s="139">
        <v>2.0990000000000002E-3</v>
      </c>
      <c r="L16" s="139">
        <v>1.1945E-4</v>
      </c>
      <c r="M16" s="139">
        <v>1.522E-5</v>
      </c>
      <c r="N16" s="139">
        <v>1.03604E-3</v>
      </c>
      <c r="O16" s="139">
        <v>0.15637854000000001</v>
      </c>
      <c r="P16" s="139">
        <v>3.9394140000000001E-2</v>
      </c>
      <c r="Q16" s="139">
        <v>1.491663E-2</v>
      </c>
      <c r="R16" s="139">
        <v>2.2035900000000001E-3</v>
      </c>
      <c r="S16" s="139">
        <v>1.3208849999999999E-2</v>
      </c>
      <c r="T16" s="139">
        <v>2.1801699999999999E-3</v>
      </c>
      <c r="U16" s="139">
        <v>7.7733400000000001E-3</v>
      </c>
      <c r="V16" s="139">
        <v>5.1332999999999999E-4</v>
      </c>
      <c r="W16" s="139">
        <v>6.4334199999999996E-3</v>
      </c>
      <c r="X16" s="139">
        <v>0</v>
      </c>
      <c r="Y16" s="139">
        <v>1.030405E-2</v>
      </c>
      <c r="Z16" s="139">
        <v>0</v>
      </c>
      <c r="AA16" s="139">
        <v>4.25E-6</v>
      </c>
      <c r="AB16" s="139">
        <v>2.9999999999999997E-8</v>
      </c>
      <c r="AC16" s="139">
        <v>0</v>
      </c>
      <c r="AD16" s="139">
        <v>8.6479999999999999E-5</v>
      </c>
      <c r="AE16" s="139">
        <v>5.7200000000000003E-6</v>
      </c>
      <c r="AF16" s="139">
        <v>3.3306999999999998E-4</v>
      </c>
      <c r="AG16" s="139">
        <v>0</v>
      </c>
      <c r="AH16" s="139">
        <v>1.4999999999999999E-7</v>
      </c>
      <c r="AI16" s="139">
        <v>0</v>
      </c>
      <c r="AJ16" s="139">
        <v>6.6160699999999999E-3</v>
      </c>
      <c r="AK16" s="139">
        <v>7.0400000000000004E-6</v>
      </c>
      <c r="AL16" s="139">
        <v>0</v>
      </c>
      <c r="AM16" s="152">
        <v>0</v>
      </c>
      <c r="AN16" s="151">
        <v>4.0164800000000002E-3</v>
      </c>
    </row>
    <row r="17" spans="1:40" ht="39.950000000000003" customHeight="1" x14ac:dyDescent="0.15">
      <c r="A17" s="126" t="s">
        <v>410</v>
      </c>
      <c r="B17" s="161" t="s">
        <v>160</v>
      </c>
      <c r="C17" s="153">
        <v>9.4700000000000008E-6</v>
      </c>
      <c r="D17" s="139">
        <v>2.0792200000000001E-3</v>
      </c>
      <c r="E17" s="139">
        <v>0</v>
      </c>
      <c r="F17" s="139">
        <v>0</v>
      </c>
      <c r="G17" s="139">
        <v>9.7289999999999999E-5</v>
      </c>
      <c r="H17" s="139">
        <v>0</v>
      </c>
      <c r="I17" s="139">
        <v>1.4080000000000001E-5</v>
      </c>
      <c r="J17" s="139">
        <v>2.52601E-3</v>
      </c>
      <c r="K17" s="139">
        <v>1.34107E-3</v>
      </c>
      <c r="L17" s="139">
        <v>1.3941999999999999E-4</v>
      </c>
      <c r="M17" s="139">
        <v>1.2763E-4</v>
      </c>
      <c r="N17" s="139">
        <v>4.9134999999999999E-4</v>
      </c>
      <c r="O17" s="139">
        <v>4.83747E-3</v>
      </c>
      <c r="P17" s="139">
        <v>0.14649412000000001</v>
      </c>
      <c r="Q17" s="139">
        <v>1.8889499999999999E-3</v>
      </c>
      <c r="R17" s="139">
        <v>3.0038999999999999E-3</v>
      </c>
      <c r="S17" s="139">
        <v>2.3437499999999999E-3</v>
      </c>
      <c r="T17" s="139">
        <v>9.0479999999999998E-4</v>
      </c>
      <c r="U17" s="139">
        <v>8.9559000000000004E-4</v>
      </c>
      <c r="V17" s="139">
        <v>1.2216000000000001E-4</v>
      </c>
      <c r="W17" s="139">
        <v>7.0339999999999994E-5</v>
      </c>
      <c r="X17" s="139">
        <v>5.4E-6</v>
      </c>
      <c r="Y17" s="139">
        <v>2.4771E-4</v>
      </c>
      <c r="Z17" s="139">
        <v>0</v>
      </c>
      <c r="AA17" s="139">
        <v>3.3299999999999999E-6</v>
      </c>
      <c r="AB17" s="139">
        <v>0</v>
      </c>
      <c r="AC17" s="139">
        <v>0</v>
      </c>
      <c r="AD17" s="139">
        <v>4.439E-5</v>
      </c>
      <c r="AE17" s="139">
        <v>2.9000000000000002E-6</v>
      </c>
      <c r="AF17" s="139">
        <v>1.6229999999999999E-5</v>
      </c>
      <c r="AG17" s="139">
        <v>0</v>
      </c>
      <c r="AH17" s="139">
        <v>0</v>
      </c>
      <c r="AI17" s="139">
        <v>0</v>
      </c>
      <c r="AJ17" s="139">
        <v>9.7203600000000008E-3</v>
      </c>
      <c r="AK17" s="139">
        <v>8.3699999999999995E-6</v>
      </c>
      <c r="AL17" s="139">
        <v>0</v>
      </c>
      <c r="AM17" s="152">
        <v>0</v>
      </c>
      <c r="AN17" s="151">
        <v>3.3789800000000002E-3</v>
      </c>
    </row>
    <row r="18" spans="1:40" ht="39.950000000000003" customHeight="1" x14ac:dyDescent="0.15">
      <c r="A18" s="126" t="s">
        <v>411</v>
      </c>
      <c r="B18" s="161" t="s">
        <v>158</v>
      </c>
      <c r="C18" s="153">
        <v>3.1961000000000001E-4</v>
      </c>
      <c r="D18" s="139">
        <v>0</v>
      </c>
      <c r="E18" s="139">
        <v>2.2999999999999999E-7</v>
      </c>
      <c r="F18" s="139">
        <v>0</v>
      </c>
      <c r="G18" s="139">
        <v>0</v>
      </c>
      <c r="H18" s="139">
        <v>7.5000000000000002E-7</v>
      </c>
      <c r="I18" s="139">
        <v>0</v>
      </c>
      <c r="J18" s="139">
        <v>0</v>
      </c>
      <c r="K18" s="139">
        <v>0</v>
      </c>
      <c r="L18" s="139">
        <v>0</v>
      </c>
      <c r="M18" s="139">
        <v>0</v>
      </c>
      <c r="N18" s="139">
        <v>1.84E-5</v>
      </c>
      <c r="O18" s="139">
        <v>2.6328699999999998E-3</v>
      </c>
      <c r="P18" s="139">
        <v>5.5775800000000004E-3</v>
      </c>
      <c r="Q18" s="139">
        <v>8.5184620000000003E-2</v>
      </c>
      <c r="R18" s="139">
        <v>1.1894E-4</v>
      </c>
      <c r="S18" s="139">
        <v>9.2849000000000002E-4</v>
      </c>
      <c r="T18" s="139">
        <v>1.2552100000000001E-3</v>
      </c>
      <c r="U18" s="139">
        <v>3.8319999999999999E-4</v>
      </c>
      <c r="V18" s="139">
        <v>1.7363E-4</v>
      </c>
      <c r="W18" s="139">
        <v>1.9652999999999999E-4</v>
      </c>
      <c r="X18" s="139">
        <v>0</v>
      </c>
      <c r="Y18" s="139">
        <v>9.768E-5</v>
      </c>
      <c r="Z18" s="139">
        <v>2.7739999999999999E-5</v>
      </c>
      <c r="AA18" s="139">
        <v>1.0895600000000001E-3</v>
      </c>
      <c r="AB18" s="139">
        <v>1.165E-5</v>
      </c>
      <c r="AC18" s="139">
        <v>0</v>
      </c>
      <c r="AD18" s="139">
        <v>2.6979999999999999E-5</v>
      </c>
      <c r="AE18" s="139">
        <v>1.9650000000000001E-4</v>
      </c>
      <c r="AF18" s="139">
        <v>3.20725E-3</v>
      </c>
      <c r="AG18" s="139">
        <v>0</v>
      </c>
      <c r="AH18" s="139">
        <v>1.041365E-2</v>
      </c>
      <c r="AI18" s="139">
        <v>0</v>
      </c>
      <c r="AJ18" s="139">
        <v>3.5757100000000002E-3</v>
      </c>
      <c r="AK18" s="139">
        <v>6.7593000000000004E-4</v>
      </c>
      <c r="AL18" s="139">
        <v>2.4710900000000001E-2</v>
      </c>
      <c r="AM18" s="152">
        <v>0</v>
      </c>
      <c r="AN18" s="151">
        <v>2.0235800000000001E-3</v>
      </c>
    </row>
    <row r="19" spans="1:40" ht="39.950000000000003" customHeight="1" x14ac:dyDescent="0.15">
      <c r="A19" s="126" t="s">
        <v>412</v>
      </c>
      <c r="B19" s="161" t="s">
        <v>386</v>
      </c>
      <c r="C19" s="153">
        <v>9.2999999999999999E-7</v>
      </c>
      <c r="D19" s="139">
        <v>2.4769999999999998E-5</v>
      </c>
      <c r="E19" s="139">
        <v>1.7999999999999999E-6</v>
      </c>
      <c r="F19" s="139">
        <v>8.4E-7</v>
      </c>
      <c r="G19" s="139">
        <v>1.029E-5</v>
      </c>
      <c r="H19" s="139">
        <v>5.2499999999999997E-6</v>
      </c>
      <c r="I19" s="139">
        <v>5.8999999999999996E-7</v>
      </c>
      <c r="J19" s="139">
        <v>4.9999999999999998E-7</v>
      </c>
      <c r="K19" s="139">
        <v>3.2000000000000001E-7</v>
      </c>
      <c r="L19" s="139">
        <v>1.1000000000000001E-6</v>
      </c>
      <c r="M19" s="139">
        <v>1.3592000000000001E-4</v>
      </c>
      <c r="N19" s="139">
        <v>2.65248E-3</v>
      </c>
      <c r="O19" s="139">
        <v>7.4878399999999999E-3</v>
      </c>
      <c r="P19" s="139">
        <v>9.4899000000000008E-3</v>
      </c>
      <c r="Q19" s="139">
        <v>0.13515942</v>
      </c>
      <c r="R19" s="139">
        <v>0.27769819000000001</v>
      </c>
      <c r="S19" s="139">
        <v>0.14534459</v>
      </c>
      <c r="T19" s="139">
        <v>0.31251452000000002</v>
      </c>
      <c r="U19" s="139">
        <v>1.070286E-2</v>
      </c>
      <c r="V19" s="139">
        <v>7.0470100000000003E-3</v>
      </c>
      <c r="W19" s="139">
        <v>3.1126E-4</v>
      </c>
      <c r="X19" s="139">
        <v>5.3600000000000004E-6</v>
      </c>
      <c r="Y19" s="139">
        <v>2.09E-5</v>
      </c>
      <c r="Z19" s="139">
        <v>0</v>
      </c>
      <c r="AA19" s="139">
        <v>2.4510000000000001E-5</v>
      </c>
      <c r="AB19" s="139">
        <v>4.4660000000000003E-5</v>
      </c>
      <c r="AC19" s="139">
        <v>0</v>
      </c>
      <c r="AD19" s="139">
        <v>5.5300000000000004E-6</v>
      </c>
      <c r="AE19" s="139">
        <v>1.38623E-3</v>
      </c>
      <c r="AF19" s="139">
        <v>2.21608E-3</v>
      </c>
      <c r="AG19" s="139">
        <v>1.4862E-3</v>
      </c>
      <c r="AH19" s="139">
        <v>4.2300000000000002E-6</v>
      </c>
      <c r="AI19" s="139">
        <v>0</v>
      </c>
      <c r="AJ19" s="139">
        <v>9.8360600000000006E-3</v>
      </c>
      <c r="AK19" s="139">
        <v>1.2330000000000001E-5</v>
      </c>
      <c r="AL19" s="139">
        <v>3.5984620000000002E-2</v>
      </c>
      <c r="AM19" s="152">
        <v>0</v>
      </c>
      <c r="AN19" s="151">
        <v>1.0511700000000001E-2</v>
      </c>
    </row>
    <row r="20" spans="1:40" ht="39.950000000000003" customHeight="1" x14ac:dyDescent="0.15">
      <c r="A20" s="126" t="s">
        <v>413</v>
      </c>
      <c r="B20" s="161" t="s">
        <v>342</v>
      </c>
      <c r="C20" s="153">
        <v>2.2262000000000001E-4</v>
      </c>
      <c r="D20" s="139">
        <v>3.4436999999999998E-4</v>
      </c>
      <c r="E20" s="139">
        <v>3.9000000000000002E-7</v>
      </c>
      <c r="F20" s="139">
        <v>0</v>
      </c>
      <c r="G20" s="139">
        <v>1.4354999999999999E-4</v>
      </c>
      <c r="H20" s="139">
        <v>2.8899999999999999E-6</v>
      </c>
      <c r="I20" s="139">
        <v>0</v>
      </c>
      <c r="J20" s="139">
        <v>2.1650000000000001E-5</v>
      </c>
      <c r="K20" s="139">
        <v>4.1990000000000003E-5</v>
      </c>
      <c r="L20" s="139">
        <v>0</v>
      </c>
      <c r="M20" s="139">
        <v>2.192E-5</v>
      </c>
      <c r="N20" s="139">
        <v>8.0975000000000003E-4</v>
      </c>
      <c r="O20" s="139">
        <v>2.3328740000000001E-2</v>
      </c>
      <c r="P20" s="139">
        <v>2.275928E-2</v>
      </c>
      <c r="Q20" s="139">
        <v>1.9219070000000001E-2</v>
      </c>
      <c r="R20" s="139">
        <v>2.0313930000000001E-2</v>
      </c>
      <c r="S20" s="139">
        <v>0.11514824999999999</v>
      </c>
      <c r="T20" s="139">
        <v>1.8756479999999999E-2</v>
      </c>
      <c r="U20" s="139">
        <v>3.159874E-2</v>
      </c>
      <c r="V20" s="139">
        <v>1.3016E-3</v>
      </c>
      <c r="W20" s="139">
        <v>7.9776399999999994E-3</v>
      </c>
      <c r="X20" s="139">
        <v>3.1300000000000001E-6</v>
      </c>
      <c r="Y20" s="139">
        <v>1.8390999999999999E-4</v>
      </c>
      <c r="Z20" s="139">
        <v>0</v>
      </c>
      <c r="AA20" s="139">
        <v>2.1729E-4</v>
      </c>
      <c r="AB20" s="139">
        <v>2.5100000000000001E-6</v>
      </c>
      <c r="AC20" s="139">
        <v>1.226E-5</v>
      </c>
      <c r="AD20" s="139">
        <v>2.0324000000000001E-4</v>
      </c>
      <c r="AE20" s="139">
        <v>2.3929999999999999E-4</v>
      </c>
      <c r="AF20" s="139">
        <v>1.84184E-3</v>
      </c>
      <c r="AG20" s="139">
        <v>4.6381999999999999E-4</v>
      </c>
      <c r="AH20" s="139">
        <v>7.237E-5</v>
      </c>
      <c r="AI20" s="139">
        <v>0</v>
      </c>
      <c r="AJ20" s="139">
        <v>5.6665700000000001E-3</v>
      </c>
      <c r="AK20" s="139">
        <v>1.7568999999999999E-4</v>
      </c>
      <c r="AL20" s="139">
        <v>0</v>
      </c>
      <c r="AM20" s="152">
        <v>1.15811E-3</v>
      </c>
      <c r="AN20" s="151">
        <v>5.7281299999999997E-3</v>
      </c>
    </row>
    <row r="21" spans="1:40" ht="39.950000000000003" customHeight="1" x14ac:dyDescent="0.15">
      <c r="A21" s="126" t="s">
        <v>414</v>
      </c>
      <c r="B21" s="161" t="s">
        <v>437</v>
      </c>
      <c r="C21" s="153">
        <v>1.505E-5</v>
      </c>
      <c r="D21" s="139">
        <v>1.2969999999999999E-5</v>
      </c>
      <c r="E21" s="139">
        <v>1.8729999999999999E-5</v>
      </c>
      <c r="F21" s="139">
        <v>7.5299999999999999E-6</v>
      </c>
      <c r="G21" s="139">
        <v>6.5300000000000002E-6</v>
      </c>
      <c r="H21" s="139">
        <v>3.2809999999999999E-5</v>
      </c>
      <c r="I21" s="139">
        <v>2.9699999999999999E-6</v>
      </c>
      <c r="J21" s="139">
        <v>9.0699999999999996E-6</v>
      </c>
      <c r="K21" s="139">
        <v>1.2989999999999999E-5</v>
      </c>
      <c r="L21" s="139">
        <v>8.4E-7</v>
      </c>
      <c r="M21" s="139">
        <v>3.0699999999999998E-6</v>
      </c>
      <c r="N21" s="139">
        <v>5.291E-5</v>
      </c>
      <c r="O21" s="139">
        <v>7.5460000000000002E-4</v>
      </c>
      <c r="P21" s="139">
        <v>2.4106999999999999E-4</v>
      </c>
      <c r="Q21" s="139">
        <v>3.3319999999999999E-5</v>
      </c>
      <c r="R21" s="139">
        <v>5.9469999999999998E-5</v>
      </c>
      <c r="S21" s="139">
        <v>4.6069999999999998E-5</v>
      </c>
      <c r="T21" s="139">
        <v>2.598278E-2</v>
      </c>
      <c r="U21" s="139">
        <v>6.2488700000000001E-3</v>
      </c>
      <c r="V21" s="139">
        <v>3.9280000000000003E-5</v>
      </c>
      <c r="W21" s="139">
        <v>1.6892299999999999E-3</v>
      </c>
      <c r="X21" s="139">
        <v>1.486E-5</v>
      </c>
      <c r="Y21" s="139">
        <v>1.1440000000000001E-5</v>
      </c>
      <c r="Z21" s="139">
        <v>2.0809999999999999E-5</v>
      </c>
      <c r="AA21" s="139">
        <v>3.1075999999999999E-4</v>
      </c>
      <c r="AB21" s="139">
        <v>1.4751E-4</v>
      </c>
      <c r="AC21" s="139">
        <v>6.6820000000000001E-5</v>
      </c>
      <c r="AD21" s="139">
        <v>1.0598E-4</v>
      </c>
      <c r="AE21" s="139">
        <v>2.4204000000000001E-4</v>
      </c>
      <c r="AF21" s="139">
        <v>1.6835299999999999E-3</v>
      </c>
      <c r="AG21" s="139">
        <v>1.2136E-4</v>
      </c>
      <c r="AH21" s="139">
        <v>2.6469999999999999E-5</v>
      </c>
      <c r="AI21" s="139">
        <v>7.5820000000000003E-5</v>
      </c>
      <c r="AJ21" s="139">
        <v>1.37251E-3</v>
      </c>
      <c r="AK21" s="139">
        <v>1.4532999999999999E-4</v>
      </c>
      <c r="AL21" s="139">
        <v>0</v>
      </c>
      <c r="AM21" s="152">
        <v>0</v>
      </c>
      <c r="AN21" s="151">
        <v>8.3633000000000004E-4</v>
      </c>
    </row>
    <row r="22" spans="1:40" ht="39.950000000000003" customHeight="1" x14ac:dyDescent="0.15">
      <c r="A22" s="126" t="s">
        <v>415</v>
      </c>
      <c r="B22" s="161" t="s">
        <v>388</v>
      </c>
      <c r="C22" s="153">
        <v>5.5987800000000002E-3</v>
      </c>
      <c r="D22" s="139">
        <v>3.6560000000000002E-5</v>
      </c>
      <c r="E22" s="139">
        <v>0</v>
      </c>
      <c r="F22" s="139">
        <v>0</v>
      </c>
      <c r="G22" s="139">
        <v>0</v>
      </c>
      <c r="H22" s="139">
        <v>0</v>
      </c>
      <c r="I22" s="139">
        <v>0</v>
      </c>
      <c r="J22" s="139">
        <v>0</v>
      </c>
      <c r="K22" s="139">
        <v>0</v>
      </c>
      <c r="L22" s="139">
        <v>0</v>
      </c>
      <c r="M22" s="139">
        <v>0</v>
      </c>
      <c r="N22" s="139">
        <v>0</v>
      </c>
      <c r="O22" s="139">
        <v>0</v>
      </c>
      <c r="P22" s="139">
        <v>5.0865000000000003E-4</v>
      </c>
      <c r="Q22" s="139">
        <v>0</v>
      </c>
      <c r="R22" s="139">
        <v>0</v>
      </c>
      <c r="S22" s="139">
        <v>0</v>
      </c>
      <c r="T22" s="139">
        <v>0</v>
      </c>
      <c r="U22" s="139">
        <v>0.44870204000000002</v>
      </c>
      <c r="V22" s="139">
        <v>0</v>
      </c>
      <c r="W22" s="139">
        <v>0</v>
      </c>
      <c r="X22" s="139">
        <v>0</v>
      </c>
      <c r="Y22" s="139">
        <v>0</v>
      </c>
      <c r="Z22" s="139">
        <v>0</v>
      </c>
      <c r="AA22" s="139">
        <v>0</v>
      </c>
      <c r="AB22" s="139">
        <v>0</v>
      </c>
      <c r="AC22" s="139">
        <v>0</v>
      </c>
      <c r="AD22" s="139">
        <v>1.4836510000000001E-2</v>
      </c>
      <c r="AE22" s="139">
        <v>0</v>
      </c>
      <c r="AF22" s="139">
        <v>5.4420800000000002E-3</v>
      </c>
      <c r="AG22" s="139">
        <v>6.724E-5</v>
      </c>
      <c r="AH22" s="139">
        <v>0</v>
      </c>
      <c r="AI22" s="139">
        <v>0</v>
      </c>
      <c r="AJ22" s="139">
        <v>2.3880539999999999E-2</v>
      </c>
      <c r="AK22" s="139">
        <v>2.777E-5</v>
      </c>
      <c r="AL22" s="139">
        <v>0</v>
      </c>
      <c r="AM22" s="152">
        <v>0</v>
      </c>
      <c r="AN22" s="151">
        <v>2.7265810000000001E-2</v>
      </c>
    </row>
    <row r="23" spans="1:40" ht="39.950000000000003" customHeight="1" x14ac:dyDescent="0.15">
      <c r="A23" s="126" t="s">
        <v>416</v>
      </c>
      <c r="B23" s="161" t="s">
        <v>21</v>
      </c>
      <c r="C23" s="153">
        <v>2.3779399999999998E-3</v>
      </c>
      <c r="D23" s="139">
        <v>4.2516100000000003E-3</v>
      </c>
      <c r="E23" s="139">
        <v>8.4465700000000005E-3</v>
      </c>
      <c r="F23" s="139">
        <v>1.6249860000000001E-2</v>
      </c>
      <c r="G23" s="139">
        <v>1.437011E-2</v>
      </c>
      <c r="H23" s="139">
        <v>3.63474E-3</v>
      </c>
      <c r="I23" s="139">
        <v>1.2849700000000001E-3</v>
      </c>
      <c r="J23" s="139">
        <v>2.0735100000000002E-3</v>
      </c>
      <c r="K23" s="139">
        <v>9.7321700000000001E-3</v>
      </c>
      <c r="L23" s="139">
        <v>7.9357899999999999E-3</v>
      </c>
      <c r="M23" s="139">
        <v>3.2438380000000003E-2</v>
      </c>
      <c r="N23" s="139">
        <v>2.9077399999999998E-3</v>
      </c>
      <c r="O23" s="139">
        <v>1.35439E-3</v>
      </c>
      <c r="P23" s="139">
        <v>3.0638900000000001E-3</v>
      </c>
      <c r="Q23" s="139">
        <v>6.9446500000000001E-3</v>
      </c>
      <c r="R23" s="139">
        <v>5.4272699999999997E-3</v>
      </c>
      <c r="S23" s="139">
        <v>4.0309500000000002E-3</v>
      </c>
      <c r="T23" s="139">
        <v>7.5992500000000001E-3</v>
      </c>
      <c r="U23" s="139">
        <v>1.67979E-3</v>
      </c>
      <c r="V23" s="139">
        <v>5.1889390000000001E-2</v>
      </c>
      <c r="W23" s="139">
        <v>3.4657799999999999E-3</v>
      </c>
      <c r="X23" s="139">
        <v>9.0417999999999991E-3</v>
      </c>
      <c r="Y23" s="139">
        <v>3.63913E-3</v>
      </c>
      <c r="Z23" s="139">
        <v>3.8837400000000001E-3</v>
      </c>
      <c r="AA23" s="139">
        <v>6.1262699999999996E-3</v>
      </c>
      <c r="AB23" s="139">
        <v>1.593818E-2</v>
      </c>
      <c r="AC23" s="139">
        <v>7.1229999999999994E-5</v>
      </c>
      <c r="AD23" s="139">
        <v>2.3342699999999998E-3</v>
      </c>
      <c r="AE23" s="139">
        <v>2.351381E-2</v>
      </c>
      <c r="AF23" s="139">
        <v>8.8524299999999997E-3</v>
      </c>
      <c r="AG23" s="139">
        <v>1.7456269999999999E-2</v>
      </c>
      <c r="AH23" s="139">
        <v>4.1723200000000002E-3</v>
      </c>
      <c r="AI23" s="139">
        <v>4.7314259999999997E-2</v>
      </c>
      <c r="AJ23" s="139">
        <v>9.9409900000000002E-3</v>
      </c>
      <c r="AK23" s="139">
        <v>6.3528200000000003E-3</v>
      </c>
      <c r="AL23" s="139">
        <v>0.14684539999999999</v>
      </c>
      <c r="AM23" s="152">
        <v>1.6629100000000001E-3</v>
      </c>
      <c r="AN23" s="151">
        <v>7.9470400000000007E-3</v>
      </c>
    </row>
    <row r="24" spans="1:40" ht="39.950000000000003" customHeight="1" x14ac:dyDescent="0.15">
      <c r="A24" s="126" t="s">
        <v>417</v>
      </c>
      <c r="B24" s="161" t="s">
        <v>389</v>
      </c>
      <c r="C24" s="153">
        <v>2.3410100000000001E-3</v>
      </c>
      <c r="D24" s="139">
        <v>3.07106E-3</v>
      </c>
      <c r="E24" s="139">
        <v>4.6786000000000001E-4</v>
      </c>
      <c r="F24" s="139">
        <v>2.2498599999999998E-3</v>
      </c>
      <c r="G24" s="139">
        <v>3.4879799999999999E-3</v>
      </c>
      <c r="H24" s="139">
        <v>3.0787700000000002E-3</v>
      </c>
      <c r="I24" s="139">
        <v>3.4506000000000001E-4</v>
      </c>
      <c r="J24" s="139">
        <v>2.9515000000000001E-3</v>
      </c>
      <c r="K24" s="139">
        <v>5.36398E-3</v>
      </c>
      <c r="L24" s="139">
        <v>3.8872099999999999E-3</v>
      </c>
      <c r="M24" s="139">
        <v>2.9911500000000001E-3</v>
      </c>
      <c r="N24" s="139">
        <v>3.6730999999999999E-3</v>
      </c>
      <c r="O24" s="139">
        <v>1.65902E-3</v>
      </c>
      <c r="P24" s="139">
        <v>1.60827E-3</v>
      </c>
      <c r="Q24" s="139">
        <v>1.2137700000000001E-3</v>
      </c>
      <c r="R24" s="139">
        <v>3.1701199999999998E-3</v>
      </c>
      <c r="S24" s="139">
        <v>1.6913099999999999E-3</v>
      </c>
      <c r="T24" s="139">
        <v>1.5663999999999999E-3</v>
      </c>
      <c r="U24" s="139">
        <v>6.0948999999999997E-4</v>
      </c>
      <c r="V24" s="139">
        <v>1.38781E-3</v>
      </c>
      <c r="W24" s="139">
        <v>6.2377000000000005E-4</v>
      </c>
      <c r="X24" s="139">
        <v>1.4501389999999999E-2</v>
      </c>
      <c r="Y24" s="139">
        <v>2.9262429999999999E-2</v>
      </c>
      <c r="Z24" s="139">
        <v>2.8431400000000001E-3</v>
      </c>
      <c r="AA24" s="139">
        <v>2.8977199999999999E-3</v>
      </c>
      <c r="AB24" s="139">
        <v>2.4475399999999998E-3</v>
      </c>
      <c r="AC24" s="139">
        <v>8.9529899999999992E-3</v>
      </c>
      <c r="AD24" s="139">
        <v>6.5163399999999998E-3</v>
      </c>
      <c r="AE24" s="139">
        <v>3.4201600000000002E-3</v>
      </c>
      <c r="AF24" s="139">
        <v>8.1607399999999997E-3</v>
      </c>
      <c r="AG24" s="139">
        <v>5.2628299999999996E-3</v>
      </c>
      <c r="AH24" s="139">
        <v>2.24551E-3</v>
      </c>
      <c r="AI24" s="139">
        <v>1.65599E-3</v>
      </c>
      <c r="AJ24" s="139">
        <v>1.19089E-3</v>
      </c>
      <c r="AK24" s="139">
        <v>2.1392899999999999E-3</v>
      </c>
      <c r="AL24" s="139">
        <v>0</v>
      </c>
      <c r="AM24" s="152">
        <v>0</v>
      </c>
      <c r="AN24" s="151">
        <v>3.6346199999999999E-3</v>
      </c>
    </row>
    <row r="25" spans="1:40" ht="39.950000000000003" customHeight="1" x14ac:dyDescent="0.15">
      <c r="A25" s="126" t="s">
        <v>418</v>
      </c>
      <c r="B25" s="161" t="s">
        <v>390</v>
      </c>
      <c r="C25" s="153">
        <v>9.2804600000000008E-3</v>
      </c>
      <c r="D25" s="139">
        <v>3.7821010000000002E-2</v>
      </c>
      <c r="E25" s="139">
        <v>1.3284489999999999E-2</v>
      </c>
      <c r="F25" s="139">
        <v>3.070022E-2</v>
      </c>
      <c r="G25" s="139">
        <v>4.2601119999999999E-2</v>
      </c>
      <c r="H25" s="139">
        <v>2.894569E-2</v>
      </c>
      <c r="I25" s="139">
        <v>7.6578499999999999E-3</v>
      </c>
      <c r="J25" s="139">
        <v>3.2462310000000001E-2</v>
      </c>
      <c r="K25" s="139">
        <v>5.4501479999999998E-2</v>
      </c>
      <c r="L25" s="139">
        <v>4.2990859999999999E-2</v>
      </c>
      <c r="M25" s="139">
        <v>3.5589639999999999E-2</v>
      </c>
      <c r="N25" s="139">
        <v>2.3271719999999999E-2</v>
      </c>
      <c r="O25" s="139">
        <v>1.35359E-2</v>
      </c>
      <c r="P25" s="139">
        <v>1.0742760000000001E-2</v>
      </c>
      <c r="Q25" s="139">
        <v>9.7459199999999999E-3</v>
      </c>
      <c r="R25" s="139">
        <v>2.8247609999999999E-2</v>
      </c>
      <c r="S25" s="139">
        <v>9.1738600000000007E-3</v>
      </c>
      <c r="T25" s="139">
        <v>5.5563499999999998E-3</v>
      </c>
      <c r="U25" s="139">
        <v>1.2231850000000001E-2</v>
      </c>
      <c r="V25" s="139">
        <v>1.7846850000000001E-2</v>
      </c>
      <c r="W25" s="139">
        <v>3.2468800000000002E-3</v>
      </c>
      <c r="X25" s="139">
        <v>8.6177320000000002E-2</v>
      </c>
      <c r="Y25" s="139">
        <v>4.2239180000000001E-2</v>
      </c>
      <c r="Z25" s="139">
        <v>7.3757749999999997E-2</v>
      </c>
      <c r="AA25" s="139">
        <v>2.2542989999999999E-2</v>
      </c>
      <c r="AB25" s="139">
        <v>5.0017999999999998E-3</v>
      </c>
      <c r="AC25" s="139">
        <v>4.0202700000000003E-3</v>
      </c>
      <c r="AD25" s="139">
        <v>1.265758E-2</v>
      </c>
      <c r="AE25" s="139">
        <v>5.7257000000000002E-3</v>
      </c>
      <c r="AF25" s="139">
        <v>1.2001629999999999E-2</v>
      </c>
      <c r="AG25" s="139">
        <v>1.93242E-2</v>
      </c>
      <c r="AH25" s="139">
        <v>1.25459E-2</v>
      </c>
      <c r="AI25" s="139">
        <v>4.6146099999999999E-3</v>
      </c>
      <c r="AJ25" s="139">
        <v>5.3729800000000003E-3</v>
      </c>
      <c r="AK25" s="139">
        <v>3.587895E-2</v>
      </c>
      <c r="AL25" s="139">
        <v>0</v>
      </c>
      <c r="AM25" s="152">
        <v>4.5354899999999997E-3</v>
      </c>
      <c r="AN25" s="151">
        <v>1.7363360000000001E-2</v>
      </c>
    </row>
    <row r="26" spans="1:40" ht="39.950000000000003" customHeight="1" x14ac:dyDescent="0.15">
      <c r="A26" s="126" t="s">
        <v>419</v>
      </c>
      <c r="B26" s="161" t="s">
        <v>22</v>
      </c>
      <c r="C26" s="153">
        <v>5.5922000000000003E-4</v>
      </c>
      <c r="D26" s="139">
        <v>2.5615799999999999E-3</v>
      </c>
      <c r="E26" s="139">
        <v>1.83424E-3</v>
      </c>
      <c r="F26" s="139">
        <v>1.61517E-3</v>
      </c>
      <c r="G26" s="139">
        <v>1.9694399999999998E-3</v>
      </c>
      <c r="H26" s="139">
        <v>2.41662E-3</v>
      </c>
      <c r="I26" s="139">
        <v>4.7961E-4</v>
      </c>
      <c r="J26" s="139">
        <v>9.3263000000000005E-4</v>
      </c>
      <c r="K26" s="139">
        <v>1.23459E-3</v>
      </c>
      <c r="L26" s="139">
        <v>9.5565000000000005E-4</v>
      </c>
      <c r="M26" s="139">
        <v>7.8076999999999997E-4</v>
      </c>
      <c r="N26" s="139">
        <v>6.6737999999999997E-4</v>
      </c>
      <c r="O26" s="139">
        <v>6.1653000000000001E-4</v>
      </c>
      <c r="P26" s="139">
        <v>5.6455999999999998E-4</v>
      </c>
      <c r="Q26" s="139">
        <v>6.4013000000000004E-4</v>
      </c>
      <c r="R26" s="139">
        <v>1.7146799999999999E-3</v>
      </c>
      <c r="S26" s="139">
        <v>5.8009999999999995E-4</v>
      </c>
      <c r="T26" s="139">
        <v>2.5308999999999998E-4</v>
      </c>
      <c r="U26" s="139">
        <v>3.7679E-4</v>
      </c>
      <c r="V26" s="139">
        <v>8.0398000000000004E-4</v>
      </c>
      <c r="W26" s="139">
        <v>7.3773000000000003E-4</v>
      </c>
      <c r="X26" s="139">
        <v>7.6574E-4</v>
      </c>
      <c r="Y26" s="139">
        <v>8.9736869999999996E-2</v>
      </c>
      <c r="Z26" s="139">
        <v>9.0387999999999996E-3</v>
      </c>
      <c r="AA26" s="139">
        <v>2.2495200000000001E-3</v>
      </c>
      <c r="AB26" s="139">
        <v>1.24314E-3</v>
      </c>
      <c r="AC26" s="139">
        <v>3.9952999999999999E-4</v>
      </c>
      <c r="AD26" s="139">
        <v>3.5982700000000002E-3</v>
      </c>
      <c r="AE26" s="139">
        <v>1.7747399999999999E-3</v>
      </c>
      <c r="AF26" s="139">
        <v>3.9917900000000003E-3</v>
      </c>
      <c r="AG26" s="139">
        <v>8.8550199999999999E-3</v>
      </c>
      <c r="AH26" s="139">
        <v>4.7604700000000002E-3</v>
      </c>
      <c r="AI26" s="139">
        <v>2.2512299999999999E-3</v>
      </c>
      <c r="AJ26" s="139">
        <v>7.2926000000000002E-4</v>
      </c>
      <c r="AK26" s="139">
        <v>8.6139900000000002E-3</v>
      </c>
      <c r="AL26" s="139">
        <v>0</v>
      </c>
      <c r="AM26" s="152">
        <v>1.38441E-3</v>
      </c>
      <c r="AN26" s="151">
        <v>2.7839000000000002E-3</v>
      </c>
    </row>
    <row r="27" spans="1:40" ht="39.950000000000003" customHeight="1" x14ac:dyDescent="0.15">
      <c r="A27" s="126" t="s">
        <v>420</v>
      </c>
      <c r="B27" s="161" t="s">
        <v>23</v>
      </c>
      <c r="C27" s="153">
        <v>3.8936999999999999E-4</v>
      </c>
      <c r="D27" s="139">
        <v>2.2973999999999998E-3</v>
      </c>
      <c r="E27" s="139">
        <v>7.8793999999999999E-4</v>
      </c>
      <c r="F27" s="139">
        <v>2.2978000000000001E-4</v>
      </c>
      <c r="G27" s="139">
        <v>7.5383000000000004E-4</v>
      </c>
      <c r="H27" s="139">
        <v>2.2752200000000001E-3</v>
      </c>
      <c r="I27" s="139">
        <v>1.2E-5</v>
      </c>
      <c r="J27" s="139">
        <v>7.3650000000000001E-5</v>
      </c>
      <c r="K27" s="139">
        <v>2.3823300000000002E-3</v>
      </c>
      <c r="L27" s="139">
        <v>1.3525000000000001E-4</v>
      </c>
      <c r="M27" s="139">
        <v>1.7089000000000001E-4</v>
      </c>
      <c r="N27" s="139">
        <v>8.3670000000000004E-5</v>
      </c>
      <c r="O27" s="139">
        <v>2.7595000000000001E-4</v>
      </c>
      <c r="P27" s="139">
        <v>2.4479999999999999E-5</v>
      </c>
      <c r="Q27" s="139">
        <v>4.9627999999999999E-4</v>
      </c>
      <c r="R27" s="139">
        <v>7.4505000000000003E-4</v>
      </c>
      <c r="S27" s="139">
        <v>2.3408000000000001E-4</v>
      </c>
      <c r="T27" s="139">
        <v>1.8217E-4</v>
      </c>
      <c r="U27" s="139">
        <v>3.6102999999999998E-4</v>
      </c>
      <c r="V27" s="139">
        <v>3.3708000000000002E-4</v>
      </c>
      <c r="W27" s="139">
        <v>1.89759E-3</v>
      </c>
      <c r="X27" s="139">
        <v>1.0174229999999999E-2</v>
      </c>
      <c r="Y27" s="139">
        <v>1.9715800000000001E-3</v>
      </c>
      <c r="Z27" s="139">
        <v>0</v>
      </c>
      <c r="AA27" s="139">
        <v>1.32419E-3</v>
      </c>
      <c r="AB27" s="139">
        <v>3.1384099999999999E-3</v>
      </c>
      <c r="AC27" s="139">
        <v>1.27E-5</v>
      </c>
      <c r="AD27" s="139">
        <v>4.9477699999999998E-3</v>
      </c>
      <c r="AE27" s="139">
        <v>3.5489100000000002E-3</v>
      </c>
      <c r="AF27" s="139">
        <v>2.7276930000000001E-2</v>
      </c>
      <c r="AG27" s="139">
        <v>4.7324100000000003E-3</v>
      </c>
      <c r="AH27" s="139">
        <v>3.6336799999999998E-3</v>
      </c>
      <c r="AI27" s="139">
        <v>3.5200000000000002E-5</v>
      </c>
      <c r="AJ27" s="139">
        <v>2.9336E-4</v>
      </c>
      <c r="AK27" s="139">
        <v>1.7337229999999999E-2</v>
      </c>
      <c r="AL27" s="139">
        <v>0</v>
      </c>
      <c r="AM27" s="152">
        <v>1.4353970000000001E-2</v>
      </c>
      <c r="AN27" s="151">
        <v>3.7504399999999999E-3</v>
      </c>
    </row>
    <row r="28" spans="1:40" ht="39.950000000000003" customHeight="1" x14ac:dyDescent="0.15">
      <c r="A28" s="126" t="s">
        <v>421</v>
      </c>
      <c r="B28" s="161" t="s">
        <v>114</v>
      </c>
      <c r="C28" s="153">
        <v>6.5439999999999998E-2</v>
      </c>
      <c r="D28" s="139">
        <v>2.06023E-2</v>
      </c>
      <c r="E28" s="139">
        <v>7.1602910000000006E-2</v>
      </c>
      <c r="F28" s="139">
        <v>7.3435860000000006E-2</v>
      </c>
      <c r="G28" s="139">
        <v>7.7873090000000006E-2</v>
      </c>
      <c r="H28" s="139">
        <v>3.8366360000000002E-2</v>
      </c>
      <c r="I28" s="139">
        <v>1.056401E-2</v>
      </c>
      <c r="J28" s="139">
        <v>5.6495120000000003E-2</v>
      </c>
      <c r="K28" s="139">
        <v>3.6130849999999999E-2</v>
      </c>
      <c r="L28" s="139">
        <v>2.252724E-2</v>
      </c>
      <c r="M28" s="139">
        <v>3.812455E-2</v>
      </c>
      <c r="N28" s="139">
        <v>4.4303759999999998E-2</v>
      </c>
      <c r="O28" s="139">
        <v>4.3236169999999997E-2</v>
      </c>
      <c r="P28" s="139">
        <v>3.9881060000000003E-2</v>
      </c>
      <c r="Q28" s="139">
        <v>4.7514519999999998E-2</v>
      </c>
      <c r="R28" s="139">
        <v>4.1270580000000001E-2</v>
      </c>
      <c r="S28" s="139">
        <v>5.0323949999999999E-2</v>
      </c>
      <c r="T28" s="139">
        <v>4.2403870000000003E-2</v>
      </c>
      <c r="U28" s="139">
        <v>3.8609449999999997E-2</v>
      </c>
      <c r="V28" s="139">
        <v>7.003355E-2</v>
      </c>
      <c r="W28" s="139">
        <v>5.549113E-2</v>
      </c>
      <c r="X28" s="139">
        <v>1.777256E-2</v>
      </c>
      <c r="Y28" s="139">
        <v>1.7817929999999999E-2</v>
      </c>
      <c r="Z28" s="139">
        <v>1.471834E-2</v>
      </c>
      <c r="AA28" s="139">
        <v>1.0805260000000001E-2</v>
      </c>
      <c r="AB28" s="139">
        <v>5.3111E-3</v>
      </c>
      <c r="AC28" s="139">
        <v>1.24449E-3</v>
      </c>
      <c r="AD28" s="139">
        <v>2.709696E-2</v>
      </c>
      <c r="AE28" s="139">
        <v>1.208392E-2</v>
      </c>
      <c r="AF28" s="139">
        <v>9.8536400000000003E-3</v>
      </c>
      <c r="AG28" s="139">
        <v>1.889124E-2</v>
      </c>
      <c r="AH28" s="139">
        <v>5.0177859999999998E-2</v>
      </c>
      <c r="AI28" s="139">
        <v>3.8177099999999999E-2</v>
      </c>
      <c r="AJ28" s="139">
        <v>1.8497909999999999E-2</v>
      </c>
      <c r="AK28" s="139">
        <v>7.7438000000000007E-2</v>
      </c>
      <c r="AL28" s="139">
        <v>0.22681312000000001</v>
      </c>
      <c r="AM28" s="152">
        <v>1.0058620000000001E-2</v>
      </c>
      <c r="AN28" s="151">
        <v>3.2016639999999999E-2</v>
      </c>
    </row>
    <row r="29" spans="1:40" ht="39.950000000000003" customHeight="1" x14ac:dyDescent="0.15">
      <c r="A29" s="126" t="s">
        <v>422</v>
      </c>
      <c r="B29" s="161" t="s">
        <v>112</v>
      </c>
      <c r="C29" s="153">
        <v>6.2875099999999996E-3</v>
      </c>
      <c r="D29" s="139">
        <v>4.0434480000000002E-2</v>
      </c>
      <c r="E29" s="139">
        <v>5.7353200000000003E-3</v>
      </c>
      <c r="F29" s="139">
        <v>1.816537E-2</v>
      </c>
      <c r="G29" s="139">
        <v>9.5248899999999994E-3</v>
      </c>
      <c r="H29" s="139">
        <v>6.4993899999999999E-3</v>
      </c>
      <c r="I29" s="139">
        <v>3.3755500000000002E-3</v>
      </c>
      <c r="J29" s="139">
        <v>3.9954300000000003E-3</v>
      </c>
      <c r="K29" s="139">
        <v>1.0772800000000001E-2</v>
      </c>
      <c r="L29" s="139">
        <v>4.2417899999999996E-3</v>
      </c>
      <c r="M29" s="139">
        <v>8.0559700000000008E-3</v>
      </c>
      <c r="N29" s="139">
        <v>1.1382E-2</v>
      </c>
      <c r="O29" s="139">
        <v>6.6945199999999998E-3</v>
      </c>
      <c r="P29" s="139">
        <v>6.9653099999999997E-3</v>
      </c>
      <c r="Q29" s="139">
        <v>1.0844960000000001E-2</v>
      </c>
      <c r="R29" s="139">
        <v>6.2279500000000003E-3</v>
      </c>
      <c r="S29" s="139">
        <v>6.0499799999999999E-3</v>
      </c>
      <c r="T29" s="139">
        <v>6.2747599999999999E-3</v>
      </c>
      <c r="U29" s="139">
        <v>4.3516199999999996E-3</v>
      </c>
      <c r="V29" s="139">
        <v>1.45849E-2</v>
      </c>
      <c r="W29" s="139">
        <v>1.252724E-2</v>
      </c>
      <c r="X29" s="139">
        <v>1.6397209999999999E-2</v>
      </c>
      <c r="Y29" s="139">
        <v>2.3641820000000001E-2</v>
      </c>
      <c r="Z29" s="139">
        <v>2.7016430000000001E-2</v>
      </c>
      <c r="AA29" s="139">
        <v>1.711323E-2</v>
      </c>
      <c r="AB29" s="139">
        <v>4.6153090000000001E-2</v>
      </c>
      <c r="AC29" s="139">
        <v>7.604437E-2</v>
      </c>
      <c r="AD29" s="139">
        <v>2.28002E-2</v>
      </c>
      <c r="AE29" s="139">
        <v>5.5892700000000003E-3</v>
      </c>
      <c r="AF29" s="139">
        <v>2.1052250000000002E-2</v>
      </c>
      <c r="AG29" s="139">
        <v>7.36866E-3</v>
      </c>
      <c r="AH29" s="139">
        <v>8.6966500000000002E-3</v>
      </c>
      <c r="AI29" s="139">
        <v>2.5780310000000001E-2</v>
      </c>
      <c r="AJ29" s="139">
        <v>8.7544100000000007E-3</v>
      </c>
      <c r="AK29" s="139">
        <v>7.1388600000000003E-3</v>
      </c>
      <c r="AL29" s="139">
        <v>0</v>
      </c>
      <c r="AM29" s="152">
        <v>2.8551100000000001E-3</v>
      </c>
      <c r="AN29" s="151">
        <v>1.7024480000000002E-2</v>
      </c>
    </row>
    <row r="30" spans="1:40" ht="39.950000000000003" customHeight="1" x14ac:dyDescent="0.15">
      <c r="A30" s="126" t="s">
        <v>423</v>
      </c>
      <c r="B30" s="161" t="s">
        <v>391</v>
      </c>
      <c r="C30" s="153">
        <v>1.8195799999999999E-3</v>
      </c>
      <c r="D30" s="139">
        <v>8.2755899999999993E-3</v>
      </c>
      <c r="E30" s="139">
        <v>2.2914599999999999E-3</v>
      </c>
      <c r="F30" s="139">
        <v>3.7309000000000001E-3</v>
      </c>
      <c r="G30" s="139">
        <v>2.3649700000000001E-3</v>
      </c>
      <c r="H30" s="139">
        <v>2.4047999999999999E-3</v>
      </c>
      <c r="I30" s="139">
        <v>3.6329999999999999E-4</v>
      </c>
      <c r="J30" s="139">
        <v>3.1514500000000001E-3</v>
      </c>
      <c r="K30" s="139">
        <v>3.2206000000000001E-3</v>
      </c>
      <c r="L30" s="139">
        <v>1.21396E-3</v>
      </c>
      <c r="M30" s="139">
        <v>9.8266999999999994E-4</v>
      </c>
      <c r="N30" s="139">
        <v>4.0778899999999998E-3</v>
      </c>
      <c r="O30" s="139">
        <v>2.67293E-3</v>
      </c>
      <c r="P30" s="139">
        <v>2.5378100000000002E-3</v>
      </c>
      <c r="Q30" s="139">
        <v>1.9109699999999999E-3</v>
      </c>
      <c r="R30" s="139">
        <v>1.61214E-3</v>
      </c>
      <c r="S30" s="139">
        <v>2.5698700000000001E-3</v>
      </c>
      <c r="T30" s="139">
        <v>2.4600199999999998E-3</v>
      </c>
      <c r="U30" s="139">
        <v>7.7399000000000001E-4</v>
      </c>
      <c r="V30" s="139">
        <v>2.9986000000000001E-3</v>
      </c>
      <c r="W30" s="139">
        <v>4.5405899999999997E-3</v>
      </c>
      <c r="X30" s="139">
        <v>5.64133E-3</v>
      </c>
      <c r="Y30" s="139">
        <v>1.38244E-3</v>
      </c>
      <c r="Z30" s="139">
        <v>1.8351800000000001E-3</v>
      </c>
      <c r="AA30" s="139">
        <v>2.7821700000000001E-2</v>
      </c>
      <c r="AB30" s="139">
        <v>1.5271369999999999E-2</v>
      </c>
      <c r="AC30" s="139">
        <v>2.9841639999999999E-2</v>
      </c>
      <c r="AD30" s="139">
        <v>1.9280410000000001E-2</v>
      </c>
      <c r="AE30" s="139">
        <v>2.3133689999999998E-2</v>
      </c>
      <c r="AF30" s="139">
        <v>1.5988300000000001E-3</v>
      </c>
      <c r="AG30" s="139">
        <v>7.8099800000000002E-3</v>
      </c>
      <c r="AH30" s="139">
        <v>1.610754E-2</v>
      </c>
      <c r="AI30" s="139">
        <v>1.8355099999999999E-2</v>
      </c>
      <c r="AJ30" s="139">
        <v>7.7315700000000001E-3</v>
      </c>
      <c r="AK30" s="139">
        <v>1.2943619999999999E-2</v>
      </c>
      <c r="AL30" s="139">
        <v>0</v>
      </c>
      <c r="AM30" s="152">
        <v>3.1500609999999998E-2</v>
      </c>
      <c r="AN30" s="151">
        <v>1.167607E-2</v>
      </c>
    </row>
    <row r="31" spans="1:40" ht="39.950000000000003" customHeight="1" x14ac:dyDescent="0.15">
      <c r="A31" s="126" t="s">
        <v>424</v>
      </c>
      <c r="B31" s="161" t="s">
        <v>392</v>
      </c>
      <c r="C31" s="153">
        <v>5.6416460000000002E-2</v>
      </c>
      <c r="D31" s="139">
        <v>0.20774134</v>
      </c>
      <c r="E31" s="139">
        <v>3.2814160000000002E-2</v>
      </c>
      <c r="F31" s="139">
        <v>2.604016E-2</v>
      </c>
      <c r="G31" s="139">
        <v>3.9623110000000003E-2</v>
      </c>
      <c r="H31" s="139">
        <v>2.5241179999999998E-2</v>
      </c>
      <c r="I31" s="139">
        <v>1.9722340000000001E-2</v>
      </c>
      <c r="J31" s="139">
        <v>1.9200620000000002E-2</v>
      </c>
      <c r="K31" s="139">
        <v>5.9489260000000002E-2</v>
      </c>
      <c r="L31" s="139">
        <v>2.0453820000000001E-2</v>
      </c>
      <c r="M31" s="139">
        <v>3.082097E-2</v>
      </c>
      <c r="N31" s="139">
        <v>2.8752360000000001E-2</v>
      </c>
      <c r="O31" s="139">
        <v>2.0996109999999998E-2</v>
      </c>
      <c r="P31" s="139">
        <v>1.8820380000000001E-2</v>
      </c>
      <c r="Q31" s="139">
        <v>2.376414E-2</v>
      </c>
      <c r="R31" s="139">
        <v>1.9191960000000001E-2</v>
      </c>
      <c r="S31" s="139">
        <v>2.0893729999999999E-2</v>
      </c>
      <c r="T31" s="139">
        <v>2.13338E-2</v>
      </c>
      <c r="U31" s="139">
        <v>1.5799319999999999E-2</v>
      </c>
      <c r="V31" s="139">
        <v>9.1395550000000006E-2</v>
      </c>
      <c r="W31" s="139">
        <v>4.388073E-2</v>
      </c>
      <c r="X31" s="139">
        <v>3.8635999999999997E-2</v>
      </c>
      <c r="Y31" s="139">
        <v>1.9748149999999999E-2</v>
      </c>
      <c r="Z31" s="139">
        <v>6.1875409999999999E-2</v>
      </c>
      <c r="AA31" s="139">
        <v>5.3760450000000001E-2</v>
      </c>
      <c r="AB31" s="139">
        <v>3.563736E-2</v>
      </c>
      <c r="AC31" s="139">
        <v>2.6410299999999999E-3</v>
      </c>
      <c r="AD31" s="139">
        <v>0.12076907000000001</v>
      </c>
      <c r="AE31" s="139">
        <v>2.730732E-2</v>
      </c>
      <c r="AF31" s="139">
        <v>3.4612690000000002E-2</v>
      </c>
      <c r="AG31" s="139">
        <v>2.6353379999999999E-2</v>
      </c>
      <c r="AH31" s="139">
        <v>1.5393230000000001E-2</v>
      </c>
      <c r="AI31" s="139">
        <v>3.8233059999999999E-2</v>
      </c>
      <c r="AJ31" s="139">
        <v>1.5845290000000001E-2</v>
      </c>
      <c r="AK31" s="139">
        <v>3.7701390000000001E-2</v>
      </c>
      <c r="AL31" s="139">
        <v>5.0758400000000002E-2</v>
      </c>
      <c r="AM31" s="152">
        <v>9.4565129999999997E-2</v>
      </c>
      <c r="AN31" s="151">
        <v>3.4298500000000003E-2</v>
      </c>
    </row>
    <row r="32" spans="1:40" ht="39.950000000000003" customHeight="1" x14ac:dyDescent="0.15">
      <c r="A32" s="126" t="s">
        <v>425</v>
      </c>
      <c r="B32" s="161" t="s">
        <v>393</v>
      </c>
      <c r="C32" s="153">
        <v>3.7785900000000001E-3</v>
      </c>
      <c r="D32" s="139">
        <v>8.0526899999999995E-3</v>
      </c>
      <c r="E32" s="139">
        <v>4.5982000000000002E-3</v>
      </c>
      <c r="F32" s="139">
        <v>5.6059700000000001E-3</v>
      </c>
      <c r="G32" s="139">
        <v>6.2578499999999997E-3</v>
      </c>
      <c r="H32" s="139">
        <v>1.2427819999999999E-2</v>
      </c>
      <c r="I32" s="139">
        <v>7.1810000000000005E-4</v>
      </c>
      <c r="J32" s="139">
        <v>6.2972599999999998E-3</v>
      </c>
      <c r="K32" s="139">
        <v>6.3789299999999997E-3</v>
      </c>
      <c r="L32" s="139">
        <v>2.6111900000000002E-3</v>
      </c>
      <c r="M32" s="139">
        <v>3.5543699999999998E-3</v>
      </c>
      <c r="N32" s="139">
        <v>6.2267499999999996E-3</v>
      </c>
      <c r="O32" s="139">
        <v>6.8218799999999998E-3</v>
      </c>
      <c r="P32" s="139">
        <v>1.053432E-2</v>
      </c>
      <c r="Q32" s="139">
        <v>7.8088699999999999E-3</v>
      </c>
      <c r="R32" s="139">
        <v>9.2311000000000008E-3</v>
      </c>
      <c r="S32" s="139">
        <v>1.259439E-2</v>
      </c>
      <c r="T32" s="139">
        <v>1.926396E-2</v>
      </c>
      <c r="U32" s="139">
        <v>2.8592700000000001E-3</v>
      </c>
      <c r="V32" s="139">
        <v>6.8848700000000004E-3</v>
      </c>
      <c r="W32" s="139">
        <v>8.8120200000000003E-3</v>
      </c>
      <c r="X32" s="139">
        <v>1.114327E-2</v>
      </c>
      <c r="Y32" s="139">
        <v>3.9381909999999999E-2</v>
      </c>
      <c r="Z32" s="139">
        <v>9.6958800000000005E-3</v>
      </c>
      <c r="AA32" s="139">
        <v>3.7326140000000001E-2</v>
      </c>
      <c r="AB32" s="139">
        <v>5.7731520000000001E-2</v>
      </c>
      <c r="AC32" s="139">
        <v>3.42706E-3</v>
      </c>
      <c r="AD32" s="139">
        <v>1.0294869999999999E-2</v>
      </c>
      <c r="AE32" s="139">
        <v>0.16915835000000001</v>
      </c>
      <c r="AF32" s="139">
        <v>3.0379799999999998E-2</v>
      </c>
      <c r="AG32" s="139">
        <v>2.901372E-2</v>
      </c>
      <c r="AH32" s="139">
        <v>1.2602459999999999E-2</v>
      </c>
      <c r="AI32" s="139">
        <v>6.9650820000000002E-2</v>
      </c>
      <c r="AJ32" s="139">
        <v>7.6329279999999999E-2</v>
      </c>
      <c r="AK32" s="139">
        <v>2.0258100000000001E-2</v>
      </c>
      <c r="AL32" s="139">
        <v>0</v>
      </c>
      <c r="AM32" s="152">
        <v>7.5527360000000002E-2</v>
      </c>
      <c r="AN32" s="151">
        <v>2.8201199999999999E-2</v>
      </c>
    </row>
    <row r="33" spans="1:40" ht="39.950000000000003" customHeight="1" x14ac:dyDescent="0.15">
      <c r="A33" s="126" t="s">
        <v>426</v>
      </c>
      <c r="B33" s="161" t="s">
        <v>76</v>
      </c>
      <c r="C33" s="153">
        <v>0</v>
      </c>
      <c r="D33" s="139">
        <v>0</v>
      </c>
      <c r="E33" s="139">
        <v>0</v>
      </c>
      <c r="F33" s="139">
        <v>0</v>
      </c>
      <c r="G33" s="139">
        <v>0</v>
      </c>
      <c r="H33" s="139">
        <v>0</v>
      </c>
      <c r="I33" s="139">
        <v>0</v>
      </c>
      <c r="J33" s="139">
        <v>0</v>
      </c>
      <c r="K33" s="139">
        <v>0</v>
      </c>
      <c r="L33" s="139">
        <v>0</v>
      </c>
      <c r="M33" s="139">
        <v>0</v>
      </c>
      <c r="N33" s="139">
        <v>0</v>
      </c>
      <c r="O33" s="139">
        <v>0</v>
      </c>
      <c r="P33" s="139">
        <v>0</v>
      </c>
      <c r="Q33" s="139">
        <v>0</v>
      </c>
      <c r="R33" s="139">
        <v>0</v>
      </c>
      <c r="S33" s="139">
        <v>0</v>
      </c>
      <c r="T33" s="139">
        <v>0</v>
      </c>
      <c r="U33" s="139">
        <v>0</v>
      </c>
      <c r="V33" s="139">
        <v>0</v>
      </c>
      <c r="W33" s="139">
        <v>0</v>
      </c>
      <c r="X33" s="139">
        <v>0</v>
      </c>
      <c r="Y33" s="139">
        <v>0</v>
      </c>
      <c r="Z33" s="139">
        <v>0</v>
      </c>
      <c r="AA33" s="139">
        <v>0</v>
      </c>
      <c r="AB33" s="139">
        <v>0</v>
      </c>
      <c r="AC33" s="139">
        <v>0</v>
      </c>
      <c r="AD33" s="139">
        <v>0</v>
      </c>
      <c r="AE33" s="139">
        <v>0</v>
      </c>
      <c r="AF33" s="139">
        <v>0</v>
      </c>
      <c r="AG33" s="139">
        <v>0</v>
      </c>
      <c r="AH33" s="139">
        <v>0</v>
      </c>
      <c r="AI33" s="139">
        <v>0</v>
      </c>
      <c r="AJ33" s="139">
        <v>0</v>
      </c>
      <c r="AK33" s="139">
        <v>0</v>
      </c>
      <c r="AL33" s="139">
        <v>0</v>
      </c>
      <c r="AM33" s="152">
        <v>0.24659961</v>
      </c>
      <c r="AN33" s="151">
        <v>1.13703E-3</v>
      </c>
    </row>
    <row r="34" spans="1:40" ht="39.950000000000003" customHeight="1" x14ac:dyDescent="0.15">
      <c r="A34" s="126" t="s">
        <v>427</v>
      </c>
      <c r="B34" s="161" t="s">
        <v>394</v>
      </c>
      <c r="C34" s="153">
        <v>3.9570000000000002E-5</v>
      </c>
      <c r="D34" s="139">
        <v>3.0074000000000002E-4</v>
      </c>
      <c r="E34" s="139">
        <v>2.6703000000000002E-4</v>
      </c>
      <c r="F34" s="139">
        <v>2.175E-5</v>
      </c>
      <c r="G34" s="139">
        <v>1.5644000000000001E-4</v>
      </c>
      <c r="H34" s="139">
        <v>3.1077999999999998E-4</v>
      </c>
      <c r="I34" s="139">
        <v>6.8299999999999998E-6</v>
      </c>
      <c r="J34" s="139">
        <v>1.2173E-4</v>
      </c>
      <c r="K34" s="139">
        <v>3.8348000000000001E-4</v>
      </c>
      <c r="L34" s="139">
        <v>6.0489999999999999E-5</v>
      </c>
      <c r="M34" s="139">
        <v>1.681E-5</v>
      </c>
      <c r="N34" s="139">
        <v>3.8962000000000003E-4</v>
      </c>
      <c r="O34" s="139">
        <v>6.2743E-4</v>
      </c>
      <c r="P34" s="139">
        <v>3.9414000000000002E-4</v>
      </c>
      <c r="Q34" s="139">
        <v>3.1709000000000002E-4</v>
      </c>
      <c r="R34" s="139">
        <v>1.1221099999999999E-3</v>
      </c>
      <c r="S34" s="139">
        <v>1.0914099999999999E-3</v>
      </c>
      <c r="T34" s="139">
        <v>1.4930900000000001E-3</v>
      </c>
      <c r="U34" s="139">
        <v>1.8762E-4</v>
      </c>
      <c r="V34" s="139">
        <v>4.8439999999999997E-5</v>
      </c>
      <c r="W34" s="139">
        <v>1.5599E-4</v>
      </c>
      <c r="X34" s="139">
        <v>5.5387999999999998E-4</v>
      </c>
      <c r="Y34" s="139">
        <v>1.0560000000000001E-4</v>
      </c>
      <c r="Z34" s="139">
        <v>1.4484E-4</v>
      </c>
      <c r="AA34" s="139">
        <v>2.0938E-4</v>
      </c>
      <c r="AB34" s="139">
        <v>2.2043E-4</v>
      </c>
      <c r="AC34" s="139">
        <v>1.13E-6</v>
      </c>
      <c r="AD34" s="139">
        <v>1.19881E-3</v>
      </c>
      <c r="AE34" s="139">
        <v>4.10575E-3</v>
      </c>
      <c r="AF34" s="139">
        <v>1.2887E-4</v>
      </c>
      <c r="AG34" s="139">
        <v>1.1000000000000001E-6</v>
      </c>
      <c r="AH34" s="139">
        <v>9.2029999999999998E-5</v>
      </c>
      <c r="AI34" s="139">
        <v>0</v>
      </c>
      <c r="AJ34" s="139">
        <v>5.1652000000000002E-4</v>
      </c>
      <c r="AK34" s="139">
        <v>4.3227000000000001E-4</v>
      </c>
      <c r="AL34" s="139">
        <v>0</v>
      </c>
      <c r="AM34" s="152">
        <v>1.5704E-4</v>
      </c>
      <c r="AN34" s="151">
        <v>4.8842999999999998E-4</v>
      </c>
    </row>
    <row r="35" spans="1:40" ht="39.950000000000003" customHeight="1" x14ac:dyDescent="0.15">
      <c r="A35" s="126" t="s">
        <v>428</v>
      </c>
      <c r="B35" s="161" t="s">
        <v>395</v>
      </c>
      <c r="C35" s="153">
        <v>3.8339E-4</v>
      </c>
      <c r="D35" s="139">
        <v>0</v>
      </c>
      <c r="E35" s="139">
        <v>0</v>
      </c>
      <c r="F35" s="139">
        <v>0</v>
      </c>
      <c r="G35" s="139">
        <v>3.1E-6</v>
      </c>
      <c r="H35" s="139">
        <v>1.632E-5</v>
      </c>
      <c r="I35" s="139">
        <v>0</v>
      </c>
      <c r="J35" s="139">
        <v>9.9999999999999995E-7</v>
      </c>
      <c r="K35" s="139">
        <v>0</v>
      </c>
      <c r="L35" s="139">
        <v>1.8700000000000001E-6</v>
      </c>
      <c r="M35" s="139">
        <v>0</v>
      </c>
      <c r="N35" s="139">
        <v>0</v>
      </c>
      <c r="O35" s="139">
        <v>0</v>
      </c>
      <c r="P35" s="139">
        <v>0</v>
      </c>
      <c r="Q35" s="139">
        <v>0</v>
      </c>
      <c r="R35" s="139">
        <v>0</v>
      </c>
      <c r="S35" s="139">
        <v>0</v>
      </c>
      <c r="T35" s="139">
        <v>0</v>
      </c>
      <c r="U35" s="139">
        <v>0</v>
      </c>
      <c r="V35" s="139">
        <v>1.1379999999999999E-5</v>
      </c>
      <c r="W35" s="139">
        <v>1.2699999999999999E-6</v>
      </c>
      <c r="X35" s="139">
        <v>2.728E-5</v>
      </c>
      <c r="Y35" s="139">
        <v>2.9390999999999998E-4</v>
      </c>
      <c r="Z35" s="139">
        <v>0</v>
      </c>
      <c r="AA35" s="139">
        <v>2.5959999999999999E-5</v>
      </c>
      <c r="AB35" s="139">
        <v>1.6066E-4</v>
      </c>
      <c r="AC35" s="139">
        <v>6.6900000000000003E-6</v>
      </c>
      <c r="AD35" s="139">
        <v>1.1456400000000001E-3</v>
      </c>
      <c r="AE35" s="139">
        <v>5.6353000000000002E-4</v>
      </c>
      <c r="AF35" s="139">
        <v>2.7610000000000002E-5</v>
      </c>
      <c r="AG35" s="139">
        <v>2.4219999999999999E-5</v>
      </c>
      <c r="AH35" s="139">
        <v>1.5827279999999999E-2</v>
      </c>
      <c r="AI35" s="139">
        <v>1.331E-5</v>
      </c>
      <c r="AJ35" s="139">
        <v>4.0620000000000001E-5</v>
      </c>
      <c r="AK35" s="139">
        <v>7.9060000000000005E-5</v>
      </c>
      <c r="AL35" s="139">
        <v>0</v>
      </c>
      <c r="AM35" s="152">
        <v>2.4396000000000001E-3</v>
      </c>
      <c r="AN35" s="151">
        <v>1.1773700000000001E-3</v>
      </c>
    </row>
    <row r="36" spans="1:40" ht="39.950000000000003" customHeight="1" x14ac:dyDescent="0.15">
      <c r="A36" s="126" t="s">
        <v>429</v>
      </c>
      <c r="B36" s="161" t="s">
        <v>334</v>
      </c>
      <c r="C36" s="153">
        <v>1.0912000000000001E-3</v>
      </c>
      <c r="D36" s="139">
        <v>2.9236399999999999E-3</v>
      </c>
      <c r="E36" s="139">
        <v>9.1969999999999997E-4</v>
      </c>
      <c r="F36" s="139">
        <v>6.7456999999999999E-4</v>
      </c>
      <c r="G36" s="139">
        <v>1.01534E-3</v>
      </c>
      <c r="H36" s="139">
        <v>1.74446E-3</v>
      </c>
      <c r="I36" s="139">
        <v>1.5599E-4</v>
      </c>
      <c r="J36" s="139">
        <v>5.7793999999999999E-4</v>
      </c>
      <c r="K36" s="139">
        <v>9.4649999999999997E-4</v>
      </c>
      <c r="L36" s="139">
        <v>6.7728999999999999E-4</v>
      </c>
      <c r="M36" s="139">
        <v>3.6450000000000002E-4</v>
      </c>
      <c r="N36" s="139">
        <v>8.2441000000000003E-4</v>
      </c>
      <c r="O36" s="139">
        <v>2.1673199999999999E-3</v>
      </c>
      <c r="P36" s="139">
        <v>1.77505E-3</v>
      </c>
      <c r="Q36" s="139">
        <v>1.4453999999999999E-3</v>
      </c>
      <c r="R36" s="139">
        <v>7.0662999999999998E-4</v>
      </c>
      <c r="S36" s="139">
        <v>6.1713999999999996E-4</v>
      </c>
      <c r="T36" s="139">
        <v>7.9025999999999999E-4</v>
      </c>
      <c r="U36" s="139">
        <v>2.1523000000000001E-4</v>
      </c>
      <c r="V36" s="139">
        <v>7.9894999999999999E-4</v>
      </c>
      <c r="W36" s="139">
        <v>1.09658E-3</v>
      </c>
      <c r="X36" s="139">
        <v>1.4858499999999999E-3</v>
      </c>
      <c r="Y36" s="139">
        <v>9.1281899999999996E-3</v>
      </c>
      <c r="Z36" s="139">
        <v>1.92942E-3</v>
      </c>
      <c r="AA36" s="139">
        <v>5.7149000000000002E-4</v>
      </c>
      <c r="AB36" s="139">
        <v>2.94912E-3</v>
      </c>
      <c r="AC36" s="139">
        <v>3.2563999999999998E-4</v>
      </c>
      <c r="AD36" s="139">
        <v>1.23448E-3</v>
      </c>
      <c r="AE36" s="139">
        <v>1.2971E-3</v>
      </c>
      <c r="AF36" s="139">
        <v>2.8200000000000001E-6</v>
      </c>
      <c r="AG36" s="139">
        <v>2.0382500000000001E-3</v>
      </c>
      <c r="AH36" s="139">
        <v>9.8685000000000005E-4</v>
      </c>
      <c r="AI36" s="139">
        <v>0</v>
      </c>
      <c r="AJ36" s="139">
        <v>2.0061499999999999E-3</v>
      </c>
      <c r="AK36" s="139">
        <v>2.7778799999999999E-3</v>
      </c>
      <c r="AL36" s="139">
        <v>0</v>
      </c>
      <c r="AM36" s="152">
        <v>4.8182499999999996E-3</v>
      </c>
      <c r="AN36" s="151">
        <v>1.20097E-3</v>
      </c>
    </row>
    <row r="37" spans="1:40" ht="39.950000000000003" customHeight="1" x14ac:dyDescent="0.15">
      <c r="A37" s="126" t="s">
        <v>430</v>
      </c>
      <c r="B37" s="161" t="s">
        <v>396</v>
      </c>
      <c r="C37" s="153">
        <v>1.934259E-2</v>
      </c>
      <c r="D37" s="139">
        <v>4.9324519999999997E-2</v>
      </c>
      <c r="E37" s="139">
        <v>3.3986719999999998E-2</v>
      </c>
      <c r="F37" s="139">
        <v>3.2931120000000001E-2</v>
      </c>
      <c r="G37" s="139">
        <v>2.2120730000000002E-2</v>
      </c>
      <c r="H37" s="139">
        <v>4.770858E-2</v>
      </c>
      <c r="I37" s="139">
        <v>4.8301699999999999E-3</v>
      </c>
      <c r="J37" s="139">
        <v>3.7756499999999998E-2</v>
      </c>
      <c r="K37" s="139">
        <v>5.2823189999999999E-2</v>
      </c>
      <c r="L37" s="139">
        <v>1.088648E-2</v>
      </c>
      <c r="M37" s="139">
        <v>1.5488780000000001E-2</v>
      </c>
      <c r="N37" s="139">
        <v>2.8889709999999999E-2</v>
      </c>
      <c r="O37" s="139">
        <v>3.9378950000000003E-2</v>
      </c>
      <c r="P37" s="139">
        <v>3.3801289999999998E-2</v>
      </c>
      <c r="Q37" s="139">
        <v>3.3398230000000001E-2</v>
      </c>
      <c r="R37" s="139">
        <v>4.495909E-2</v>
      </c>
      <c r="S37" s="139">
        <v>3.8831310000000001E-2</v>
      </c>
      <c r="T37" s="139">
        <v>3.5889020000000001E-2</v>
      </c>
      <c r="U37" s="139">
        <v>2.7410859999999999E-2</v>
      </c>
      <c r="V37" s="139">
        <v>3.9221550000000001E-2</v>
      </c>
      <c r="W37" s="139">
        <v>9.2708470000000001E-2</v>
      </c>
      <c r="X37" s="139">
        <v>6.3518370000000005E-2</v>
      </c>
      <c r="Y37" s="139">
        <v>0.13418236</v>
      </c>
      <c r="Z37" s="139">
        <v>6.185297E-2</v>
      </c>
      <c r="AA37" s="139">
        <v>8.4765660000000007E-2</v>
      </c>
      <c r="AB37" s="139">
        <v>0.11542866</v>
      </c>
      <c r="AC37" s="139">
        <v>2.7509800000000001E-2</v>
      </c>
      <c r="AD37" s="139">
        <v>0.11462063</v>
      </c>
      <c r="AE37" s="139">
        <v>0.16395873999999999</v>
      </c>
      <c r="AF37" s="139">
        <v>9.1420920000000003E-2</v>
      </c>
      <c r="AG37" s="139">
        <v>7.0503289999999996E-2</v>
      </c>
      <c r="AH37" s="139">
        <v>4.686456E-2</v>
      </c>
      <c r="AI37" s="139">
        <v>7.7491210000000005E-2</v>
      </c>
      <c r="AJ37" s="139">
        <v>0.13794596000000001</v>
      </c>
      <c r="AK37" s="139">
        <v>3.6248889999999999E-2</v>
      </c>
      <c r="AL37" s="139">
        <v>0</v>
      </c>
      <c r="AM37" s="152">
        <v>3.9926589999999998E-2</v>
      </c>
      <c r="AN37" s="151">
        <v>6.809519E-2</v>
      </c>
    </row>
    <row r="38" spans="1:40" ht="39.950000000000003" customHeight="1" x14ac:dyDescent="0.15">
      <c r="A38" s="126" t="s">
        <v>431</v>
      </c>
      <c r="B38" s="161" t="s">
        <v>397</v>
      </c>
      <c r="C38" s="153">
        <v>2.1975E-4</v>
      </c>
      <c r="D38" s="139">
        <v>1.8398000000000001E-4</v>
      </c>
      <c r="E38" s="139">
        <v>1.6729000000000001E-4</v>
      </c>
      <c r="F38" s="139">
        <v>1.6229999999999999E-4</v>
      </c>
      <c r="G38" s="139">
        <v>9.4279999999999999E-5</v>
      </c>
      <c r="H38" s="139">
        <v>1.019E-4</v>
      </c>
      <c r="I38" s="139">
        <v>1.6990000000000002E-5</v>
      </c>
      <c r="J38" s="139">
        <v>8.8729999999999999E-5</v>
      </c>
      <c r="K38" s="139">
        <v>7.3209999999999999E-5</v>
      </c>
      <c r="L38" s="139">
        <v>6.1299999999999999E-5</v>
      </c>
      <c r="M38" s="139">
        <v>9.1409999999999994E-5</v>
      </c>
      <c r="N38" s="139">
        <v>9.3809999999999998E-5</v>
      </c>
      <c r="O38" s="139">
        <v>1.1866000000000001E-4</v>
      </c>
      <c r="P38" s="139">
        <v>1.3438999999999999E-4</v>
      </c>
      <c r="Q38" s="139">
        <v>1.0849999999999999E-4</v>
      </c>
      <c r="R38" s="139">
        <v>1.6859000000000001E-4</v>
      </c>
      <c r="S38" s="139">
        <v>1.2632E-4</v>
      </c>
      <c r="T38" s="139">
        <v>1.2792000000000001E-4</v>
      </c>
      <c r="U38" s="139">
        <v>9.7979999999999994E-5</v>
      </c>
      <c r="V38" s="139">
        <v>4.3668999999999999E-4</v>
      </c>
      <c r="W38" s="139">
        <v>2.5633999999999997E-4</v>
      </c>
      <c r="X38" s="139">
        <v>8.03E-5</v>
      </c>
      <c r="Y38" s="139">
        <v>2.7565000000000001E-4</v>
      </c>
      <c r="Z38" s="139">
        <v>4.9370000000000003E-5</v>
      </c>
      <c r="AA38" s="139">
        <v>8.4250000000000004E-4</v>
      </c>
      <c r="AB38" s="139">
        <v>1.9856999999999999E-4</v>
      </c>
      <c r="AC38" s="139">
        <v>5.1698E-4</v>
      </c>
      <c r="AD38" s="139">
        <v>6.7579000000000001E-4</v>
      </c>
      <c r="AE38" s="139">
        <v>1.043022E-2</v>
      </c>
      <c r="AF38" s="139">
        <v>4.8723000000000001E-4</v>
      </c>
      <c r="AG38" s="139">
        <v>2.95816E-3</v>
      </c>
      <c r="AH38" s="139">
        <v>1.2250779999999999E-2</v>
      </c>
      <c r="AI38" s="139">
        <v>2.5874399999999999E-3</v>
      </c>
      <c r="AJ38" s="139">
        <v>1.4356099999999999E-3</v>
      </c>
      <c r="AK38" s="139">
        <v>1.578682E-2</v>
      </c>
      <c r="AL38" s="139">
        <v>0</v>
      </c>
      <c r="AM38" s="152">
        <v>1.66461E-3</v>
      </c>
      <c r="AN38" s="151">
        <v>2.6661599999999999E-3</v>
      </c>
    </row>
    <row r="39" spans="1:40" ht="39.950000000000003" customHeight="1" x14ac:dyDescent="0.15">
      <c r="A39" s="126" t="s">
        <v>432</v>
      </c>
      <c r="B39" s="161" t="s">
        <v>43</v>
      </c>
      <c r="C39" s="153">
        <v>7.4963000000000004E-4</v>
      </c>
      <c r="D39" s="139">
        <v>8.0668000000000005E-4</v>
      </c>
      <c r="E39" s="139">
        <v>6.3310999999999999E-4</v>
      </c>
      <c r="F39" s="139">
        <v>1.13999E-3</v>
      </c>
      <c r="G39" s="139">
        <v>7.6838999999999998E-4</v>
      </c>
      <c r="H39" s="139">
        <v>4.9545000000000004E-4</v>
      </c>
      <c r="I39" s="139">
        <v>2.3580000000000001E-5</v>
      </c>
      <c r="J39" s="139">
        <v>1.7166999999999999E-4</v>
      </c>
      <c r="K39" s="139">
        <v>1.1547199999999999E-3</v>
      </c>
      <c r="L39" s="139">
        <v>1.5536E-4</v>
      </c>
      <c r="M39" s="139">
        <v>3.5269000000000001E-4</v>
      </c>
      <c r="N39" s="139">
        <v>4.1041E-4</v>
      </c>
      <c r="O39" s="139">
        <v>8.3750000000000003E-4</v>
      </c>
      <c r="P39" s="139">
        <v>9.6252999999999996E-4</v>
      </c>
      <c r="Q39" s="139">
        <v>7.9078000000000004E-4</v>
      </c>
      <c r="R39" s="139">
        <v>8.1183000000000004E-4</v>
      </c>
      <c r="S39" s="139">
        <v>8.6790999999999995E-4</v>
      </c>
      <c r="T39" s="139">
        <v>8.6905999999999995E-4</v>
      </c>
      <c r="U39" s="139">
        <v>3.3405000000000002E-4</v>
      </c>
      <c r="V39" s="139">
        <v>1.1385499999999999E-3</v>
      </c>
      <c r="W39" s="139">
        <v>8.8170999999999996E-4</v>
      </c>
      <c r="X39" s="139">
        <v>4.494E-5</v>
      </c>
      <c r="Y39" s="139">
        <v>9.1715000000000004E-4</v>
      </c>
      <c r="Z39" s="139">
        <v>3.25114E-3</v>
      </c>
      <c r="AA39" s="139">
        <v>2.0525000000000001E-3</v>
      </c>
      <c r="AB39" s="139">
        <v>3.6221000000000001E-3</v>
      </c>
      <c r="AC39" s="139">
        <v>3.2490999999999998E-4</v>
      </c>
      <c r="AD39" s="139">
        <v>1.81751E-3</v>
      </c>
      <c r="AE39" s="139">
        <v>1.81723E-3</v>
      </c>
      <c r="AF39" s="139">
        <v>2.8615699999999999E-3</v>
      </c>
      <c r="AG39" s="139">
        <v>3.7728499999999999E-3</v>
      </c>
      <c r="AH39" s="139">
        <v>2.3315200000000001E-3</v>
      </c>
      <c r="AI39" s="139">
        <v>5.0304700000000004E-3</v>
      </c>
      <c r="AJ39" s="139">
        <v>1.5334999999999999E-3</v>
      </c>
      <c r="AK39" s="139">
        <v>1.8123200000000001E-3</v>
      </c>
      <c r="AL39" s="139">
        <v>0</v>
      </c>
      <c r="AM39" s="152">
        <v>2.0435000000000001E-4</v>
      </c>
      <c r="AN39" s="151">
        <v>1.43778E-3</v>
      </c>
    </row>
    <row r="40" spans="1:40" ht="39.950000000000003" customHeight="1" x14ac:dyDescent="0.15">
      <c r="A40" s="126" t="s">
        <v>433</v>
      </c>
      <c r="B40" s="161" t="s">
        <v>41</v>
      </c>
      <c r="C40" s="153">
        <v>3.9269500000000002E-3</v>
      </c>
      <c r="D40" s="139">
        <v>1.224651E-2</v>
      </c>
      <c r="E40" s="139">
        <v>5.9820100000000003E-3</v>
      </c>
      <c r="F40" s="139">
        <v>2.6653699999999998E-3</v>
      </c>
      <c r="G40" s="139">
        <v>2.9926499999999999E-3</v>
      </c>
      <c r="H40" s="139">
        <v>1.4063700000000001E-3</v>
      </c>
      <c r="I40" s="139">
        <v>3.5047000000000002E-4</v>
      </c>
      <c r="J40" s="139">
        <v>2.1891699999999998E-3</v>
      </c>
      <c r="K40" s="139">
        <v>7.7472599999999997E-3</v>
      </c>
      <c r="L40" s="139">
        <v>3.47804E-3</v>
      </c>
      <c r="M40" s="139">
        <v>4.9293499999999999E-3</v>
      </c>
      <c r="N40" s="139">
        <v>3.7563399999999999E-3</v>
      </c>
      <c r="O40" s="139">
        <v>7.2507099999999996E-3</v>
      </c>
      <c r="P40" s="139">
        <v>5.7661400000000003E-3</v>
      </c>
      <c r="Q40" s="139">
        <v>2.5002499999999999E-3</v>
      </c>
      <c r="R40" s="139">
        <v>7.0441000000000004E-4</v>
      </c>
      <c r="S40" s="139">
        <v>2.35826E-3</v>
      </c>
      <c r="T40" s="139">
        <v>1.3404300000000001E-3</v>
      </c>
      <c r="U40" s="139">
        <v>1.6351899999999999E-3</v>
      </c>
      <c r="V40" s="139">
        <v>1.9785900000000001E-3</v>
      </c>
      <c r="W40" s="139">
        <v>1.395069E-2</v>
      </c>
      <c r="X40" s="139">
        <v>2.8383499999999999E-3</v>
      </c>
      <c r="Y40" s="139">
        <v>8.9878300000000005E-3</v>
      </c>
      <c r="Z40" s="139">
        <v>2.1142480000000002E-2</v>
      </c>
      <c r="AA40" s="139">
        <v>6.8052700000000004E-3</v>
      </c>
      <c r="AB40" s="139">
        <v>4.6653700000000003E-3</v>
      </c>
      <c r="AC40" s="139">
        <v>1.7343300000000001E-3</v>
      </c>
      <c r="AD40" s="139">
        <v>8.2645300000000008E-3</v>
      </c>
      <c r="AE40" s="139">
        <v>2.6459500000000002E-3</v>
      </c>
      <c r="AF40" s="139">
        <v>9.3592999999999997E-4</v>
      </c>
      <c r="AG40" s="139">
        <v>9.6955800000000005E-3</v>
      </c>
      <c r="AH40" s="139">
        <v>3.9050500000000002E-3</v>
      </c>
      <c r="AI40" s="139">
        <v>4.5952099999999997E-3</v>
      </c>
      <c r="AJ40" s="139">
        <v>3.0494099999999998E-3</v>
      </c>
      <c r="AK40" s="139">
        <v>2.7725900000000001E-3</v>
      </c>
      <c r="AL40" s="139">
        <v>4.9883999999999996E-4</v>
      </c>
      <c r="AM40" s="152">
        <v>0</v>
      </c>
      <c r="AN40" s="151">
        <v>4.6455200000000002E-3</v>
      </c>
    </row>
    <row r="41" spans="1:40" ht="39.950000000000003" customHeight="1" x14ac:dyDescent="0.15">
      <c r="A41" s="127" t="s">
        <v>434</v>
      </c>
      <c r="B41" s="160" t="s">
        <v>0</v>
      </c>
      <c r="C41" s="143">
        <v>0.52341106999999998</v>
      </c>
      <c r="D41" s="142">
        <v>0.47985588000000001</v>
      </c>
      <c r="E41" s="142">
        <v>0.62834953999999998</v>
      </c>
      <c r="F41" s="142">
        <v>0.59724038000000002</v>
      </c>
      <c r="G41" s="142">
        <v>0.6433468</v>
      </c>
      <c r="H41" s="142">
        <v>0.66528558000000004</v>
      </c>
      <c r="I41" s="142">
        <v>0.69896170000000002</v>
      </c>
      <c r="J41" s="142">
        <v>0.61735311999999998</v>
      </c>
      <c r="K41" s="142">
        <v>0.51461520999999999</v>
      </c>
      <c r="L41" s="142">
        <v>0.73603700000000005</v>
      </c>
      <c r="M41" s="142">
        <v>0.75426937000000005</v>
      </c>
      <c r="N41" s="142">
        <v>0.55130793</v>
      </c>
      <c r="O41" s="142">
        <v>0.55821931000000002</v>
      </c>
      <c r="P41" s="142">
        <v>0.53782534999999998</v>
      </c>
      <c r="Q41" s="142">
        <v>0.58502730999999997</v>
      </c>
      <c r="R41" s="142">
        <v>0.62309128999999996</v>
      </c>
      <c r="S41" s="142">
        <v>0.63734656000000001</v>
      </c>
      <c r="T41" s="142">
        <v>0.64687452999999995</v>
      </c>
      <c r="U41" s="142">
        <v>0.75753605000000002</v>
      </c>
      <c r="V41" s="142">
        <v>0.53503469999999997</v>
      </c>
      <c r="W41" s="142">
        <v>0.53144871999999999</v>
      </c>
      <c r="X41" s="142">
        <v>0.64210862000000002</v>
      </c>
      <c r="Y41" s="142">
        <v>0.50096753000000005</v>
      </c>
      <c r="Z41" s="142">
        <v>0.33825617000000002</v>
      </c>
      <c r="AA41" s="142">
        <v>0.30112443999999999</v>
      </c>
      <c r="AB41" s="142">
        <v>0.32459099000000002</v>
      </c>
      <c r="AC41" s="142">
        <v>0.15901603</v>
      </c>
      <c r="AD41" s="142">
        <v>0.48479597000000002</v>
      </c>
      <c r="AE41" s="142">
        <v>0.48366115999999998</v>
      </c>
      <c r="AF41" s="142">
        <v>0.29170245</v>
      </c>
      <c r="AG41" s="142">
        <v>0.26833968000000002</v>
      </c>
      <c r="AH41" s="142">
        <v>0.37970631999999999</v>
      </c>
      <c r="AI41" s="142">
        <v>0.39960913999999997</v>
      </c>
      <c r="AJ41" s="142">
        <v>0.37461533000000002</v>
      </c>
      <c r="AK41" s="142">
        <v>0.46795258000000001</v>
      </c>
      <c r="AL41" s="142">
        <v>1</v>
      </c>
      <c r="AM41" s="141">
        <v>0.58824399000000005</v>
      </c>
      <c r="AN41" s="140">
        <v>0.46135900000000002</v>
      </c>
    </row>
    <row r="42" spans="1:40" ht="39.950000000000003" customHeight="1" x14ac:dyDescent="0.15">
      <c r="A42" s="136" t="s">
        <v>445</v>
      </c>
      <c r="B42" s="159" t="s">
        <v>38</v>
      </c>
      <c r="C42" s="158">
        <v>6.3332900000000001E-3</v>
      </c>
      <c r="D42" s="157">
        <v>4.3860530000000002E-2</v>
      </c>
      <c r="E42" s="157">
        <v>8.9350100000000002E-3</v>
      </c>
      <c r="F42" s="157">
        <v>1.2419690000000001E-2</v>
      </c>
      <c r="G42" s="157">
        <v>1.6998099999999999E-2</v>
      </c>
      <c r="H42" s="157">
        <v>1.3153069999999999E-2</v>
      </c>
      <c r="I42" s="157">
        <v>3.3574899999999999E-3</v>
      </c>
      <c r="J42" s="157">
        <v>1.758767E-2</v>
      </c>
      <c r="K42" s="157">
        <v>1.6713889999999999E-2</v>
      </c>
      <c r="L42" s="157">
        <v>8.4548999999999996E-3</v>
      </c>
      <c r="M42" s="157">
        <v>1.0830019999999999E-2</v>
      </c>
      <c r="N42" s="157">
        <v>1.5579600000000001E-2</v>
      </c>
      <c r="O42" s="157">
        <v>1.621858E-2</v>
      </c>
      <c r="P42" s="157">
        <v>1.5918060000000001E-2</v>
      </c>
      <c r="Q42" s="157">
        <v>1.8745089999999999E-2</v>
      </c>
      <c r="R42" s="157">
        <v>1.5633399999999999E-2</v>
      </c>
      <c r="S42" s="157">
        <v>1.5755000000000002E-2</v>
      </c>
      <c r="T42" s="157">
        <v>1.8679330000000001E-2</v>
      </c>
      <c r="U42" s="157">
        <v>8.2767599999999993E-3</v>
      </c>
      <c r="V42" s="157">
        <v>1.8904830000000001E-2</v>
      </c>
      <c r="W42" s="157">
        <v>2.0464659999999999E-2</v>
      </c>
      <c r="X42" s="157">
        <v>9.9268900000000007E-3</v>
      </c>
      <c r="Y42" s="157">
        <v>1.414844E-2</v>
      </c>
      <c r="Z42" s="157">
        <v>2.4570479999999999E-2</v>
      </c>
      <c r="AA42" s="157">
        <v>2.3924049999999999E-2</v>
      </c>
      <c r="AB42" s="157">
        <v>3.027635E-2</v>
      </c>
      <c r="AC42" s="157">
        <v>3.8813799999999998E-3</v>
      </c>
      <c r="AD42" s="157">
        <v>1.6361110000000002E-2</v>
      </c>
      <c r="AE42" s="157">
        <v>1.8617870000000002E-2</v>
      </c>
      <c r="AF42" s="157">
        <v>1.0928149999999999E-2</v>
      </c>
      <c r="AG42" s="157">
        <v>9.7876100000000004E-3</v>
      </c>
      <c r="AH42" s="157">
        <v>1.1058419999999999E-2</v>
      </c>
      <c r="AI42" s="157">
        <v>3.7208419999999999E-2</v>
      </c>
      <c r="AJ42" s="157">
        <v>1.533052E-2</v>
      </c>
      <c r="AK42" s="157">
        <v>2.1294750000000001E-2</v>
      </c>
      <c r="AL42" s="157">
        <v>0</v>
      </c>
      <c r="AM42" s="156">
        <v>4.1679200000000003E-3</v>
      </c>
      <c r="AN42" s="155">
        <v>1.479193E-2</v>
      </c>
    </row>
    <row r="43" spans="1:40" ht="39.950000000000003" customHeight="1" x14ac:dyDescent="0.15">
      <c r="A43" s="126" t="s">
        <v>467</v>
      </c>
      <c r="B43" s="154" t="s">
        <v>1</v>
      </c>
      <c r="C43" s="153">
        <v>0.11591983</v>
      </c>
      <c r="D43" s="139">
        <v>0.20524817000000001</v>
      </c>
      <c r="E43" s="139">
        <v>0.13096178999999999</v>
      </c>
      <c r="F43" s="139">
        <v>0.25378611000000001</v>
      </c>
      <c r="G43" s="139">
        <v>0.16585908999999999</v>
      </c>
      <c r="H43" s="139">
        <v>8.9168780000000003E-2</v>
      </c>
      <c r="I43" s="139">
        <v>1.1611969999999999E-2</v>
      </c>
      <c r="J43" s="139">
        <v>0.22507057999999999</v>
      </c>
      <c r="K43" s="139">
        <v>0.22437359000000001</v>
      </c>
      <c r="L43" s="139">
        <v>5.99979E-2</v>
      </c>
      <c r="M43" s="139">
        <v>0.10089768</v>
      </c>
      <c r="N43" s="139">
        <v>0.28699280999999999</v>
      </c>
      <c r="O43" s="139">
        <v>0.22912968</v>
      </c>
      <c r="P43" s="139">
        <v>0.23865054999999999</v>
      </c>
      <c r="Q43" s="139">
        <v>0.20197007</v>
      </c>
      <c r="R43" s="139">
        <v>0.20364980999999999</v>
      </c>
      <c r="S43" s="139">
        <v>0.19356211000000001</v>
      </c>
      <c r="T43" s="139">
        <v>0.19139204000000001</v>
      </c>
      <c r="U43" s="139">
        <v>0.12848877</v>
      </c>
      <c r="V43" s="139">
        <v>0.25631833999999998</v>
      </c>
      <c r="W43" s="139">
        <v>0.34948621000000002</v>
      </c>
      <c r="X43" s="139">
        <v>7.8695989999999993E-2</v>
      </c>
      <c r="Y43" s="139">
        <v>0.14353647999999999</v>
      </c>
      <c r="Z43" s="139">
        <v>0.4802592</v>
      </c>
      <c r="AA43" s="139">
        <v>0.38980714</v>
      </c>
      <c r="AB43" s="139">
        <v>0.31206138999999999</v>
      </c>
      <c r="AC43" s="139">
        <v>5.7877430000000001E-2</v>
      </c>
      <c r="AD43" s="139">
        <v>0.28331021000000001</v>
      </c>
      <c r="AE43" s="139">
        <v>0.21011199</v>
      </c>
      <c r="AF43" s="139">
        <v>0.36044400999999998</v>
      </c>
      <c r="AG43" s="139">
        <v>0.50809225999999996</v>
      </c>
      <c r="AH43" s="139">
        <v>0.50572539999999999</v>
      </c>
      <c r="AI43" s="139">
        <v>0.4967028</v>
      </c>
      <c r="AJ43" s="139">
        <v>0.34422469999999999</v>
      </c>
      <c r="AK43" s="139">
        <v>0.26942711000000003</v>
      </c>
      <c r="AL43" s="139">
        <v>0</v>
      </c>
      <c r="AM43" s="152">
        <v>1.266421E-2</v>
      </c>
      <c r="AN43" s="151">
        <v>0.26114601999999998</v>
      </c>
    </row>
    <row r="44" spans="1:40" ht="39.950000000000003" customHeight="1" x14ac:dyDescent="0.15">
      <c r="A44" s="126" t="s">
        <v>468</v>
      </c>
      <c r="B44" s="154" t="s">
        <v>2</v>
      </c>
      <c r="C44" s="153">
        <v>0.21809795000000001</v>
      </c>
      <c r="D44" s="139">
        <v>9.0998510000000005E-2</v>
      </c>
      <c r="E44" s="139">
        <v>9.4281840000000006E-2</v>
      </c>
      <c r="F44" s="139">
        <v>-3.25159E-2</v>
      </c>
      <c r="G44" s="139">
        <v>8.1530889999999995E-2</v>
      </c>
      <c r="H44" s="139">
        <v>6.3980300000000004E-2</v>
      </c>
      <c r="I44" s="139">
        <v>4.1089929999999997E-2</v>
      </c>
      <c r="J44" s="139">
        <v>3.2311800000000002E-3</v>
      </c>
      <c r="K44" s="139">
        <v>0.10097173</v>
      </c>
      <c r="L44" s="139">
        <v>0.12508063</v>
      </c>
      <c r="M44" s="139">
        <v>7.1183830000000003E-2</v>
      </c>
      <c r="N44" s="139">
        <v>3.2217059999999999E-2</v>
      </c>
      <c r="O44" s="139">
        <v>8.8744450000000002E-2</v>
      </c>
      <c r="P44" s="139">
        <v>9.5323279999999996E-2</v>
      </c>
      <c r="Q44" s="139">
        <v>3.314632E-2</v>
      </c>
      <c r="R44" s="139">
        <v>-4.832579E-2</v>
      </c>
      <c r="S44" s="139">
        <v>-1.7242170000000001E-2</v>
      </c>
      <c r="T44" s="139">
        <v>-5.999604E-2</v>
      </c>
      <c r="U44" s="139">
        <v>1.426698E-2</v>
      </c>
      <c r="V44" s="139">
        <v>5.7721109999999999E-2</v>
      </c>
      <c r="W44" s="139">
        <v>2.8053689999999999E-2</v>
      </c>
      <c r="X44" s="139">
        <v>2.8578360000000001E-2</v>
      </c>
      <c r="Y44" s="139">
        <v>0.13169754</v>
      </c>
      <c r="Z44" s="139">
        <v>5.7347849999999999E-2</v>
      </c>
      <c r="AA44" s="139">
        <v>0.15512513999999999</v>
      </c>
      <c r="AB44" s="139">
        <v>0.25349041</v>
      </c>
      <c r="AC44" s="139">
        <v>0.39363145999999999</v>
      </c>
      <c r="AD44" s="139">
        <v>5.8307980000000002E-2</v>
      </c>
      <c r="AE44" s="139">
        <v>0.14459791</v>
      </c>
      <c r="AF44" s="139">
        <v>0</v>
      </c>
      <c r="AG44" s="139">
        <v>1.7973619999999999E-2</v>
      </c>
      <c r="AH44" s="139">
        <v>3.610265E-2</v>
      </c>
      <c r="AI44" s="139">
        <v>-6.9515899999999997E-3</v>
      </c>
      <c r="AJ44" s="139">
        <v>9.230671E-2</v>
      </c>
      <c r="AK44" s="139">
        <v>9.3824030000000003E-2</v>
      </c>
      <c r="AL44" s="139">
        <v>0</v>
      </c>
      <c r="AM44" s="152">
        <v>0.33343810000000002</v>
      </c>
      <c r="AN44" s="151">
        <v>0.10208631</v>
      </c>
    </row>
    <row r="45" spans="1:40" ht="39.950000000000003" customHeight="1" x14ac:dyDescent="0.15">
      <c r="A45" s="126" t="s">
        <v>469</v>
      </c>
      <c r="B45" s="154" t="s">
        <v>3</v>
      </c>
      <c r="C45" s="153">
        <v>0.15496862</v>
      </c>
      <c r="D45" s="139">
        <v>0.11001103</v>
      </c>
      <c r="E45" s="139">
        <v>5.1781519999999998E-2</v>
      </c>
      <c r="F45" s="139">
        <v>0.12321583999999999</v>
      </c>
      <c r="G45" s="139">
        <v>6.7410239999999996E-2</v>
      </c>
      <c r="H45" s="139">
        <v>0.14789378</v>
      </c>
      <c r="I45" s="139">
        <v>2.7569150000000001E-2</v>
      </c>
      <c r="J45" s="139">
        <v>0.10085856999999999</v>
      </c>
      <c r="K45" s="139">
        <v>0.1121383</v>
      </c>
      <c r="L45" s="139">
        <v>5.4472850000000003E-2</v>
      </c>
      <c r="M45" s="139">
        <v>5.5383809999999999E-2</v>
      </c>
      <c r="N45" s="139">
        <v>8.5005310000000001E-2</v>
      </c>
      <c r="O45" s="139">
        <v>9.9599289999999993E-2</v>
      </c>
      <c r="P45" s="139">
        <v>0.10437576</v>
      </c>
      <c r="Q45" s="139">
        <v>0.14781047</v>
      </c>
      <c r="R45" s="139">
        <v>0.19590592000000001</v>
      </c>
      <c r="S45" s="139">
        <v>0.16540683</v>
      </c>
      <c r="T45" s="139">
        <v>0.18963632</v>
      </c>
      <c r="U45" s="139">
        <v>9.291837E-2</v>
      </c>
      <c r="V45" s="139">
        <v>0.10316765999999999</v>
      </c>
      <c r="W45" s="139">
        <v>3.8414200000000003E-2</v>
      </c>
      <c r="X45" s="139">
        <v>0.20736868999999999</v>
      </c>
      <c r="Y45" s="139">
        <v>0.21464606</v>
      </c>
      <c r="Z45" s="139">
        <v>8.0470539999999993E-2</v>
      </c>
      <c r="AA45" s="139">
        <v>8.8880399999999998E-2</v>
      </c>
      <c r="AB45" s="139">
        <v>7.3357220000000001E-2</v>
      </c>
      <c r="AC45" s="139">
        <v>0.33648813999999999</v>
      </c>
      <c r="AD45" s="139">
        <v>0.11530965</v>
      </c>
      <c r="AE45" s="139">
        <v>0.11055901999999999</v>
      </c>
      <c r="AF45" s="139">
        <v>0.33506651999999998</v>
      </c>
      <c r="AG45" s="139">
        <v>0.18493029</v>
      </c>
      <c r="AH45" s="139">
        <v>6.4144129999999994E-2</v>
      </c>
      <c r="AI45" s="139">
        <v>6.1622459999999997E-2</v>
      </c>
      <c r="AJ45" s="139">
        <v>0.12555053999999999</v>
      </c>
      <c r="AK45" s="139">
        <v>9.4433500000000004E-2</v>
      </c>
      <c r="AL45" s="139">
        <v>0</v>
      </c>
      <c r="AM45" s="152">
        <v>4.9039970000000002E-2</v>
      </c>
      <c r="AN45" s="151">
        <v>0.12877653</v>
      </c>
    </row>
    <row r="46" spans="1:40" ht="39.950000000000003" customHeight="1" x14ac:dyDescent="0.15">
      <c r="A46" s="126" t="s">
        <v>470</v>
      </c>
      <c r="B46" s="154" t="s">
        <v>4</v>
      </c>
      <c r="C46" s="153">
        <v>3.9845680000000001E-2</v>
      </c>
      <c r="D46" s="139">
        <v>7.0333699999999999E-2</v>
      </c>
      <c r="E46" s="139">
        <v>8.9172429999999997E-2</v>
      </c>
      <c r="F46" s="139">
        <v>4.5865870000000003E-2</v>
      </c>
      <c r="G46" s="139">
        <v>2.486232E-2</v>
      </c>
      <c r="H46" s="139">
        <v>2.05211E-2</v>
      </c>
      <c r="I46" s="139">
        <v>0.22113673</v>
      </c>
      <c r="J46" s="139">
        <v>3.5903379999999999E-2</v>
      </c>
      <c r="K46" s="139">
        <v>3.11933E-2</v>
      </c>
      <c r="L46" s="139">
        <v>1.595949E-2</v>
      </c>
      <c r="M46" s="139">
        <v>7.4386000000000001E-3</v>
      </c>
      <c r="N46" s="139">
        <v>2.8904619999999999E-2</v>
      </c>
      <c r="O46" s="139">
        <v>8.0936600000000008E-3</v>
      </c>
      <c r="P46" s="139">
        <v>7.9123400000000003E-3</v>
      </c>
      <c r="Q46" s="139">
        <v>1.330624E-2</v>
      </c>
      <c r="R46" s="139">
        <v>1.0051279999999999E-2</v>
      </c>
      <c r="S46" s="139">
        <v>5.1759600000000003E-3</v>
      </c>
      <c r="T46" s="139">
        <v>1.341987E-2</v>
      </c>
      <c r="U46" s="139">
        <v>-1.4809700000000001E-3</v>
      </c>
      <c r="V46" s="139">
        <v>2.8864130000000002E-2</v>
      </c>
      <c r="W46" s="139">
        <v>3.693221E-2</v>
      </c>
      <c r="X46" s="139">
        <v>3.3642680000000001E-2</v>
      </c>
      <c r="Y46" s="139">
        <v>4.461797E-2</v>
      </c>
      <c r="Z46" s="139">
        <v>1.9100039999999999E-2</v>
      </c>
      <c r="AA46" s="139">
        <v>4.1630939999999998E-2</v>
      </c>
      <c r="AB46" s="139">
        <v>2.1065569999999999E-2</v>
      </c>
      <c r="AC46" s="139">
        <v>4.9390249999999997E-2</v>
      </c>
      <c r="AD46" s="139">
        <v>4.4625390000000001E-2</v>
      </c>
      <c r="AE46" s="139">
        <v>3.2466090000000003E-2</v>
      </c>
      <c r="AF46" s="139">
        <v>1.85888E-3</v>
      </c>
      <c r="AG46" s="139">
        <v>1.414665E-2</v>
      </c>
      <c r="AH46" s="139">
        <v>1.4589059999999999E-2</v>
      </c>
      <c r="AI46" s="139">
        <v>3.4437750000000003E-2</v>
      </c>
      <c r="AJ46" s="139">
        <v>4.8021130000000002E-2</v>
      </c>
      <c r="AK46" s="139">
        <v>5.3074379999999997E-2</v>
      </c>
      <c r="AL46" s="139">
        <v>0</v>
      </c>
      <c r="AM46" s="152">
        <v>1.7502920000000002E-2</v>
      </c>
      <c r="AN46" s="151">
        <v>3.5043539999999998E-2</v>
      </c>
    </row>
    <row r="47" spans="1:40" ht="39.950000000000003" customHeight="1" x14ac:dyDescent="0.15">
      <c r="A47" s="129" t="s">
        <v>471</v>
      </c>
      <c r="B47" s="150" t="s">
        <v>5</v>
      </c>
      <c r="C47" s="149">
        <v>-5.857644E-2</v>
      </c>
      <c r="D47" s="148">
        <v>-3.0781E-4</v>
      </c>
      <c r="E47" s="148">
        <v>-3.4821299999999999E-3</v>
      </c>
      <c r="F47" s="148">
        <v>-1.199E-5</v>
      </c>
      <c r="G47" s="148">
        <v>-7.4499999999999998E-6</v>
      </c>
      <c r="H47" s="148">
        <v>-2.61E-6</v>
      </c>
      <c r="I47" s="148">
        <v>-3.7269600000000001E-3</v>
      </c>
      <c r="J47" s="148">
        <v>-4.5000000000000001E-6</v>
      </c>
      <c r="K47" s="148">
        <v>-6.02E-6</v>
      </c>
      <c r="L47" s="148">
        <v>-2.7800000000000001E-6</v>
      </c>
      <c r="M47" s="148">
        <v>-3.2899999999999998E-6</v>
      </c>
      <c r="N47" s="148">
        <v>-7.3300000000000001E-6</v>
      </c>
      <c r="O47" s="148">
        <v>-4.9699999999999998E-6</v>
      </c>
      <c r="P47" s="148">
        <v>-5.3299999999999998E-6</v>
      </c>
      <c r="Q47" s="148">
        <v>-5.4999999999999999E-6</v>
      </c>
      <c r="R47" s="148">
        <v>-5.9100000000000002E-6</v>
      </c>
      <c r="S47" s="148">
        <v>-4.3000000000000003E-6</v>
      </c>
      <c r="T47" s="148">
        <v>-6.0499999999999997E-6</v>
      </c>
      <c r="U47" s="148">
        <v>-5.9599999999999997E-6</v>
      </c>
      <c r="V47" s="148">
        <v>-1.078E-5</v>
      </c>
      <c r="W47" s="148">
        <v>-4.7996999999999996E-3</v>
      </c>
      <c r="X47" s="148">
        <v>-3.2122999999999999E-4</v>
      </c>
      <c r="Y47" s="148">
        <v>-4.9614020000000002E-2</v>
      </c>
      <c r="Z47" s="148">
        <v>-4.2799999999999997E-6</v>
      </c>
      <c r="AA47" s="148">
        <v>-4.9213000000000002E-4</v>
      </c>
      <c r="AB47" s="148">
        <v>-1.484193E-2</v>
      </c>
      <c r="AC47" s="148">
        <v>-2.8468999999999999E-4</v>
      </c>
      <c r="AD47" s="148">
        <v>-2.71032E-3</v>
      </c>
      <c r="AE47" s="148">
        <v>-1.4049999999999999E-5</v>
      </c>
      <c r="AF47" s="148">
        <v>0</v>
      </c>
      <c r="AG47" s="148">
        <v>-3.2701100000000001E-3</v>
      </c>
      <c r="AH47" s="148">
        <v>-1.1325979999999999E-2</v>
      </c>
      <c r="AI47" s="148">
        <v>-2.2628990000000002E-2</v>
      </c>
      <c r="AJ47" s="148">
        <v>-4.8919999999999999E-5</v>
      </c>
      <c r="AK47" s="148">
        <v>-6.3500000000000002E-6</v>
      </c>
      <c r="AL47" s="148">
        <v>0</v>
      </c>
      <c r="AM47" s="147">
        <v>-5.05712E-3</v>
      </c>
      <c r="AN47" s="146">
        <v>-3.2033299999999999E-3</v>
      </c>
    </row>
    <row r="48" spans="1:40" ht="39.950000000000003" customHeight="1" x14ac:dyDescent="0.15">
      <c r="A48" s="127" t="s">
        <v>472</v>
      </c>
      <c r="B48" s="145" t="s">
        <v>6</v>
      </c>
      <c r="C48" s="143">
        <v>0.47658893000000002</v>
      </c>
      <c r="D48" s="142">
        <v>0.52014411999999999</v>
      </c>
      <c r="E48" s="142">
        <v>0.37165046000000002</v>
      </c>
      <c r="F48" s="142">
        <v>0.40275961999999998</v>
      </c>
      <c r="G48" s="142">
        <v>0.3566532</v>
      </c>
      <c r="H48" s="142">
        <v>0.33471442000000001</v>
      </c>
      <c r="I48" s="142">
        <v>0.30103829999999998</v>
      </c>
      <c r="J48" s="142">
        <v>0.38264688000000002</v>
      </c>
      <c r="K48" s="142">
        <v>0.48538479000000001</v>
      </c>
      <c r="L48" s="142">
        <v>0.263963</v>
      </c>
      <c r="M48" s="142">
        <v>0.24573063000000001</v>
      </c>
      <c r="N48" s="142">
        <v>0.44869207</v>
      </c>
      <c r="O48" s="142">
        <v>0.44178068999999998</v>
      </c>
      <c r="P48" s="142">
        <v>0.46217465000000002</v>
      </c>
      <c r="Q48" s="142">
        <v>0.41497268999999998</v>
      </c>
      <c r="R48" s="142">
        <v>0.37690870999999998</v>
      </c>
      <c r="S48" s="142">
        <v>0.36265343999999999</v>
      </c>
      <c r="T48" s="142">
        <v>0.35312547</v>
      </c>
      <c r="U48" s="142">
        <v>0.24246395000000001</v>
      </c>
      <c r="V48" s="142">
        <v>0.46496530000000003</v>
      </c>
      <c r="W48" s="142">
        <v>0.46855128000000001</v>
      </c>
      <c r="X48" s="142">
        <v>0.35789137999999998</v>
      </c>
      <c r="Y48" s="142">
        <v>0.49903247000000001</v>
      </c>
      <c r="Z48" s="142">
        <v>0.66174383000000003</v>
      </c>
      <c r="AA48" s="142">
        <v>0.69887555999999995</v>
      </c>
      <c r="AB48" s="142">
        <v>0.67540900999999998</v>
      </c>
      <c r="AC48" s="142">
        <v>0.84098397000000003</v>
      </c>
      <c r="AD48" s="142">
        <v>0.51520403000000004</v>
      </c>
      <c r="AE48" s="142">
        <v>0.51633883999999997</v>
      </c>
      <c r="AF48" s="142">
        <v>0.70829755000000005</v>
      </c>
      <c r="AG48" s="142">
        <v>0.73166032000000003</v>
      </c>
      <c r="AH48" s="142">
        <v>0.62029367999999996</v>
      </c>
      <c r="AI48" s="142">
        <v>0.60039085999999997</v>
      </c>
      <c r="AJ48" s="142">
        <v>0.62538466999999998</v>
      </c>
      <c r="AK48" s="142">
        <v>0.53204742000000005</v>
      </c>
      <c r="AL48" s="142">
        <v>0</v>
      </c>
      <c r="AM48" s="141">
        <v>0.41175601000000001</v>
      </c>
      <c r="AN48" s="140">
        <v>0.53864100000000004</v>
      </c>
    </row>
    <row r="49" spans="1:40" ht="39.950000000000003" customHeight="1" x14ac:dyDescent="0.15">
      <c r="A49" s="127" t="s">
        <v>462</v>
      </c>
      <c r="B49" s="144" t="s">
        <v>28</v>
      </c>
      <c r="C49" s="143">
        <v>1</v>
      </c>
      <c r="D49" s="142">
        <v>1</v>
      </c>
      <c r="E49" s="142">
        <v>1</v>
      </c>
      <c r="F49" s="142">
        <v>1</v>
      </c>
      <c r="G49" s="142">
        <v>1</v>
      </c>
      <c r="H49" s="142">
        <v>1</v>
      </c>
      <c r="I49" s="142">
        <v>1</v>
      </c>
      <c r="J49" s="142">
        <v>1</v>
      </c>
      <c r="K49" s="142">
        <v>1</v>
      </c>
      <c r="L49" s="142">
        <v>1</v>
      </c>
      <c r="M49" s="142">
        <v>1</v>
      </c>
      <c r="N49" s="142">
        <v>1</v>
      </c>
      <c r="O49" s="142">
        <v>1</v>
      </c>
      <c r="P49" s="142">
        <v>1</v>
      </c>
      <c r="Q49" s="142">
        <v>1</v>
      </c>
      <c r="R49" s="142">
        <v>1</v>
      </c>
      <c r="S49" s="142">
        <v>1</v>
      </c>
      <c r="T49" s="142">
        <v>1</v>
      </c>
      <c r="U49" s="142">
        <v>1</v>
      </c>
      <c r="V49" s="142">
        <v>1</v>
      </c>
      <c r="W49" s="142">
        <v>1</v>
      </c>
      <c r="X49" s="142">
        <v>1</v>
      </c>
      <c r="Y49" s="142">
        <v>1</v>
      </c>
      <c r="Z49" s="142">
        <v>1</v>
      </c>
      <c r="AA49" s="142">
        <v>1</v>
      </c>
      <c r="AB49" s="142">
        <v>1</v>
      </c>
      <c r="AC49" s="142">
        <v>1</v>
      </c>
      <c r="AD49" s="142">
        <v>1</v>
      </c>
      <c r="AE49" s="142">
        <v>1</v>
      </c>
      <c r="AF49" s="142">
        <v>1</v>
      </c>
      <c r="AG49" s="142">
        <v>1</v>
      </c>
      <c r="AH49" s="142">
        <v>1</v>
      </c>
      <c r="AI49" s="142">
        <v>1</v>
      </c>
      <c r="AJ49" s="142">
        <v>1</v>
      </c>
      <c r="AK49" s="142">
        <v>1</v>
      </c>
      <c r="AL49" s="142">
        <v>1</v>
      </c>
      <c r="AM49" s="141">
        <v>1</v>
      </c>
      <c r="AN49" s="140">
        <v>1</v>
      </c>
    </row>
    <row r="50" spans="1:40" ht="39.950000000000003" customHeight="1" x14ac:dyDescent="0.15"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  <c r="AN50" s="139"/>
    </row>
    <row r="51" spans="1:40" ht="39.950000000000003" customHeight="1" x14ac:dyDescent="0.15"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  <c r="AN51" s="139"/>
    </row>
    <row r="52" spans="1:40" ht="39.950000000000003" customHeight="1" x14ac:dyDescent="0.15">
      <c r="C52" s="139"/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39"/>
      <c r="O52" s="13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  <c r="AN52" s="139"/>
    </row>
  </sheetData>
  <mergeCells count="1">
    <mergeCell ref="C1:H1"/>
  </mergeCells>
  <phoneticPr fontId="10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B0A0D-9534-4E3B-95B6-F5E7C3DC2893}">
  <dimension ref="A1:AN52"/>
  <sheetViews>
    <sheetView workbookViewId="0">
      <pane xSplit="2" ySplit="3" topLeftCell="C4" activePane="bottomRight" state="frozen"/>
      <selection activeCell="N18" sqref="N18"/>
      <selection pane="topRight" activeCell="N18" sqref="N18"/>
      <selection pane="bottomLeft" activeCell="N18" sqref="N18"/>
      <selection pane="bottomRight" activeCell="N18" sqref="N18"/>
    </sheetView>
  </sheetViews>
  <sheetFormatPr defaultColWidth="8.875" defaultRowHeight="13.5" x14ac:dyDescent="0.15"/>
  <cols>
    <col min="1" max="1" width="8.875" style="125"/>
    <col min="2" max="41" width="18.625" style="125" customWidth="1"/>
    <col min="42" max="16384" width="8.875" style="125"/>
  </cols>
  <sheetData>
    <row r="1" spans="1:40" ht="39.950000000000003" customHeight="1" x14ac:dyDescent="0.15">
      <c r="B1" s="161"/>
      <c r="C1" s="270" t="s">
        <v>1265</v>
      </c>
      <c r="D1" s="270"/>
      <c r="E1" s="270"/>
      <c r="F1" s="270"/>
      <c r="G1" s="270"/>
      <c r="H1" s="270"/>
    </row>
    <row r="2" spans="1:40" ht="39.950000000000003" customHeight="1" x14ac:dyDescent="0.15">
      <c r="A2" s="136"/>
      <c r="B2" s="162"/>
      <c r="C2" s="136" t="s">
        <v>398</v>
      </c>
      <c r="D2" s="168" t="s">
        <v>399</v>
      </c>
      <c r="E2" s="168" t="s">
        <v>400</v>
      </c>
      <c r="F2" s="168" t="s">
        <v>401</v>
      </c>
      <c r="G2" s="168" t="s">
        <v>402</v>
      </c>
      <c r="H2" s="168" t="s">
        <v>403</v>
      </c>
      <c r="I2" s="168" t="s">
        <v>404</v>
      </c>
      <c r="J2" s="168" t="s">
        <v>405</v>
      </c>
      <c r="K2" s="168" t="s">
        <v>444</v>
      </c>
      <c r="L2" s="168" t="s">
        <v>406</v>
      </c>
      <c r="M2" s="168" t="s">
        <v>407</v>
      </c>
      <c r="N2" s="168" t="s">
        <v>408</v>
      </c>
      <c r="O2" s="168" t="s">
        <v>409</v>
      </c>
      <c r="P2" s="168" t="s">
        <v>410</v>
      </c>
      <c r="Q2" s="168" t="s">
        <v>411</v>
      </c>
      <c r="R2" s="168" t="s">
        <v>412</v>
      </c>
      <c r="S2" s="168" t="s">
        <v>413</v>
      </c>
      <c r="T2" s="168" t="s">
        <v>414</v>
      </c>
      <c r="U2" s="168" t="s">
        <v>415</v>
      </c>
      <c r="V2" s="168" t="s">
        <v>416</v>
      </c>
      <c r="W2" s="168" t="s">
        <v>417</v>
      </c>
      <c r="X2" s="168" t="s">
        <v>418</v>
      </c>
      <c r="Y2" s="168" t="s">
        <v>419</v>
      </c>
      <c r="Z2" s="168" t="s">
        <v>420</v>
      </c>
      <c r="AA2" s="168" t="s">
        <v>421</v>
      </c>
      <c r="AB2" s="168" t="s">
        <v>422</v>
      </c>
      <c r="AC2" s="168" t="s">
        <v>423</v>
      </c>
      <c r="AD2" s="168" t="s">
        <v>424</v>
      </c>
      <c r="AE2" s="168" t="s">
        <v>425</v>
      </c>
      <c r="AF2" s="168" t="s">
        <v>426</v>
      </c>
      <c r="AG2" s="168" t="s">
        <v>427</v>
      </c>
      <c r="AH2" s="168" t="s">
        <v>428</v>
      </c>
      <c r="AI2" s="168" t="s">
        <v>429</v>
      </c>
      <c r="AJ2" s="168" t="s">
        <v>430</v>
      </c>
      <c r="AK2" s="168" t="s">
        <v>431</v>
      </c>
      <c r="AL2" s="168" t="s">
        <v>432</v>
      </c>
      <c r="AM2" s="167" t="s">
        <v>433</v>
      </c>
      <c r="AN2" s="166"/>
    </row>
    <row r="3" spans="1:40" ht="39.950000000000003" customHeight="1" x14ac:dyDescent="0.15">
      <c r="A3" s="129"/>
      <c r="B3" s="164"/>
      <c r="C3" s="165" t="s">
        <v>435</v>
      </c>
      <c r="D3" s="164" t="s">
        <v>383</v>
      </c>
      <c r="E3" s="164" t="s">
        <v>384</v>
      </c>
      <c r="F3" s="164" t="s">
        <v>337</v>
      </c>
      <c r="G3" s="164" t="s">
        <v>345</v>
      </c>
      <c r="H3" s="164" t="s">
        <v>338</v>
      </c>
      <c r="I3" s="164" t="s">
        <v>346</v>
      </c>
      <c r="J3" s="164" t="s">
        <v>436</v>
      </c>
      <c r="K3" s="164" t="s">
        <v>339</v>
      </c>
      <c r="L3" s="164" t="s">
        <v>340</v>
      </c>
      <c r="M3" s="164" t="s">
        <v>385</v>
      </c>
      <c r="N3" s="164" t="s">
        <v>341</v>
      </c>
      <c r="O3" s="164" t="s">
        <v>162</v>
      </c>
      <c r="P3" s="164" t="s">
        <v>160</v>
      </c>
      <c r="Q3" s="164" t="s">
        <v>158</v>
      </c>
      <c r="R3" s="164" t="s">
        <v>386</v>
      </c>
      <c r="S3" s="164" t="s">
        <v>342</v>
      </c>
      <c r="T3" s="164" t="s">
        <v>437</v>
      </c>
      <c r="U3" s="164" t="s">
        <v>388</v>
      </c>
      <c r="V3" s="164" t="s">
        <v>21</v>
      </c>
      <c r="W3" s="164" t="s">
        <v>389</v>
      </c>
      <c r="X3" s="164" t="s">
        <v>390</v>
      </c>
      <c r="Y3" s="164" t="s">
        <v>22</v>
      </c>
      <c r="Z3" s="164" t="s">
        <v>23</v>
      </c>
      <c r="AA3" s="164" t="s">
        <v>114</v>
      </c>
      <c r="AB3" s="164" t="s">
        <v>112</v>
      </c>
      <c r="AC3" s="164" t="s">
        <v>391</v>
      </c>
      <c r="AD3" s="164" t="s">
        <v>392</v>
      </c>
      <c r="AE3" s="164" t="s">
        <v>393</v>
      </c>
      <c r="AF3" s="164" t="s">
        <v>76</v>
      </c>
      <c r="AG3" s="164" t="s">
        <v>394</v>
      </c>
      <c r="AH3" s="164" t="s">
        <v>395</v>
      </c>
      <c r="AI3" s="164" t="s">
        <v>334</v>
      </c>
      <c r="AJ3" s="164" t="s">
        <v>396</v>
      </c>
      <c r="AK3" s="164" t="s">
        <v>397</v>
      </c>
      <c r="AL3" s="164" t="s">
        <v>43</v>
      </c>
      <c r="AM3" s="150" t="s">
        <v>41</v>
      </c>
      <c r="AN3" s="163" t="s">
        <v>1263</v>
      </c>
    </row>
    <row r="4" spans="1:40" ht="39.950000000000003" customHeight="1" x14ac:dyDescent="0.15">
      <c r="A4" s="136" t="s">
        <v>398</v>
      </c>
      <c r="B4" s="162" t="s">
        <v>435</v>
      </c>
      <c r="C4" s="153">
        <f>IF(ROWS($C4:$C$4)=COLUMNS(C$4:$C$4), 1, 0)</f>
        <v>1</v>
      </c>
      <c r="D4" s="139">
        <f>IF(ROWS($C4:$C$4)=COLUMNS($C$4:D$4), 1, 0)</f>
        <v>0</v>
      </c>
      <c r="E4" s="139">
        <f>IF(ROWS($C4:$C$4)=COLUMNS($C$4:E$4), 1, 0)</f>
        <v>0</v>
      </c>
      <c r="F4" s="139">
        <f>IF(ROWS($C4:$C$4)=COLUMNS($C$4:F$4), 1, 0)</f>
        <v>0</v>
      </c>
      <c r="G4" s="139">
        <f>IF(ROWS($C4:$C$4)=COLUMNS($C$4:G$4), 1, 0)</f>
        <v>0</v>
      </c>
      <c r="H4" s="139">
        <f>IF(ROWS($C4:$C$4)=COLUMNS($C$4:H$4), 1, 0)</f>
        <v>0</v>
      </c>
      <c r="I4" s="139">
        <f>IF(ROWS($C4:$C$4)=COLUMNS($C$4:I$4), 1, 0)</f>
        <v>0</v>
      </c>
      <c r="J4" s="139">
        <f>IF(ROWS($C4:$C$4)=COLUMNS($C$4:J$4), 1, 0)</f>
        <v>0</v>
      </c>
      <c r="K4" s="139">
        <f>IF(ROWS($C4:$C$4)=COLUMNS($C$4:K$4), 1, 0)</f>
        <v>0</v>
      </c>
      <c r="L4" s="139">
        <f>IF(ROWS($C4:$C$4)=COLUMNS($C$4:L$4), 1, 0)</f>
        <v>0</v>
      </c>
      <c r="M4" s="139">
        <f>IF(ROWS($C4:$C$4)=COLUMNS($C$4:M$4), 1, 0)</f>
        <v>0</v>
      </c>
      <c r="N4" s="139">
        <f>IF(ROWS($C4:$C$4)=COLUMNS($C$4:N$4), 1, 0)</f>
        <v>0</v>
      </c>
      <c r="O4" s="139">
        <f>IF(ROWS($C4:$C$4)=COLUMNS($C$4:O$4), 1, 0)</f>
        <v>0</v>
      </c>
      <c r="P4" s="139">
        <f>IF(ROWS($C4:$C$4)=COLUMNS($C$4:P$4), 1, 0)</f>
        <v>0</v>
      </c>
      <c r="Q4" s="139">
        <f>IF(ROWS($C4:$C$4)=COLUMNS($C$4:Q$4), 1, 0)</f>
        <v>0</v>
      </c>
      <c r="R4" s="139">
        <f>IF(ROWS($C4:$C$4)=COLUMNS($C$4:R$4), 1, 0)</f>
        <v>0</v>
      </c>
      <c r="S4" s="139">
        <f>IF(ROWS($C4:$C$4)=COLUMNS($C$4:S$4), 1, 0)</f>
        <v>0</v>
      </c>
      <c r="T4" s="139">
        <f>IF(ROWS($C4:$C$4)=COLUMNS($C$4:T$4), 1, 0)</f>
        <v>0</v>
      </c>
      <c r="U4" s="139">
        <f>IF(ROWS($C4:$C$4)=COLUMNS($C$4:U$4), 1, 0)</f>
        <v>0</v>
      </c>
      <c r="V4" s="139">
        <f>IF(ROWS($C4:$C$4)=COLUMNS($C$4:V$4), 1, 0)</f>
        <v>0</v>
      </c>
      <c r="W4" s="139">
        <f>IF(ROWS($C4:$C$4)=COLUMNS($C$4:W$4), 1, 0)</f>
        <v>0</v>
      </c>
      <c r="X4" s="139">
        <f>IF(ROWS($C4:$C$4)=COLUMNS($C$4:X$4), 1, 0)</f>
        <v>0</v>
      </c>
      <c r="Y4" s="139">
        <f>IF(ROWS($C4:$C$4)=COLUMNS($C$4:Y$4), 1, 0)</f>
        <v>0</v>
      </c>
      <c r="Z4" s="139">
        <f>IF(ROWS($C4:$C$4)=COLUMNS($C$4:Z$4), 1, 0)</f>
        <v>0</v>
      </c>
      <c r="AA4" s="139">
        <f>IF(ROWS($C4:$C$4)=COLUMNS($C$4:AA$4), 1, 0)</f>
        <v>0</v>
      </c>
      <c r="AB4" s="139">
        <f>IF(ROWS($C4:$C$4)=COLUMNS($C$4:AB$4), 1, 0)</f>
        <v>0</v>
      </c>
      <c r="AC4" s="139">
        <f>IF(ROWS($C4:$C$4)=COLUMNS($C$4:AC$4), 1, 0)</f>
        <v>0</v>
      </c>
      <c r="AD4" s="139">
        <f>IF(ROWS($C4:$C$4)=COLUMNS($C$4:AD$4), 1, 0)</f>
        <v>0</v>
      </c>
      <c r="AE4" s="139">
        <f>IF(ROWS($C4:$C$4)=COLUMNS($C$4:AE$4), 1, 0)</f>
        <v>0</v>
      </c>
      <c r="AF4" s="139">
        <f>IF(ROWS($C4:$C$4)=COLUMNS($C$4:AF$4), 1, 0)</f>
        <v>0</v>
      </c>
      <c r="AG4" s="139">
        <f>IF(ROWS($C4:$C$4)=COLUMNS($C$4:AG$4), 1, 0)</f>
        <v>0</v>
      </c>
      <c r="AH4" s="139">
        <f>IF(ROWS($C4:$C$4)=COLUMNS($C$4:AH$4), 1, 0)</f>
        <v>0</v>
      </c>
      <c r="AI4" s="139">
        <f>IF(ROWS($C4:$C$4)=COLUMNS($C$4:AI$4), 1, 0)</f>
        <v>0</v>
      </c>
      <c r="AJ4" s="139">
        <f>IF(ROWS($C4:$C$4)=COLUMNS($C$4:AJ$4), 1, 0)</f>
        <v>0</v>
      </c>
      <c r="AK4" s="139">
        <f>IF(ROWS($C4:$C$4)=COLUMNS($C$4:AK$4), 1, 0)</f>
        <v>0</v>
      </c>
      <c r="AL4" s="139">
        <f>IF(ROWS($C4:$C$4)=COLUMNS($C$4:AL$4), 1, 0)</f>
        <v>0</v>
      </c>
      <c r="AM4" s="152">
        <f>IF(ROWS($C4:$C$4)=COLUMNS($C$4:AM$4), 1, 0)</f>
        <v>0</v>
      </c>
      <c r="AN4" s="151"/>
    </row>
    <row r="5" spans="1:40" ht="39.950000000000003" customHeight="1" x14ac:dyDescent="0.15">
      <c r="A5" s="126" t="s">
        <v>399</v>
      </c>
      <c r="B5" s="161" t="s">
        <v>383</v>
      </c>
      <c r="C5" s="153">
        <f>IF(ROWS($C$4:$C5)=COLUMNS(C$4:$C$4), 1, 0)</f>
        <v>0</v>
      </c>
      <c r="D5" s="139">
        <f>IF(ROWS($C$4:$C5)=COLUMNS($C$4:D$4), 1, 0)</f>
        <v>1</v>
      </c>
      <c r="E5" s="139">
        <f>IF(ROWS($C$4:$C5)=COLUMNS($C$4:E$4), 1, 0)</f>
        <v>0</v>
      </c>
      <c r="F5" s="139">
        <f>IF(ROWS($C$4:$C5)=COLUMNS($C$4:F$4), 1, 0)</f>
        <v>0</v>
      </c>
      <c r="G5" s="139">
        <f>IF(ROWS($C$4:$C5)=COLUMNS($C$4:G$4), 1, 0)</f>
        <v>0</v>
      </c>
      <c r="H5" s="139">
        <f>IF(ROWS($C$4:$C5)=COLUMNS($C$4:H$4), 1, 0)</f>
        <v>0</v>
      </c>
      <c r="I5" s="139">
        <f>IF(ROWS($C$4:$C5)=COLUMNS($C$4:I$4), 1, 0)</f>
        <v>0</v>
      </c>
      <c r="J5" s="139">
        <f>IF(ROWS($C$4:$C5)=COLUMNS($C$4:J$4), 1, 0)</f>
        <v>0</v>
      </c>
      <c r="K5" s="139">
        <f>IF(ROWS($C$4:$C5)=COLUMNS($C$4:K$4), 1, 0)</f>
        <v>0</v>
      </c>
      <c r="L5" s="139">
        <f>IF(ROWS($C$4:$C5)=COLUMNS($C$4:L$4), 1, 0)</f>
        <v>0</v>
      </c>
      <c r="M5" s="139">
        <f>IF(ROWS($C$4:$C5)=COLUMNS($C$4:M$4), 1, 0)</f>
        <v>0</v>
      </c>
      <c r="N5" s="139">
        <f>IF(ROWS($C$4:$C5)=COLUMNS($C$4:N$4), 1, 0)</f>
        <v>0</v>
      </c>
      <c r="O5" s="139">
        <f>IF(ROWS($C$4:$C5)=COLUMNS($C$4:O$4), 1, 0)</f>
        <v>0</v>
      </c>
      <c r="P5" s="139">
        <f>IF(ROWS($C$4:$C5)=COLUMNS($C$4:P$4), 1, 0)</f>
        <v>0</v>
      </c>
      <c r="Q5" s="139">
        <f>IF(ROWS($C$4:$C5)=COLUMNS($C$4:Q$4), 1, 0)</f>
        <v>0</v>
      </c>
      <c r="R5" s="139">
        <f>IF(ROWS($C$4:$C5)=COLUMNS($C$4:R$4), 1, 0)</f>
        <v>0</v>
      </c>
      <c r="S5" s="139">
        <f>IF(ROWS($C$4:$C5)=COLUMNS($C$4:S$4), 1, 0)</f>
        <v>0</v>
      </c>
      <c r="T5" s="139">
        <f>IF(ROWS($C$4:$C5)=COLUMNS($C$4:T$4), 1, 0)</f>
        <v>0</v>
      </c>
      <c r="U5" s="139">
        <f>IF(ROWS($C$4:$C5)=COLUMNS($C$4:U$4), 1, 0)</f>
        <v>0</v>
      </c>
      <c r="V5" s="139">
        <f>IF(ROWS($C$4:$C5)=COLUMNS($C$4:V$4), 1, 0)</f>
        <v>0</v>
      </c>
      <c r="W5" s="139">
        <f>IF(ROWS($C$4:$C5)=COLUMNS($C$4:W$4), 1, 0)</f>
        <v>0</v>
      </c>
      <c r="X5" s="139">
        <f>IF(ROWS($C$4:$C5)=COLUMNS($C$4:X$4), 1, 0)</f>
        <v>0</v>
      </c>
      <c r="Y5" s="139">
        <f>IF(ROWS($C$4:$C5)=COLUMNS($C$4:Y$4), 1, 0)</f>
        <v>0</v>
      </c>
      <c r="Z5" s="139">
        <f>IF(ROWS($C$4:$C5)=COLUMNS($C$4:Z$4), 1, 0)</f>
        <v>0</v>
      </c>
      <c r="AA5" s="139">
        <f>IF(ROWS($C$4:$C5)=COLUMNS($C$4:AA$4), 1, 0)</f>
        <v>0</v>
      </c>
      <c r="AB5" s="139">
        <f>IF(ROWS($C$4:$C5)=COLUMNS($C$4:AB$4), 1, 0)</f>
        <v>0</v>
      </c>
      <c r="AC5" s="139">
        <f>IF(ROWS($C$4:$C5)=COLUMNS($C$4:AC$4), 1, 0)</f>
        <v>0</v>
      </c>
      <c r="AD5" s="139">
        <f>IF(ROWS($C$4:$C5)=COLUMNS($C$4:AD$4), 1, 0)</f>
        <v>0</v>
      </c>
      <c r="AE5" s="139">
        <f>IF(ROWS($C$4:$C5)=COLUMNS($C$4:AE$4), 1, 0)</f>
        <v>0</v>
      </c>
      <c r="AF5" s="139">
        <f>IF(ROWS($C$4:$C5)=COLUMNS($C$4:AF$4), 1, 0)</f>
        <v>0</v>
      </c>
      <c r="AG5" s="139">
        <f>IF(ROWS($C$4:$C5)=COLUMNS($C$4:AG$4), 1, 0)</f>
        <v>0</v>
      </c>
      <c r="AH5" s="139">
        <f>IF(ROWS($C$4:$C5)=COLUMNS($C$4:AH$4), 1, 0)</f>
        <v>0</v>
      </c>
      <c r="AI5" s="139">
        <f>IF(ROWS($C$4:$C5)=COLUMNS($C$4:AI$4), 1, 0)</f>
        <v>0</v>
      </c>
      <c r="AJ5" s="139">
        <f>IF(ROWS($C$4:$C5)=COLUMNS($C$4:AJ$4), 1, 0)</f>
        <v>0</v>
      </c>
      <c r="AK5" s="139">
        <f>IF(ROWS($C$4:$C5)=COLUMNS($C$4:AK$4), 1, 0)</f>
        <v>0</v>
      </c>
      <c r="AL5" s="139">
        <f>IF(ROWS($C$4:$C5)=COLUMNS($C$4:AL$4), 1, 0)</f>
        <v>0</v>
      </c>
      <c r="AM5" s="152">
        <f>IF(ROWS($C$4:$C5)=COLUMNS($C$4:AM$4), 1, 0)</f>
        <v>0</v>
      </c>
      <c r="AN5" s="151"/>
    </row>
    <row r="6" spans="1:40" ht="39.950000000000003" customHeight="1" x14ac:dyDescent="0.15">
      <c r="A6" s="126" t="s">
        <v>400</v>
      </c>
      <c r="B6" s="161" t="s">
        <v>384</v>
      </c>
      <c r="C6" s="153">
        <f>IF(ROWS($C$4:$C6)=COLUMNS(C$4:$C$4), 1, 0)</f>
        <v>0</v>
      </c>
      <c r="D6" s="139">
        <f>IF(ROWS($C$4:$C6)=COLUMNS($C$4:D$4), 1, 0)</f>
        <v>0</v>
      </c>
      <c r="E6" s="139">
        <f>IF(ROWS($C$4:$C6)=COLUMNS($C$4:E$4), 1, 0)</f>
        <v>1</v>
      </c>
      <c r="F6" s="139">
        <f>IF(ROWS($C$4:$C6)=COLUMNS($C$4:F$4), 1, 0)</f>
        <v>0</v>
      </c>
      <c r="G6" s="139">
        <f>IF(ROWS($C$4:$C6)=COLUMNS($C$4:G$4), 1, 0)</f>
        <v>0</v>
      </c>
      <c r="H6" s="139">
        <f>IF(ROWS($C$4:$C6)=COLUMNS($C$4:H$4), 1, 0)</f>
        <v>0</v>
      </c>
      <c r="I6" s="139">
        <f>IF(ROWS($C$4:$C6)=COLUMNS($C$4:I$4), 1, 0)</f>
        <v>0</v>
      </c>
      <c r="J6" s="139">
        <f>IF(ROWS($C$4:$C6)=COLUMNS($C$4:J$4), 1, 0)</f>
        <v>0</v>
      </c>
      <c r="K6" s="139">
        <f>IF(ROWS($C$4:$C6)=COLUMNS($C$4:K$4), 1, 0)</f>
        <v>0</v>
      </c>
      <c r="L6" s="139">
        <f>IF(ROWS($C$4:$C6)=COLUMNS($C$4:L$4), 1, 0)</f>
        <v>0</v>
      </c>
      <c r="M6" s="139">
        <f>IF(ROWS($C$4:$C6)=COLUMNS($C$4:M$4), 1, 0)</f>
        <v>0</v>
      </c>
      <c r="N6" s="139">
        <f>IF(ROWS($C$4:$C6)=COLUMNS($C$4:N$4), 1, 0)</f>
        <v>0</v>
      </c>
      <c r="O6" s="139">
        <f>IF(ROWS($C$4:$C6)=COLUMNS($C$4:O$4), 1, 0)</f>
        <v>0</v>
      </c>
      <c r="P6" s="139">
        <f>IF(ROWS($C$4:$C6)=COLUMNS($C$4:P$4), 1, 0)</f>
        <v>0</v>
      </c>
      <c r="Q6" s="139">
        <f>IF(ROWS($C$4:$C6)=COLUMNS($C$4:Q$4), 1, 0)</f>
        <v>0</v>
      </c>
      <c r="R6" s="139">
        <f>IF(ROWS($C$4:$C6)=COLUMNS($C$4:R$4), 1, 0)</f>
        <v>0</v>
      </c>
      <c r="S6" s="139">
        <f>IF(ROWS($C$4:$C6)=COLUMNS($C$4:S$4), 1, 0)</f>
        <v>0</v>
      </c>
      <c r="T6" s="139">
        <f>IF(ROWS($C$4:$C6)=COLUMNS($C$4:T$4), 1, 0)</f>
        <v>0</v>
      </c>
      <c r="U6" s="139">
        <f>IF(ROWS($C$4:$C6)=COLUMNS($C$4:U$4), 1, 0)</f>
        <v>0</v>
      </c>
      <c r="V6" s="139">
        <f>IF(ROWS($C$4:$C6)=COLUMNS($C$4:V$4), 1, 0)</f>
        <v>0</v>
      </c>
      <c r="W6" s="139">
        <f>IF(ROWS($C$4:$C6)=COLUMNS($C$4:W$4), 1, 0)</f>
        <v>0</v>
      </c>
      <c r="X6" s="139">
        <f>IF(ROWS($C$4:$C6)=COLUMNS($C$4:X$4), 1, 0)</f>
        <v>0</v>
      </c>
      <c r="Y6" s="139">
        <f>IF(ROWS($C$4:$C6)=COLUMNS($C$4:Y$4), 1, 0)</f>
        <v>0</v>
      </c>
      <c r="Z6" s="139">
        <f>IF(ROWS($C$4:$C6)=COLUMNS($C$4:Z$4), 1, 0)</f>
        <v>0</v>
      </c>
      <c r="AA6" s="139">
        <f>IF(ROWS($C$4:$C6)=COLUMNS($C$4:AA$4), 1, 0)</f>
        <v>0</v>
      </c>
      <c r="AB6" s="139">
        <f>IF(ROWS($C$4:$C6)=COLUMNS($C$4:AB$4), 1, 0)</f>
        <v>0</v>
      </c>
      <c r="AC6" s="139">
        <f>IF(ROWS($C$4:$C6)=COLUMNS($C$4:AC$4), 1, 0)</f>
        <v>0</v>
      </c>
      <c r="AD6" s="139">
        <f>IF(ROWS($C$4:$C6)=COLUMNS($C$4:AD$4), 1, 0)</f>
        <v>0</v>
      </c>
      <c r="AE6" s="139">
        <f>IF(ROWS($C$4:$C6)=COLUMNS($C$4:AE$4), 1, 0)</f>
        <v>0</v>
      </c>
      <c r="AF6" s="139">
        <f>IF(ROWS($C$4:$C6)=COLUMNS($C$4:AF$4), 1, 0)</f>
        <v>0</v>
      </c>
      <c r="AG6" s="139">
        <f>IF(ROWS($C$4:$C6)=COLUMNS($C$4:AG$4), 1, 0)</f>
        <v>0</v>
      </c>
      <c r="AH6" s="139">
        <f>IF(ROWS($C$4:$C6)=COLUMNS($C$4:AH$4), 1, 0)</f>
        <v>0</v>
      </c>
      <c r="AI6" s="139">
        <f>IF(ROWS($C$4:$C6)=COLUMNS($C$4:AI$4), 1, 0)</f>
        <v>0</v>
      </c>
      <c r="AJ6" s="139">
        <f>IF(ROWS($C$4:$C6)=COLUMNS($C$4:AJ$4), 1, 0)</f>
        <v>0</v>
      </c>
      <c r="AK6" s="139">
        <f>IF(ROWS($C$4:$C6)=COLUMNS($C$4:AK$4), 1, 0)</f>
        <v>0</v>
      </c>
      <c r="AL6" s="139">
        <f>IF(ROWS($C$4:$C6)=COLUMNS($C$4:AL$4), 1, 0)</f>
        <v>0</v>
      </c>
      <c r="AM6" s="152">
        <f>IF(ROWS($C$4:$C6)=COLUMNS($C$4:AM$4), 1, 0)</f>
        <v>0</v>
      </c>
      <c r="AN6" s="151"/>
    </row>
    <row r="7" spans="1:40" ht="39.950000000000003" customHeight="1" x14ac:dyDescent="0.15">
      <c r="A7" s="126" t="s">
        <v>401</v>
      </c>
      <c r="B7" s="161" t="s">
        <v>337</v>
      </c>
      <c r="C7" s="153">
        <f>IF(ROWS($C$4:$C7)=COLUMNS(C$4:$C$4), 1, 0)</f>
        <v>0</v>
      </c>
      <c r="D7" s="139">
        <f>IF(ROWS($C$4:$C7)=COLUMNS($C$4:D$4), 1, 0)</f>
        <v>0</v>
      </c>
      <c r="E7" s="139">
        <f>IF(ROWS($C$4:$C7)=COLUMNS($C$4:E$4), 1, 0)</f>
        <v>0</v>
      </c>
      <c r="F7" s="139">
        <f>IF(ROWS($C$4:$C7)=COLUMNS($C$4:F$4), 1, 0)</f>
        <v>1</v>
      </c>
      <c r="G7" s="139">
        <f>IF(ROWS($C$4:$C7)=COLUMNS($C$4:G$4), 1, 0)</f>
        <v>0</v>
      </c>
      <c r="H7" s="139">
        <f>IF(ROWS($C$4:$C7)=COLUMNS($C$4:H$4), 1, 0)</f>
        <v>0</v>
      </c>
      <c r="I7" s="139">
        <f>IF(ROWS($C$4:$C7)=COLUMNS($C$4:I$4), 1, 0)</f>
        <v>0</v>
      </c>
      <c r="J7" s="139">
        <f>IF(ROWS($C$4:$C7)=COLUMNS($C$4:J$4), 1, 0)</f>
        <v>0</v>
      </c>
      <c r="K7" s="139">
        <f>IF(ROWS($C$4:$C7)=COLUMNS($C$4:K$4), 1, 0)</f>
        <v>0</v>
      </c>
      <c r="L7" s="139">
        <f>IF(ROWS($C$4:$C7)=COLUMNS($C$4:L$4), 1, 0)</f>
        <v>0</v>
      </c>
      <c r="M7" s="139">
        <f>IF(ROWS($C$4:$C7)=COLUMNS($C$4:M$4), 1, 0)</f>
        <v>0</v>
      </c>
      <c r="N7" s="139">
        <f>IF(ROWS($C$4:$C7)=COLUMNS($C$4:N$4), 1, 0)</f>
        <v>0</v>
      </c>
      <c r="O7" s="139">
        <f>IF(ROWS($C$4:$C7)=COLUMNS($C$4:O$4), 1, 0)</f>
        <v>0</v>
      </c>
      <c r="P7" s="139">
        <f>IF(ROWS($C$4:$C7)=COLUMNS($C$4:P$4), 1, 0)</f>
        <v>0</v>
      </c>
      <c r="Q7" s="139">
        <f>IF(ROWS($C$4:$C7)=COLUMNS($C$4:Q$4), 1, 0)</f>
        <v>0</v>
      </c>
      <c r="R7" s="139">
        <f>IF(ROWS($C$4:$C7)=COLUMNS($C$4:R$4), 1, 0)</f>
        <v>0</v>
      </c>
      <c r="S7" s="139">
        <f>IF(ROWS($C$4:$C7)=COLUMNS($C$4:S$4), 1, 0)</f>
        <v>0</v>
      </c>
      <c r="T7" s="139">
        <f>IF(ROWS($C$4:$C7)=COLUMNS($C$4:T$4), 1, 0)</f>
        <v>0</v>
      </c>
      <c r="U7" s="139">
        <f>IF(ROWS($C$4:$C7)=COLUMNS($C$4:U$4), 1, 0)</f>
        <v>0</v>
      </c>
      <c r="V7" s="139">
        <f>IF(ROWS($C$4:$C7)=COLUMNS($C$4:V$4), 1, 0)</f>
        <v>0</v>
      </c>
      <c r="W7" s="139">
        <f>IF(ROWS($C$4:$C7)=COLUMNS($C$4:W$4), 1, 0)</f>
        <v>0</v>
      </c>
      <c r="X7" s="139">
        <f>IF(ROWS($C$4:$C7)=COLUMNS($C$4:X$4), 1, 0)</f>
        <v>0</v>
      </c>
      <c r="Y7" s="139">
        <f>IF(ROWS($C$4:$C7)=COLUMNS($C$4:Y$4), 1, 0)</f>
        <v>0</v>
      </c>
      <c r="Z7" s="139">
        <f>IF(ROWS($C$4:$C7)=COLUMNS($C$4:Z$4), 1, 0)</f>
        <v>0</v>
      </c>
      <c r="AA7" s="139">
        <f>IF(ROWS($C$4:$C7)=COLUMNS($C$4:AA$4), 1, 0)</f>
        <v>0</v>
      </c>
      <c r="AB7" s="139">
        <f>IF(ROWS($C$4:$C7)=COLUMNS($C$4:AB$4), 1, 0)</f>
        <v>0</v>
      </c>
      <c r="AC7" s="139">
        <f>IF(ROWS($C$4:$C7)=COLUMNS($C$4:AC$4), 1, 0)</f>
        <v>0</v>
      </c>
      <c r="AD7" s="139">
        <f>IF(ROWS($C$4:$C7)=COLUMNS($C$4:AD$4), 1, 0)</f>
        <v>0</v>
      </c>
      <c r="AE7" s="139">
        <f>IF(ROWS($C$4:$C7)=COLUMNS($C$4:AE$4), 1, 0)</f>
        <v>0</v>
      </c>
      <c r="AF7" s="139">
        <f>IF(ROWS($C$4:$C7)=COLUMNS($C$4:AF$4), 1, 0)</f>
        <v>0</v>
      </c>
      <c r="AG7" s="139">
        <f>IF(ROWS($C$4:$C7)=COLUMNS($C$4:AG$4), 1, 0)</f>
        <v>0</v>
      </c>
      <c r="AH7" s="139">
        <f>IF(ROWS($C$4:$C7)=COLUMNS($C$4:AH$4), 1, 0)</f>
        <v>0</v>
      </c>
      <c r="AI7" s="139">
        <f>IF(ROWS($C$4:$C7)=COLUMNS($C$4:AI$4), 1, 0)</f>
        <v>0</v>
      </c>
      <c r="AJ7" s="139">
        <f>IF(ROWS($C$4:$C7)=COLUMNS($C$4:AJ$4), 1, 0)</f>
        <v>0</v>
      </c>
      <c r="AK7" s="139">
        <f>IF(ROWS($C$4:$C7)=COLUMNS($C$4:AK$4), 1, 0)</f>
        <v>0</v>
      </c>
      <c r="AL7" s="139">
        <f>IF(ROWS($C$4:$C7)=COLUMNS($C$4:AL$4), 1, 0)</f>
        <v>0</v>
      </c>
      <c r="AM7" s="152">
        <f>IF(ROWS($C$4:$C7)=COLUMNS($C$4:AM$4), 1, 0)</f>
        <v>0</v>
      </c>
      <c r="AN7" s="151"/>
    </row>
    <row r="8" spans="1:40" ht="39.950000000000003" customHeight="1" x14ac:dyDescent="0.15">
      <c r="A8" s="126" t="s">
        <v>402</v>
      </c>
      <c r="B8" s="161" t="s">
        <v>345</v>
      </c>
      <c r="C8" s="153">
        <f>IF(ROWS($C$4:$C8)=COLUMNS(C$4:$C$4), 1, 0)</f>
        <v>0</v>
      </c>
      <c r="D8" s="139">
        <f>IF(ROWS($C$4:$C8)=COLUMNS($C$4:D$4), 1, 0)</f>
        <v>0</v>
      </c>
      <c r="E8" s="139">
        <f>IF(ROWS($C$4:$C8)=COLUMNS($C$4:E$4), 1, 0)</f>
        <v>0</v>
      </c>
      <c r="F8" s="139">
        <f>IF(ROWS($C$4:$C8)=COLUMNS($C$4:F$4), 1, 0)</f>
        <v>0</v>
      </c>
      <c r="G8" s="139">
        <f>IF(ROWS($C$4:$C8)=COLUMNS($C$4:G$4), 1, 0)</f>
        <v>1</v>
      </c>
      <c r="H8" s="139">
        <f>IF(ROWS($C$4:$C8)=COLUMNS($C$4:H$4), 1, 0)</f>
        <v>0</v>
      </c>
      <c r="I8" s="139">
        <f>IF(ROWS($C$4:$C8)=COLUMNS($C$4:I$4), 1, 0)</f>
        <v>0</v>
      </c>
      <c r="J8" s="139">
        <f>IF(ROWS($C$4:$C8)=COLUMNS($C$4:J$4), 1, 0)</f>
        <v>0</v>
      </c>
      <c r="K8" s="139">
        <f>IF(ROWS($C$4:$C8)=COLUMNS($C$4:K$4), 1, 0)</f>
        <v>0</v>
      </c>
      <c r="L8" s="139">
        <f>IF(ROWS($C$4:$C8)=COLUMNS($C$4:L$4), 1, 0)</f>
        <v>0</v>
      </c>
      <c r="M8" s="139">
        <f>IF(ROWS($C$4:$C8)=COLUMNS($C$4:M$4), 1, 0)</f>
        <v>0</v>
      </c>
      <c r="N8" s="139">
        <f>IF(ROWS($C$4:$C8)=COLUMNS($C$4:N$4), 1, 0)</f>
        <v>0</v>
      </c>
      <c r="O8" s="139">
        <f>IF(ROWS($C$4:$C8)=COLUMNS($C$4:O$4), 1, 0)</f>
        <v>0</v>
      </c>
      <c r="P8" s="139">
        <f>IF(ROWS($C$4:$C8)=COLUMNS($C$4:P$4), 1, 0)</f>
        <v>0</v>
      </c>
      <c r="Q8" s="139">
        <f>IF(ROWS($C$4:$C8)=COLUMNS($C$4:Q$4), 1, 0)</f>
        <v>0</v>
      </c>
      <c r="R8" s="139">
        <f>IF(ROWS($C$4:$C8)=COLUMNS($C$4:R$4), 1, 0)</f>
        <v>0</v>
      </c>
      <c r="S8" s="139">
        <f>IF(ROWS($C$4:$C8)=COLUMNS($C$4:S$4), 1, 0)</f>
        <v>0</v>
      </c>
      <c r="T8" s="139">
        <f>IF(ROWS($C$4:$C8)=COLUMNS($C$4:T$4), 1, 0)</f>
        <v>0</v>
      </c>
      <c r="U8" s="139">
        <f>IF(ROWS($C$4:$C8)=COLUMNS($C$4:U$4), 1, 0)</f>
        <v>0</v>
      </c>
      <c r="V8" s="139">
        <f>IF(ROWS($C$4:$C8)=COLUMNS($C$4:V$4), 1, 0)</f>
        <v>0</v>
      </c>
      <c r="W8" s="139">
        <f>IF(ROWS($C$4:$C8)=COLUMNS($C$4:W$4), 1, 0)</f>
        <v>0</v>
      </c>
      <c r="X8" s="139">
        <f>IF(ROWS($C$4:$C8)=COLUMNS($C$4:X$4), 1, 0)</f>
        <v>0</v>
      </c>
      <c r="Y8" s="139">
        <f>IF(ROWS($C$4:$C8)=COLUMNS($C$4:Y$4), 1, 0)</f>
        <v>0</v>
      </c>
      <c r="Z8" s="139">
        <f>IF(ROWS($C$4:$C8)=COLUMNS($C$4:Z$4), 1, 0)</f>
        <v>0</v>
      </c>
      <c r="AA8" s="139">
        <f>IF(ROWS($C$4:$C8)=COLUMNS($C$4:AA$4), 1, 0)</f>
        <v>0</v>
      </c>
      <c r="AB8" s="139">
        <f>IF(ROWS($C$4:$C8)=COLUMNS($C$4:AB$4), 1, 0)</f>
        <v>0</v>
      </c>
      <c r="AC8" s="139">
        <f>IF(ROWS($C$4:$C8)=COLUMNS($C$4:AC$4), 1, 0)</f>
        <v>0</v>
      </c>
      <c r="AD8" s="139">
        <f>IF(ROWS($C$4:$C8)=COLUMNS($C$4:AD$4), 1, 0)</f>
        <v>0</v>
      </c>
      <c r="AE8" s="139">
        <f>IF(ROWS($C$4:$C8)=COLUMNS($C$4:AE$4), 1, 0)</f>
        <v>0</v>
      </c>
      <c r="AF8" s="139">
        <f>IF(ROWS($C$4:$C8)=COLUMNS($C$4:AF$4), 1, 0)</f>
        <v>0</v>
      </c>
      <c r="AG8" s="139">
        <f>IF(ROWS($C$4:$C8)=COLUMNS($C$4:AG$4), 1, 0)</f>
        <v>0</v>
      </c>
      <c r="AH8" s="139">
        <f>IF(ROWS($C$4:$C8)=COLUMNS($C$4:AH$4), 1, 0)</f>
        <v>0</v>
      </c>
      <c r="AI8" s="139">
        <f>IF(ROWS($C$4:$C8)=COLUMNS($C$4:AI$4), 1, 0)</f>
        <v>0</v>
      </c>
      <c r="AJ8" s="139">
        <f>IF(ROWS($C$4:$C8)=COLUMNS($C$4:AJ$4), 1, 0)</f>
        <v>0</v>
      </c>
      <c r="AK8" s="139">
        <f>IF(ROWS($C$4:$C8)=COLUMNS($C$4:AK$4), 1, 0)</f>
        <v>0</v>
      </c>
      <c r="AL8" s="139">
        <f>IF(ROWS($C$4:$C8)=COLUMNS($C$4:AL$4), 1, 0)</f>
        <v>0</v>
      </c>
      <c r="AM8" s="152">
        <f>IF(ROWS($C$4:$C8)=COLUMNS($C$4:AM$4), 1, 0)</f>
        <v>0</v>
      </c>
      <c r="AN8" s="151"/>
    </row>
    <row r="9" spans="1:40" ht="39.950000000000003" customHeight="1" x14ac:dyDescent="0.15">
      <c r="A9" s="126" t="s">
        <v>403</v>
      </c>
      <c r="B9" s="161" t="s">
        <v>338</v>
      </c>
      <c r="C9" s="153">
        <f>IF(ROWS($C$4:$C9)=COLUMNS(C$4:$C$4), 1, 0)</f>
        <v>0</v>
      </c>
      <c r="D9" s="139">
        <f>IF(ROWS($C$4:$C9)=COLUMNS($C$4:D$4), 1, 0)</f>
        <v>0</v>
      </c>
      <c r="E9" s="139">
        <f>IF(ROWS($C$4:$C9)=COLUMNS($C$4:E$4), 1, 0)</f>
        <v>0</v>
      </c>
      <c r="F9" s="139">
        <f>IF(ROWS($C$4:$C9)=COLUMNS($C$4:F$4), 1, 0)</f>
        <v>0</v>
      </c>
      <c r="G9" s="139">
        <f>IF(ROWS($C$4:$C9)=COLUMNS($C$4:G$4), 1, 0)</f>
        <v>0</v>
      </c>
      <c r="H9" s="139">
        <f>IF(ROWS($C$4:$C9)=COLUMNS($C$4:H$4), 1, 0)</f>
        <v>1</v>
      </c>
      <c r="I9" s="139">
        <f>IF(ROWS($C$4:$C9)=COLUMNS($C$4:I$4), 1, 0)</f>
        <v>0</v>
      </c>
      <c r="J9" s="139">
        <f>IF(ROWS($C$4:$C9)=COLUMNS($C$4:J$4), 1, 0)</f>
        <v>0</v>
      </c>
      <c r="K9" s="139">
        <f>IF(ROWS($C$4:$C9)=COLUMNS($C$4:K$4), 1, 0)</f>
        <v>0</v>
      </c>
      <c r="L9" s="139">
        <f>IF(ROWS($C$4:$C9)=COLUMNS($C$4:L$4), 1, 0)</f>
        <v>0</v>
      </c>
      <c r="M9" s="139">
        <f>IF(ROWS($C$4:$C9)=COLUMNS($C$4:M$4), 1, 0)</f>
        <v>0</v>
      </c>
      <c r="N9" s="139">
        <f>IF(ROWS($C$4:$C9)=COLUMNS($C$4:N$4), 1, 0)</f>
        <v>0</v>
      </c>
      <c r="O9" s="139">
        <f>IF(ROWS($C$4:$C9)=COLUMNS($C$4:O$4), 1, 0)</f>
        <v>0</v>
      </c>
      <c r="P9" s="139">
        <f>IF(ROWS($C$4:$C9)=COLUMNS($C$4:P$4), 1, 0)</f>
        <v>0</v>
      </c>
      <c r="Q9" s="139">
        <f>IF(ROWS($C$4:$C9)=COLUMNS($C$4:Q$4), 1, 0)</f>
        <v>0</v>
      </c>
      <c r="R9" s="139">
        <f>IF(ROWS($C$4:$C9)=COLUMNS($C$4:R$4), 1, 0)</f>
        <v>0</v>
      </c>
      <c r="S9" s="139">
        <f>IF(ROWS($C$4:$C9)=COLUMNS($C$4:S$4), 1, 0)</f>
        <v>0</v>
      </c>
      <c r="T9" s="139">
        <f>IF(ROWS($C$4:$C9)=COLUMNS($C$4:T$4), 1, 0)</f>
        <v>0</v>
      </c>
      <c r="U9" s="139">
        <f>IF(ROWS($C$4:$C9)=COLUMNS($C$4:U$4), 1, 0)</f>
        <v>0</v>
      </c>
      <c r="V9" s="139">
        <f>IF(ROWS($C$4:$C9)=COLUMNS($C$4:V$4), 1, 0)</f>
        <v>0</v>
      </c>
      <c r="W9" s="139">
        <f>IF(ROWS($C$4:$C9)=COLUMNS($C$4:W$4), 1, 0)</f>
        <v>0</v>
      </c>
      <c r="X9" s="139">
        <f>IF(ROWS($C$4:$C9)=COLUMNS($C$4:X$4), 1, 0)</f>
        <v>0</v>
      </c>
      <c r="Y9" s="139">
        <f>IF(ROWS($C$4:$C9)=COLUMNS($C$4:Y$4), 1, 0)</f>
        <v>0</v>
      </c>
      <c r="Z9" s="139">
        <f>IF(ROWS($C$4:$C9)=COLUMNS($C$4:Z$4), 1, 0)</f>
        <v>0</v>
      </c>
      <c r="AA9" s="139">
        <f>IF(ROWS($C$4:$C9)=COLUMNS($C$4:AA$4), 1, 0)</f>
        <v>0</v>
      </c>
      <c r="AB9" s="139">
        <f>IF(ROWS($C$4:$C9)=COLUMNS($C$4:AB$4), 1, 0)</f>
        <v>0</v>
      </c>
      <c r="AC9" s="139">
        <f>IF(ROWS($C$4:$C9)=COLUMNS($C$4:AC$4), 1, 0)</f>
        <v>0</v>
      </c>
      <c r="AD9" s="139">
        <f>IF(ROWS($C$4:$C9)=COLUMNS($C$4:AD$4), 1, 0)</f>
        <v>0</v>
      </c>
      <c r="AE9" s="139">
        <f>IF(ROWS($C$4:$C9)=COLUMNS($C$4:AE$4), 1, 0)</f>
        <v>0</v>
      </c>
      <c r="AF9" s="139">
        <f>IF(ROWS($C$4:$C9)=COLUMNS($C$4:AF$4), 1, 0)</f>
        <v>0</v>
      </c>
      <c r="AG9" s="139">
        <f>IF(ROWS($C$4:$C9)=COLUMNS($C$4:AG$4), 1, 0)</f>
        <v>0</v>
      </c>
      <c r="AH9" s="139">
        <f>IF(ROWS($C$4:$C9)=COLUMNS($C$4:AH$4), 1, 0)</f>
        <v>0</v>
      </c>
      <c r="AI9" s="139">
        <f>IF(ROWS($C$4:$C9)=COLUMNS($C$4:AI$4), 1, 0)</f>
        <v>0</v>
      </c>
      <c r="AJ9" s="139">
        <f>IF(ROWS($C$4:$C9)=COLUMNS($C$4:AJ$4), 1, 0)</f>
        <v>0</v>
      </c>
      <c r="AK9" s="139">
        <f>IF(ROWS($C$4:$C9)=COLUMNS($C$4:AK$4), 1, 0)</f>
        <v>0</v>
      </c>
      <c r="AL9" s="139">
        <f>IF(ROWS($C$4:$C9)=COLUMNS($C$4:AL$4), 1, 0)</f>
        <v>0</v>
      </c>
      <c r="AM9" s="152">
        <f>IF(ROWS($C$4:$C9)=COLUMNS($C$4:AM$4), 1, 0)</f>
        <v>0</v>
      </c>
      <c r="AN9" s="151"/>
    </row>
    <row r="10" spans="1:40" ht="39.950000000000003" customHeight="1" x14ac:dyDescent="0.15">
      <c r="A10" s="126" t="s">
        <v>404</v>
      </c>
      <c r="B10" s="161" t="s">
        <v>346</v>
      </c>
      <c r="C10" s="153">
        <f>IF(ROWS($C$4:$C10)=COLUMNS(C$4:$C$4), 1, 0)</f>
        <v>0</v>
      </c>
      <c r="D10" s="139">
        <f>IF(ROWS($C$4:$C10)=COLUMNS($C$4:D$4), 1, 0)</f>
        <v>0</v>
      </c>
      <c r="E10" s="139">
        <f>IF(ROWS($C$4:$C10)=COLUMNS($C$4:E$4), 1, 0)</f>
        <v>0</v>
      </c>
      <c r="F10" s="139">
        <f>IF(ROWS($C$4:$C10)=COLUMNS($C$4:F$4), 1, 0)</f>
        <v>0</v>
      </c>
      <c r="G10" s="139">
        <f>IF(ROWS($C$4:$C10)=COLUMNS($C$4:G$4), 1, 0)</f>
        <v>0</v>
      </c>
      <c r="H10" s="139">
        <f>IF(ROWS($C$4:$C10)=COLUMNS($C$4:H$4), 1, 0)</f>
        <v>0</v>
      </c>
      <c r="I10" s="139">
        <f>IF(ROWS($C$4:$C10)=COLUMNS($C$4:I$4), 1, 0)</f>
        <v>1</v>
      </c>
      <c r="J10" s="139">
        <f>IF(ROWS($C$4:$C10)=COLUMNS($C$4:J$4), 1, 0)</f>
        <v>0</v>
      </c>
      <c r="K10" s="139">
        <f>IF(ROWS($C$4:$C10)=COLUMNS($C$4:K$4), 1, 0)</f>
        <v>0</v>
      </c>
      <c r="L10" s="139">
        <f>IF(ROWS($C$4:$C10)=COLUMNS($C$4:L$4), 1, 0)</f>
        <v>0</v>
      </c>
      <c r="M10" s="139">
        <f>IF(ROWS($C$4:$C10)=COLUMNS($C$4:M$4), 1, 0)</f>
        <v>0</v>
      </c>
      <c r="N10" s="139">
        <f>IF(ROWS($C$4:$C10)=COLUMNS($C$4:N$4), 1, 0)</f>
        <v>0</v>
      </c>
      <c r="O10" s="139">
        <f>IF(ROWS($C$4:$C10)=COLUMNS($C$4:O$4), 1, 0)</f>
        <v>0</v>
      </c>
      <c r="P10" s="139">
        <f>IF(ROWS($C$4:$C10)=COLUMNS($C$4:P$4), 1, 0)</f>
        <v>0</v>
      </c>
      <c r="Q10" s="139">
        <f>IF(ROWS($C$4:$C10)=COLUMNS($C$4:Q$4), 1, 0)</f>
        <v>0</v>
      </c>
      <c r="R10" s="139">
        <f>IF(ROWS($C$4:$C10)=COLUMNS($C$4:R$4), 1, 0)</f>
        <v>0</v>
      </c>
      <c r="S10" s="139">
        <f>IF(ROWS($C$4:$C10)=COLUMNS($C$4:S$4), 1, 0)</f>
        <v>0</v>
      </c>
      <c r="T10" s="139">
        <f>IF(ROWS($C$4:$C10)=COLUMNS($C$4:T$4), 1, 0)</f>
        <v>0</v>
      </c>
      <c r="U10" s="139">
        <f>IF(ROWS($C$4:$C10)=COLUMNS($C$4:U$4), 1, 0)</f>
        <v>0</v>
      </c>
      <c r="V10" s="139">
        <f>IF(ROWS($C$4:$C10)=COLUMNS($C$4:V$4), 1, 0)</f>
        <v>0</v>
      </c>
      <c r="W10" s="139">
        <f>IF(ROWS($C$4:$C10)=COLUMNS($C$4:W$4), 1, 0)</f>
        <v>0</v>
      </c>
      <c r="X10" s="139">
        <f>IF(ROWS($C$4:$C10)=COLUMNS($C$4:X$4), 1, 0)</f>
        <v>0</v>
      </c>
      <c r="Y10" s="139">
        <f>IF(ROWS($C$4:$C10)=COLUMNS($C$4:Y$4), 1, 0)</f>
        <v>0</v>
      </c>
      <c r="Z10" s="139">
        <f>IF(ROWS($C$4:$C10)=COLUMNS($C$4:Z$4), 1, 0)</f>
        <v>0</v>
      </c>
      <c r="AA10" s="139">
        <f>IF(ROWS($C$4:$C10)=COLUMNS($C$4:AA$4), 1, 0)</f>
        <v>0</v>
      </c>
      <c r="AB10" s="139">
        <f>IF(ROWS($C$4:$C10)=COLUMNS($C$4:AB$4), 1, 0)</f>
        <v>0</v>
      </c>
      <c r="AC10" s="139">
        <f>IF(ROWS($C$4:$C10)=COLUMNS($C$4:AC$4), 1, 0)</f>
        <v>0</v>
      </c>
      <c r="AD10" s="139">
        <f>IF(ROWS($C$4:$C10)=COLUMNS($C$4:AD$4), 1, 0)</f>
        <v>0</v>
      </c>
      <c r="AE10" s="139">
        <f>IF(ROWS($C$4:$C10)=COLUMNS($C$4:AE$4), 1, 0)</f>
        <v>0</v>
      </c>
      <c r="AF10" s="139">
        <f>IF(ROWS($C$4:$C10)=COLUMNS($C$4:AF$4), 1, 0)</f>
        <v>0</v>
      </c>
      <c r="AG10" s="139">
        <f>IF(ROWS($C$4:$C10)=COLUMNS($C$4:AG$4), 1, 0)</f>
        <v>0</v>
      </c>
      <c r="AH10" s="139">
        <f>IF(ROWS($C$4:$C10)=COLUMNS($C$4:AH$4), 1, 0)</f>
        <v>0</v>
      </c>
      <c r="AI10" s="139">
        <f>IF(ROWS($C$4:$C10)=COLUMNS($C$4:AI$4), 1, 0)</f>
        <v>0</v>
      </c>
      <c r="AJ10" s="139">
        <f>IF(ROWS($C$4:$C10)=COLUMNS($C$4:AJ$4), 1, 0)</f>
        <v>0</v>
      </c>
      <c r="AK10" s="139">
        <f>IF(ROWS($C$4:$C10)=COLUMNS($C$4:AK$4), 1, 0)</f>
        <v>0</v>
      </c>
      <c r="AL10" s="139">
        <f>IF(ROWS($C$4:$C10)=COLUMNS($C$4:AL$4), 1, 0)</f>
        <v>0</v>
      </c>
      <c r="AM10" s="152">
        <f>IF(ROWS($C$4:$C10)=COLUMNS($C$4:AM$4), 1, 0)</f>
        <v>0</v>
      </c>
      <c r="AN10" s="151"/>
    </row>
    <row r="11" spans="1:40" ht="39.950000000000003" customHeight="1" x14ac:dyDescent="0.15">
      <c r="A11" s="126" t="s">
        <v>405</v>
      </c>
      <c r="B11" s="161" t="s">
        <v>436</v>
      </c>
      <c r="C11" s="153">
        <f>IF(ROWS($C$4:$C11)=COLUMNS(C$4:$C$4), 1, 0)</f>
        <v>0</v>
      </c>
      <c r="D11" s="139">
        <f>IF(ROWS($C$4:$C11)=COLUMNS($C$4:D$4), 1, 0)</f>
        <v>0</v>
      </c>
      <c r="E11" s="139">
        <f>IF(ROWS($C$4:$C11)=COLUMNS($C$4:E$4), 1, 0)</f>
        <v>0</v>
      </c>
      <c r="F11" s="139">
        <f>IF(ROWS($C$4:$C11)=COLUMNS($C$4:F$4), 1, 0)</f>
        <v>0</v>
      </c>
      <c r="G11" s="139">
        <f>IF(ROWS($C$4:$C11)=COLUMNS($C$4:G$4), 1, 0)</f>
        <v>0</v>
      </c>
      <c r="H11" s="139">
        <f>IF(ROWS($C$4:$C11)=COLUMNS($C$4:H$4), 1, 0)</f>
        <v>0</v>
      </c>
      <c r="I11" s="139">
        <f>IF(ROWS($C$4:$C11)=COLUMNS($C$4:I$4), 1, 0)</f>
        <v>0</v>
      </c>
      <c r="J11" s="139">
        <f>IF(ROWS($C$4:$C11)=COLUMNS($C$4:J$4), 1, 0)</f>
        <v>1</v>
      </c>
      <c r="K11" s="139">
        <f>IF(ROWS($C$4:$C11)=COLUMNS($C$4:K$4), 1, 0)</f>
        <v>0</v>
      </c>
      <c r="L11" s="139">
        <f>IF(ROWS($C$4:$C11)=COLUMNS($C$4:L$4), 1, 0)</f>
        <v>0</v>
      </c>
      <c r="M11" s="139">
        <f>IF(ROWS($C$4:$C11)=COLUMNS($C$4:M$4), 1, 0)</f>
        <v>0</v>
      </c>
      <c r="N11" s="139">
        <f>IF(ROWS($C$4:$C11)=COLUMNS($C$4:N$4), 1, 0)</f>
        <v>0</v>
      </c>
      <c r="O11" s="139">
        <f>IF(ROWS($C$4:$C11)=COLUMNS($C$4:O$4), 1, 0)</f>
        <v>0</v>
      </c>
      <c r="P11" s="139">
        <f>IF(ROWS($C$4:$C11)=COLUMNS($C$4:P$4), 1, 0)</f>
        <v>0</v>
      </c>
      <c r="Q11" s="139">
        <f>IF(ROWS($C$4:$C11)=COLUMNS($C$4:Q$4), 1, 0)</f>
        <v>0</v>
      </c>
      <c r="R11" s="139">
        <f>IF(ROWS($C$4:$C11)=COLUMNS($C$4:R$4), 1, 0)</f>
        <v>0</v>
      </c>
      <c r="S11" s="139">
        <f>IF(ROWS($C$4:$C11)=COLUMNS($C$4:S$4), 1, 0)</f>
        <v>0</v>
      </c>
      <c r="T11" s="139">
        <f>IF(ROWS($C$4:$C11)=COLUMNS($C$4:T$4), 1, 0)</f>
        <v>0</v>
      </c>
      <c r="U11" s="139">
        <f>IF(ROWS($C$4:$C11)=COLUMNS($C$4:U$4), 1, 0)</f>
        <v>0</v>
      </c>
      <c r="V11" s="139">
        <f>IF(ROWS($C$4:$C11)=COLUMNS($C$4:V$4), 1, 0)</f>
        <v>0</v>
      </c>
      <c r="W11" s="139">
        <f>IF(ROWS($C$4:$C11)=COLUMNS($C$4:W$4), 1, 0)</f>
        <v>0</v>
      </c>
      <c r="X11" s="139">
        <f>IF(ROWS($C$4:$C11)=COLUMNS($C$4:X$4), 1, 0)</f>
        <v>0</v>
      </c>
      <c r="Y11" s="139">
        <f>IF(ROWS($C$4:$C11)=COLUMNS($C$4:Y$4), 1, 0)</f>
        <v>0</v>
      </c>
      <c r="Z11" s="139">
        <f>IF(ROWS($C$4:$C11)=COLUMNS($C$4:Z$4), 1, 0)</f>
        <v>0</v>
      </c>
      <c r="AA11" s="139">
        <f>IF(ROWS($C$4:$C11)=COLUMNS($C$4:AA$4), 1, 0)</f>
        <v>0</v>
      </c>
      <c r="AB11" s="139">
        <f>IF(ROWS($C$4:$C11)=COLUMNS($C$4:AB$4), 1, 0)</f>
        <v>0</v>
      </c>
      <c r="AC11" s="139">
        <f>IF(ROWS($C$4:$C11)=COLUMNS($C$4:AC$4), 1, 0)</f>
        <v>0</v>
      </c>
      <c r="AD11" s="139">
        <f>IF(ROWS($C$4:$C11)=COLUMNS($C$4:AD$4), 1, 0)</f>
        <v>0</v>
      </c>
      <c r="AE11" s="139">
        <f>IF(ROWS($C$4:$C11)=COLUMNS($C$4:AE$4), 1, 0)</f>
        <v>0</v>
      </c>
      <c r="AF11" s="139">
        <f>IF(ROWS($C$4:$C11)=COLUMNS($C$4:AF$4), 1, 0)</f>
        <v>0</v>
      </c>
      <c r="AG11" s="139">
        <f>IF(ROWS($C$4:$C11)=COLUMNS($C$4:AG$4), 1, 0)</f>
        <v>0</v>
      </c>
      <c r="AH11" s="139">
        <f>IF(ROWS($C$4:$C11)=COLUMNS($C$4:AH$4), 1, 0)</f>
        <v>0</v>
      </c>
      <c r="AI11" s="139">
        <f>IF(ROWS($C$4:$C11)=COLUMNS($C$4:AI$4), 1, 0)</f>
        <v>0</v>
      </c>
      <c r="AJ11" s="139">
        <f>IF(ROWS($C$4:$C11)=COLUMNS($C$4:AJ$4), 1, 0)</f>
        <v>0</v>
      </c>
      <c r="AK11" s="139">
        <f>IF(ROWS($C$4:$C11)=COLUMNS($C$4:AK$4), 1, 0)</f>
        <v>0</v>
      </c>
      <c r="AL11" s="139">
        <f>IF(ROWS($C$4:$C11)=COLUMNS($C$4:AL$4), 1, 0)</f>
        <v>0</v>
      </c>
      <c r="AM11" s="152">
        <f>IF(ROWS($C$4:$C11)=COLUMNS($C$4:AM$4), 1, 0)</f>
        <v>0</v>
      </c>
      <c r="AN11" s="151"/>
    </row>
    <row r="12" spans="1:40" ht="39.950000000000003" customHeight="1" x14ac:dyDescent="0.15">
      <c r="A12" s="126" t="s">
        <v>444</v>
      </c>
      <c r="B12" s="161" t="s">
        <v>339</v>
      </c>
      <c r="C12" s="153">
        <f>IF(ROWS($C$4:$C12)=COLUMNS(C$4:$C$4), 1, 0)</f>
        <v>0</v>
      </c>
      <c r="D12" s="139">
        <f>IF(ROWS($C$4:$C12)=COLUMNS($C$4:D$4), 1, 0)</f>
        <v>0</v>
      </c>
      <c r="E12" s="139">
        <f>IF(ROWS($C$4:$C12)=COLUMNS($C$4:E$4), 1, 0)</f>
        <v>0</v>
      </c>
      <c r="F12" s="139">
        <f>IF(ROWS($C$4:$C12)=COLUMNS($C$4:F$4), 1, 0)</f>
        <v>0</v>
      </c>
      <c r="G12" s="139">
        <f>IF(ROWS($C$4:$C12)=COLUMNS($C$4:G$4), 1, 0)</f>
        <v>0</v>
      </c>
      <c r="H12" s="139">
        <f>IF(ROWS($C$4:$C12)=COLUMNS($C$4:H$4), 1, 0)</f>
        <v>0</v>
      </c>
      <c r="I12" s="139">
        <f>IF(ROWS($C$4:$C12)=COLUMNS($C$4:I$4), 1, 0)</f>
        <v>0</v>
      </c>
      <c r="J12" s="139">
        <f>IF(ROWS($C$4:$C12)=COLUMNS($C$4:J$4), 1, 0)</f>
        <v>0</v>
      </c>
      <c r="K12" s="139">
        <f>IF(ROWS($C$4:$C12)=COLUMNS($C$4:K$4), 1, 0)</f>
        <v>1</v>
      </c>
      <c r="L12" s="139">
        <f>IF(ROWS($C$4:$C12)=COLUMNS($C$4:L$4), 1, 0)</f>
        <v>0</v>
      </c>
      <c r="M12" s="139">
        <f>IF(ROWS($C$4:$C12)=COLUMNS($C$4:M$4), 1, 0)</f>
        <v>0</v>
      </c>
      <c r="N12" s="139">
        <f>IF(ROWS($C$4:$C12)=COLUMNS($C$4:N$4), 1, 0)</f>
        <v>0</v>
      </c>
      <c r="O12" s="139">
        <f>IF(ROWS($C$4:$C12)=COLUMNS($C$4:O$4), 1, 0)</f>
        <v>0</v>
      </c>
      <c r="P12" s="139">
        <f>IF(ROWS($C$4:$C12)=COLUMNS($C$4:P$4), 1, 0)</f>
        <v>0</v>
      </c>
      <c r="Q12" s="139">
        <f>IF(ROWS($C$4:$C12)=COLUMNS($C$4:Q$4), 1, 0)</f>
        <v>0</v>
      </c>
      <c r="R12" s="139">
        <f>IF(ROWS($C$4:$C12)=COLUMNS($C$4:R$4), 1, 0)</f>
        <v>0</v>
      </c>
      <c r="S12" s="139">
        <f>IF(ROWS($C$4:$C12)=COLUMNS($C$4:S$4), 1, 0)</f>
        <v>0</v>
      </c>
      <c r="T12" s="139">
        <f>IF(ROWS($C$4:$C12)=COLUMNS($C$4:T$4), 1, 0)</f>
        <v>0</v>
      </c>
      <c r="U12" s="139">
        <f>IF(ROWS($C$4:$C12)=COLUMNS($C$4:U$4), 1, 0)</f>
        <v>0</v>
      </c>
      <c r="V12" s="139">
        <f>IF(ROWS($C$4:$C12)=COLUMNS($C$4:V$4), 1, 0)</f>
        <v>0</v>
      </c>
      <c r="W12" s="139">
        <f>IF(ROWS($C$4:$C12)=COLUMNS($C$4:W$4), 1, 0)</f>
        <v>0</v>
      </c>
      <c r="X12" s="139">
        <f>IF(ROWS($C$4:$C12)=COLUMNS($C$4:X$4), 1, 0)</f>
        <v>0</v>
      </c>
      <c r="Y12" s="139">
        <f>IF(ROWS($C$4:$C12)=COLUMNS($C$4:Y$4), 1, 0)</f>
        <v>0</v>
      </c>
      <c r="Z12" s="139">
        <f>IF(ROWS($C$4:$C12)=COLUMNS($C$4:Z$4), 1, 0)</f>
        <v>0</v>
      </c>
      <c r="AA12" s="139">
        <f>IF(ROWS($C$4:$C12)=COLUMNS($C$4:AA$4), 1, 0)</f>
        <v>0</v>
      </c>
      <c r="AB12" s="139">
        <f>IF(ROWS($C$4:$C12)=COLUMNS($C$4:AB$4), 1, 0)</f>
        <v>0</v>
      </c>
      <c r="AC12" s="139">
        <f>IF(ROWS($C$4:$C12)=COLUMNS($C$4:AC$4), 1, 0)</f>
        <v>0</v>
      </c>
      <c r="AD12" s="139">
        <f>IF(ROWS($C$4:$C12)=COLUMNS($C$4:AD$4), 1, 0)</f>
        <v>0</v>
      </c>
      <c r="AE12" s="139">
        <f>IF(ROWS($C$4:$C12)=COLUMNS($C$4:AE$4), 1, 0)</f>
        <v>0</v>
      </c>
      <c r="AF12" s="139">
        <f>IF(ROWS($C$4:$C12)=COLUMNS($C$4:AF$4), 1, 0)</f>
        <v>0</v>
      </c>
      <c r="AG12" s="139">
        <f>IF(ROWS($C$4:$C12)=COLUMNS($C$4:AG$4), 1, 0)</f>
        <v>0</v>
      </c>
      <c r="AH12" s="139">
        <f>IF(ROWS($C$4:$C12)=COLUMNS($C$4:AH$4), 1, 0)</f>
        <v>0</v>
      </c>
      <c r="AI12" s="139">
        <f>IF(ROWS($C$4:$C12)=COLUMNS($C$4:AI$4), 1, 0)</f>
        <v>0</v>
      </c>
      <c r="AJ12" s="139">
        <f>IF(ROWS($C$4:$C12)=COLUMNS($C$4:AJ$4), 1, 0)</f>
        <v>0</v>
      </c>
      <c r="AK12" s="139">
        <f>IF(ROWS($C$4:$C12)=COLUMNS($C$4:AK$4), 1, 0)</f>
        <v>0</v>
      </c>
      <c r="AL12" s="139">
        <f>IF(ROWS($C$4:$C12)=COLUMNS($C$4:AL$4), 1, 0)</f>
        <v>0</v>
      </c>
      <c r="AM12" s="152">
        <f>IF(ROWS($C$4:$C12)=COLUMNS($C$4:AM$4), 1, 0)</f>
        <v>0</v>
      </c>
      <c r="AN12" s="151"/>
    </row>
    <row r="13" spans="1:40" ht="39.950000000000003" customHeight="1" x14ac:dyDescent="0.15">
      <c r="A13" s="126" t="s">
        <v>406</v>
      </c>
      <c r="B13" s="161" t="s">
        <v>340</v>
      </c>
      <c r="C13" s="153">
        <f>IF(ROWS($C$4:$C13)=COLUMNS(C$4:$C$4), 1, 0)</f>
        <v>0</v>
      </c>
      <c r="D13" s="139">
        <f>IF(ROWS($C$4:$C13)=COLUMNS($C$4:D$4), 1, 0)</f>
        <v>0</v>
      </c>
      <c r="E13" s="139">
        <f>IF(ROWS($C$4:$C13)=COLUMNS($C$4:E$4), 1, 0)</f>
        <v>0</v>
      </c>
      <c r="F13" s="139">
        <f>IF(ROWS($C$4:$C13)=COLUMNS($C$4:F$4), 1, 0)</f>
        <v>0</v>
      </c>
      <c r="G13" s="139">
        <f>IF(ROWS($C$4:$C13)=COLUMNS($C$4:G$4), 1, 0)</f>
        <v>0</v>
      </c>
      <c r="H13" s="139">
        <f>IF(ROWS($C$4:$C13)=COLUMNS($C$4:H$4), 1, 0)</f>
        <v>0</v>
      </c>
      <c r="I13" s="139">
        <f>IF(ROWS($C$4:$C13)=COLUMNS($C$4:I$4), 1, 0)</f>
        <v>0</v>
      </c>
      <c r="J13" s="139">
        <f>IF(ROWS($C$4:$C13)=COLUMNS($C$4:J$4), 1, 0)</f>
        <v>0</v>
      </c>
      <c r="K13" s="139">
        <f>IF(ROWS($C$4:$C13)=COLUMNS($C$4:K$4), 1, 0)</f>
        <v>0</v>
      </c>
      <c r="L13" s="139">
        <f>IF(ROWS($C$4:$C13)=COLUMNS($C$4:L$4), 1, 0)</f>
        <v>1</v>
      </c>
      <c r="M13" s="139">
        <f>IF(ROWS($C$4:$C13)=COLUMNS($C$4:M$4), 1, 0)</f>
        <v>0</v>
      </c>
      <c r="N13" s="139">
        <f>IF(ROWS($C$4:$C13)=COLUMNS($C$4:N$4), 1, 0)</f>
        <v>0</v>
      </c>
      <c r="O13" s="139">
        <f>IF(ROWS($C$4:$C13)=COLUMNS($C$4:O$4), 1, 0)</f>
        <v>0</v>
      </c>
      <c r="P13" s="139">
        <f>IF(ROWS($C$4:$C13)=COLUMNS($C$4:P$4), 1, 0)</f>
        <v>0</v>
      </c>
      <c r="Q13" s="139">
        <f>IF(ROWS($C$4:$C13)=COLUMNS($C$4:Q$4), 1, 0)</f>
        <v>0</v>
      </c>
      <c r="R13" s="139">
        <f>IF(ROWS($C$4:$C13)=COLUMNS($C$4:R$4), 1, 0)</f>
        <v>0</v>
      </c>
      <c r="S13" s="139">
        <f>IF(ROWS($C$4:$C13)=COLUMNS($C$4:S$4), 1, 0)</f>
        <v>0</v>
      </c>
      <c r="T13" s="139">
        <f>IF(ROWS($C$4:$C13)=COLUMNS($C$4:T$4), 1, 0)</f>
        <v>0</v>
      </c>
      <c r="U13" s="139">
        <f>IF(ROWS($C$4:$C13)=COLUMNS($C$4:U$4), 1, 0)</f>
        <v>0</v>
      </c>
      <c r="V13" s="139">
        <f>IF(ROWS($C$4:$C13)=COLUMNS($C$4:V$4), 1, 0)</f>
        <v>0</v>
      </c>
      <c r="W13" s="139">
        <f>IF(ROWS($C$4:$C13)=COLUMNS($C$4:W$4), 1, 0)</f>
        <v>0</v>
      </c>
      <c r="X13" s="139">
        <f>IF(ROWS($C$4:$C13)=COLUMNS($C$4:X$4), 1, 0)</f>
        <v>0</v>
      </c>
      <c r="Y13" s="139">
        <f>IF(ROWS($C$4:$C13)=COLUMNS($C$4:Y$4), 1, 0)</f>
        <v>0</v>
      </c>
      <c r="Z13" s="139">
        <f>IF(ROWS($C$4:$C13)=COLUMNS($C$4:Z$4), 1, 0)</f>
        <v>0</v>
      </c>
      <c r="AA13" s="139">
        <f>IF(ROWS($C$4:$C13)=COLUMNS($C$4:AA$4), 1, 0)</f>
        <v>0</v>
      </c>
      <c r="AB13" s="139">
        <f>IF(ROWS($C$4:$C13)=COLUMNS($C$4:AB$4), 1, 0)</f>
        <v>0</v>
      </c>
      <c r="AC13" s="139">
        <f>IF(ROWS($C$4:$C13)=COLUMNS($C$4:AC$4), 1, 0)</f>
        <v>0</v>
      </c>
      <c r="AD13" s="139">
        <f>IF(ROWS($C$4:$C13)=COLUMNS($C$4:AD$4), 1, 0)</f>
        <v>0</v>
      </c>
      <c r="AE13" s="139">
        <f>IF(ROWS($C$4:$C13)=COLUMNS($C$4:AE$4), 1, 0)</f>
        <v>0</v>
      </c>
      <c r="AF13" s="139">
        <f>IF(ROWS($C$4:$C13)=COLUMNS($C$4:AF$4), 1, 0)</f>
        <v>0</v>
      </c>
      <c r="AG13" s="139">
        <f>IF(ROWS($C$4:$C13)=COLUMNS($C$4:AG$4), 1, 0)</f>
        <v>0</v>
      </c>
      <c r="AH13" s="139">
        <f>IF(ROWS($C$4:$C13)=COLUMNS($C$4:AH$4), 1, 0)</f>
        <v>0</v>
      </c>
      <c r="AI13" s="139">
        <f>IF(ROWS($C$4:$C13)=COLUMNS($C$4:AI$4), 1, 0)</f>
        <v>0</v>
      </c>
      <c r="AJ13" s="139">
        <f>IF(ROWS($C$4:$C13)=COLUMNS($C$4:AJ$4), 1, 0)</f>
        <v>0</v>
      </c>
      <c r="AK13" s="139">
        <f>IF(ROWS($C$4:$C13)=COLUMNS($C$4:AK$4), 1, 0)</f>
        <v>0</v>
      </c>
      <c r="AL13" s="139">
        <f>IF(ROWS($C$4:$C13)=COLUMNS($C$4:AL$4), 1, 0)</f>
        <v>0</v>
      </c>
      <c r="AM13" s="152">
        <f>IF(ROWS($C$4:$C13)=COLUMNS($C$4:AM$4), 1, 0)</f>
        <v>0</v>
      </c>
      <c r="AN13" s="151"/>
    </row>
    <row r="14" spans="1:40" ht="39.950000000000003" customHeight="1" x14ac:dyDescent="0.15">
      <c r="A14" s="126" t="s">
        <v>407</v>
      </c>
      <c r="B14" s="161" t="s">
        <v>385</v>
      </c>
      <c r="C14" s="153">
        <f>IF(ROWS($C$4:$C14)=COLUMNS(C$4:$C$4), 1, 0)</f>
        <v>0</v>
      </c>
      <c r="D14" s="139">
        <f>IF(ROWS($C$4:$C14)=COLUMNS($C$4:D$4), 1, 0)</f>
        <v>0</v>
      </c>
      <c r="E14" s="139">
        <f>IF(ROWS($C$4:$C14)=COLUMNS($C$4:E$4), 1, 0)</f>
        <v>0</v>
      </c>
      <c r="F14" s="139">
        <f>IF(ROWS($C$4:$C14)=COLUMNS($C$4:F$4), 1, 0)</f>
        <v>0</v>
      </c>
      <c r="G14" s="139">
        <f>IF(ROWS($C$4:$C14)=COLUMNS($C$4:G$4), 1, 0)</f>
        <v>0</v>
      </c>
      <c r="H14" s="139">
        <f>IF(ROWS($C$4:$C14)=COLUMNS($C$4:H$4), 1, 0)</f>
        <v>0</v>
      </c>
      <c r="I14" s="139">
        <f>IF(ROWS($C$4:$C14)=COLUMNS($C$4:I$4), 1, 0)</f>
        <v>0</v>
      </c>
      <c r="J14" s="139">
        <f>IF(ROWS($C$4:$C14)=COLUMNS($C$4:J$4), 1, 0)</f>
        <v>0</v>
      </c>
      <c r="K14" s="139">
        <f>IF(ROWS($C$4:$C14)=COLUMNS($C$4:K$4), 1, 0)</f>
        <v>0</v>
      </c>
      <c r="L14" s="139">
        <f>IF(ROWS($C$4:$C14)=COLUMNS($C$4:L$4), 1, 0)</f>
        <v>0</v>
      </c>
      <c r="M14" s="139">
        <f>IF(ROWS($C$4:$C14)=COLUMNS($C$4:M$4), 1, 0)</f>
        <v>1</v>
      </c>
      <c r="N14" s="139">
        <f>IF(ROWS($C$4:$C14)=COLUMNS($C$4:N$4), 1, 0)</f>
        <v>0</v>
      </c>
      <c r="O14" s="139">
        <f>IF(ROWS($C$4:$C14)=COLUMNS($C$4:O$4), 1, 0)</f>
        <v>0</v>
      </c>
      <c r="P14" s="139">
        <f>IF(ROWS($C$4:$C14)=COLUMNS($C$4:P$4), 1, 0)</f>
        <v>0</v>
      </c>
      <c r="Q14" s="139">
        <f>IF(ROWS($C$4:$C14)=COLUMNS($C$4:Q$4), 1, 0)</f>
        <v>0</v>
      </c>
      <c r="R14" s="139">
        <f>IF(ROWS($C$4:$C14)=COLUMNS($C$4:R$4), 1, 0)</f>
        <v>0</v>
      </c>
      <c r="S14" s="139">
        <f>IF(ROWS($C$4:$C14)=COLUMNS($C$4:S$4), 1, 0)</f>
        <v>0</v>
      </c>
      <c r="T14" s="139">
        <f>IF(ROWS($C$4:$C14)=COLUMNS($C$4:T$4), 1, 0)</f>
        <v>0</v>
      </c>
      <c r="U14" s="139">
        <f>IF(ROWS($C$4:$C14)=COLUMNS($C$4:U$4), 1, 0)</f>
        <v>0</v>
      </c>
      <c r="V14" s="139">
        <f>IF(ROWS($C$4:$C14)=COLUMNS($C$4:V$4), 1, 0)</f>
        <v>0</v>
      </c>
      <c r="W14" s="139">
        <f>IF(ROWS($C$4:$C14)=COLUMNS($C$4:W$4), 1, 0)</f>
        <v>0</v>
      </c>
      <c r="X14" s="139">
        <f>IF(ROWS($C$4:$C14)=COLUMNS($C$4:X$4), 1, 0)</f>
        <v>0</v>
      </c>
      <c r="Y14" s="139">
        <f>IF(ROWS($C$4:$C14)=COLUMNS($C$4:Y$4), 1, 0)</f>
        <v>0</v>
      </c>
      <c r="Z14" s="139">
        <f>IF(ROWS($C$4:$C14)=COLUMNS($C$4:Z$4), 1, 0)</f>
        <v>0</v>
      </c>
      <c r="AA14" s="139">
        <f>IF(ROWS($C$4:$C14)=COLUMNS($C$4:AA$4), 1, 0)</f>
        <v>0</v>
      </c>
      <c r="AB14" s="139">
        <f>IF(ROWS($C$4:$C14)=COLUMNS($C$4:AB$4), 1, 0)</f>
        <v>0</v>
      </c>
      <c r="AC14" s="139">
        <f>IF(ROWS($C$4:$C14)=COLUMNS($C$4:AC$4), 1, 0)</f>
        <v>0</v>
      </c>
      <c r="AD14" s="139">
        <f>IF(ROWS($C$4:$C14)=COLUMNS($C$4:AD$4), 1, 0)</f>
        <v>0</v>
      </c>
      <c r="AE14" s="139">
        <f>IF(ROWS($C$4:$C14)=COLUMNS($C$4:AE$4), 1, 0)</f>
        <v>0</v>
      </c>
      <c r="AF14" s="139">
        <f>IF(ROWS($C$4:$C14)=COLUMNS($C$4:AF$4), 1, 0)</f>
        <v>0</v>
      </c>
      <c r="AG14" s="139">
        <f>IF(ROWS($C$4:$C14)=COLUMNS($C$4:AG$4), 1, 0)</f>
        <v>0</v>
      </c>
      <c r="AH14" s="139">
        <f>IF(ROWS($C$4:$C14)=COLUMNS($C$4:AH$4), 1, 0)</f>
        <v>0</v>
      </c>
      <c r="AI14" s="139">
        <f>IF(ROWS($C$4:$C14)=COLUMNS($C$4:AI$4), 1, 0)</f>
        <v>0</v>
      </c>
      <c r="AJ14" s="139">
        <f>IF(ROWS($C$4:$C14)=COLUMNS($C$4:AJ$4), 1, 0)</f>
        <v>0</v>
      </c>
      <c r="AK14" s="139">
        <f>IF(ROWS($C$4:$C14)=COLUMNS($C$4:AK$4), 1, 0)</f>
        <v>0</v>
      </c>
      <c r="AL14" s="139">
        <f>IF(ROWS($C$4:$C14)=COLUMNS($C$4:AL$4), 1, 0)</f>
        <v>0</v>
      </c>
      <c r="AM14" s="152">
        <f>IF(ROWS($C$4:$C14)=COLUMNS($C$4:AM$4), 1, 0)</f>
        <v>0</v>
      </c>
      <c r="AN14" s="151"/>
    </row>
    <row r="15" spans="1:40" ht="39.950000000000003" customHeight="1" x14ac:dyDescent="0.15">
      <c r="A15" s="126" t="s">
        <v>408</v>
      </c>
      <c r="B15" s="161" t="s">
        <v>341</v>
      </c>
      <c r="C15" s="153">
        <f>IF(ROWS($C$4:$C15)=COLUMNS(C$4:$C$4), 1, 0)</f>
        <v>0</v>
      </c>
      <c r="D15" s="139">
        <f>IF(ROWS($C$4:$C15)=COLUMNS($C$4:D$4), 1, 0)</f>
        <v>0</v>
      </c>
      <c r="E15" s="139">
        <f>IF(ROWS($C$4:$C15)=COLUMNS($C$4:E$4), 1, 0)</f>
        <v>0</v>
      </c>
      <c r="F15" s="139">
        <f>IF(ROWS($C$4:$C15)=COLUMNS($C$4:F$4), 1, 0)</f>
        <v>0</v>
      </c>
      <c r="G15" s="139">
        <f>IF(ROWS($C$4:$C15)=COLUMNS($C$4:G$4), 1, 0)</f>
        <v>0</v>
      </c>
      <c r="H15" s="139">
        <f>IF(ROWS($C$4:$C15)=COLUMNS($C$4:H$4), 1, 0)</f>
        <v>0</v>
      </c>
      <c r="I15" s="139">
        <f>IF(ROWS($C$4:$C15)=COLUMNS($C$4:I$4), 1, 0)</f>
        <v>0</v>
      </c>
      <c r="J15" s="139">
        <f>IF(ROWS($C$4:$C15)=COLUMNS($C$4:J$4), 1, 0)</f>
        <v>0</v>
      </c>
      <c r="K15" s="139">
        <f>IF(ROWS($C$4:$C15)=COLUMNS($C$4:K$4), 1, 0)</f>
        <v>0</v>
      </c>
      <c r="L15" s="139">
        <f>IF(ROWS($C$4:$C15)=COLUMNS($C$4:L$4), 1, 0)</f>
        <v>0</v>
      </c>
      <c r="M15" s="139">
        <f>IF(ROWS($C$4:$C15)=COLUMNS($C$4:M$4), 1, 0)</f>
        <v>0</v>
      </c>
      <c r="N15" s="139">
        <f>IF(ROWS($C$4:$C15)=COLUMNS($C$4:N$4), 1, 0)</f>
        <v>1</v>
      </c>
      <c r="O15" s="139">
        <f>IF(ROWS($C$4:$C15)=COLUMNS($C$4:O$4), 1, 0)</f>
        <v>0</v>
      </c>
      <c r="P15" s="139">
        <f>IF(ROWS($C$4:$C15)=COLUMNS($C$4:P$4), 1, 0)</f>
        <v>0</v>
      </c>
      <c r="Q15" s="139">
        <f>IF(ROWS($C$4:$C15)=COLUMNS($C$4:Q$4), 1, 0)</f>
        <v>0</v>
      </c>
      <c r="R15" s="139">
        <f>IF(ROWS($C$4:$C15)=COLUMNS($C$4:R$4), 1, 0)</f>
        <v>0</v>
      </c>
      <c r="S15" s="139">
        <f>IF(ROWS($C$4:$C15)=COLUMNS($C$4:S$4), 1, 0)</f>
        <v>0</v>
      </c>
      <c r="T15" s="139">
        <f>IF(ROWS($C$4:$C15)=COLUMNS($C$4:T$4), 1, 0)</f>
        <v>0</v>
      </c>
      <c r="U15" s="139">
        <f>IF(ROWS($C$4:$C15)=COLUMNS($C$4:U$4), 1, 0)</f>
        <v>0</v>
      </c>
      <c r="V15" s="139">
        <f>IF(ROWS($C$4:$C15)=COLUMNS($C$4:V$4), 1, 0)</f>
        <v>0</v>
      </c>
      <c r="W15" s="139">
        <f>IF(ROWS($C$4:$C15)=COLUMNS($C$4:W$4), 1, 0)</f>
        <v>0</v>
      </c>
      <c r="X15" s="139">
        <f>IF(ROWS($C$4:$C15)=COLUMNS($C$4:X$4), 1, 0)</f>
        <v>0</v>
      </c>
      <c r="Y15" s="139">
        <f>IF(ROWS($C$4:$C15)=COLUMNS($C$4:Y$4), 1, 0)</f>
        <v>0</v>
      </c>
      <c r="Z15" s="139">
        <f>IF(ROWS($C$4:$C15)=COLUMNS($C$4:Z$4), 1, 0)</f>
        <v>0</v>
      </c>
      <c r="AA15" s="139">
        <f>IF(ROWS($C$4:$C15)=COLUMNS($C$4:AA$4), 1, 0)</f>
        <v>0</v>
      </c>
      <c r="AB15" s="139">
        <f>IF(ROWS($C$4:$C15)=COLUMNS($C$4:AB$4), 1, 0)</f>
        <v>0</v>
      </c>
      <c r="AC15" s="139">
        <f>IF(ROWS($C$4:$C15)=COLUMNS($C$4:AC$4), 1, 0)</f>
        <v>0</v>
      </c>
      <c r="AD15" s="139">
        <f>IF(ROWS($C$4:$C15)=COLUMNS($C$4:AD$4), 1, 0)</f>
        <v>0</v>
      </c>
      <c r="AE15" s="139">
        <f>IF(ROWS($C$4:$C15)=COLUMNS($C$4:AE$4), 1, 0)</f>
        <v>0</v>
      </c>
      <c r="AF15" s="139">
        <f>IF(ROWS($C$4:$C15)=COLUMNS($C$4:AF$4), 1, 0)</f>
        <v>0</v>
      </c>
      <c r="AG15" s="139">
        <f>IF(ROWS($C$4:$C15)=COLUMNS($C$4:AG$4), 1, 0)</f>
        <v>0</v>
      </c>
      <c r="AH15" s="139">
        <f>IF(ROWS($C$4:$C15)=COLUMNS($C$4:AH$4), 1, 0)</f>
        <v>0</v>
      </c>
      <c r="AI15" s="139">
        <f>IF(ROWS($C$4:$C15)=COLUMNS($C$4:AI$4), 1, 0)</f>
        <v>0</v>
      </c>
      <c r="AJ15" s="139">
        <f>IF(ROWS($C$4:$C15)=COLUMNS($C$4:AJ$4), 1, 0)</f>
        <v>0</v>
      </c>
      <c r="AK15" s="139">
        <f>IF(ROWS($C$4:$C15)=COLUMNS($C$4:AK$4), 1, 0)</f>
        <v>0</v>
      </c>
      <c r="AL15" s="139">
        <f>IF(ROWS($C$4:$C15)=COLUMNS($C$4:AL$4), 1, 0)</f>
        <v>0</v>
      </c>
      <c r="AM15" s="152">
        <f>IF(ROWS($C$4:$C15)=COLUMNS($C$4:AM$4), 1, 0)</f>
        <v>0</v>
      </c>
      <c r="AN15" s="151"/>
    </row>
    <row r="16" spans="1:40" ht="39.950000000000003" customHeight="1" x14ac:dyDescent="0.15">
      <c r="A16" s="126" t="s">
        <v>409</v>
      </c>
      <c r="B16" s="161" t="s">
        <v>162</v>
      </c>
      <c r="C16" s="153">
        <f>IF(ROWS($C$4:$C16)=COLUMNS(C$4:$C$4), 1, 0)</f>
        <v>0</v>
      </c>
      <c r="D16" s="139">
        <f>IF(ROWS($C$4:$C16)=COLUMNS($C$4:D$4), 1, 0)</f>
        <v>0</v>
      </c>
      <c r="E16" s="139">
        <f>IF(ROWS($C$4:$C16)=COLUMNS($C$4:E$4), 1, 0)</f>
        <v>0</v>
      </c>
      <c r="F16" s="139">
        <f>IF(ROWS($C$4:$C16)=COLUMNS($C$4:F$4), 1, 0)</f>
        <v>0</v>
      </c>
      <c r="G16" s="139">
        <f>IF(ROWS($C$4:$C16)=COLUMNS($C$4:G$4), 1, 0)</f>
        <v>0</v>
      </c>
      <c r="H16" s="139">
        <f>IF(ROWS($C$4:$C16)=COLUMNS($C$4:H$4), 1, 0)</f>
        <v>0</v>
      </c>
      <c r="I16" s="139">
        <f>IF(ROWS($C$4:$C16)=COLUMNS($C$4:I$4), 1, 0)</f>
        <v>0</v>
      </c>
      <c r="J16" s="139">
        <f>IF(ROWS($C$4:$C16)=COLUMNS($C$4:J$4), 1, 0)</f>
        <v>0</v>
      </c>
      <c r="K16" s="139">
        <f>IF(ROWS($C$4:$C16)=COLUMNS($C$4:K$4), 1, 0)</f>
        <v>0</v>
      </c>
      <c r="L16" s="139">
        <f>IF(ROWS($C$4:$C16)=COLUMNS($C$4:L$4), 1, 0)</f>
        <v>0</v>
      </c>
      <c r="M16" s="139">
        <f>IF(ROWS($C$4:$C16)=COLUMNS($C$4:M$4), 1, 0)</f>
        <v>0</v>
      </c>
      <c r="N16" s="139">
        <f>IF(ROWS($C$4:$C16)=COLUMNS($C$4:N$4), 1, 0)</f>
        <v>0</v>
      </c>
      <c r="O16" s="139">
        <f>IF(ROWS($C$4:$C16)=COLUMNS($C$4:O$4), 1, 0)</f>
        <v>1</v>
      </c>
      <c r="P16" s="139">
        <f>IF(ROWS($C$4:$C16)=COLUMNS($C$4:P$4), 1, 0)</f>
        <v>0</v>
      </c>
      <c r="Q16" s="139">
        <f>IF(ROWS($C$4:$C16)=COLUMNS($C$4:Q$4), 1, 0)</f>
        <v>0</v>
      </c>
      <c r="R16" s="139">
        <f>IF(ROWS($C$4:$C16)=COLUMNS($C$4:R$4), 1, 0)</f>
        <v>0</v>
      </c>
      <c r="S16" s="139">
        <f>IF(ROWS($C$4:$C16)=COLUMNS($C$4:S$4), 1, 0)</f>
        <v>0</v>
      </c>
      <c r="T16" s="139">
        <f>IF(ROWS($C$4:$C16)=COLUMNS($C$4:T$4), 1, 0)</f>
        <v>0</v>
      </c>
      <c r="U16" s="139">
        <f>IF(ROWS($C$4:$C16)=COLUMNS($C$4:U$4), 1, 0)</f>
        <v>0</v>
      </c>
      <c r="V16" s="139">
        <f>IF(ROWS($C$4:$C16)=COLUMNS($C$4:V$4), 1, 0)</f>
        <v>0</v>
      </c>
      <c r="W16" s="139">
        <f>IF(ROWS($C$4:$C16)=COLUMNS($C$4:W$4), 1, 0)</f>
        <v>0</v>
      </c>
      <c r="X16" s="139">
        <f>IF(ROWS($C$4:$C16)=COLUMNS($C$4:X$4), 1, 0)</f>
        <v>0</v>
      </c>
      <c r="Y16" s="139">
        <f>IF(ROWS($C$4:$C16)=COLUMNS($C$4:Y$4), 1, 0)</f>
        <v>0</v>
      </c>
      <c r="Z16" s="139">
        <f>IF(ROWS($C$4:$C16)=COLUMNS($C$4:Z$4), 1, 0)</f>
        <v>0</v>
      </c>
      <c r="AA16" s="139">
        <f>IF(ROWS($C$4:$C16)=COLUMNS($C$4:AA$4), 1, 0)</f>
        <v>0</v>
      </c>
      <c r="AB16" s="139">
        <f>IF(ROWS($C$4:$C16)=COLUMNS($C$4:AB$4), 1, 0)</f>
        <v>0</v>
      </c>
      <c r="AC16" s="139">
        <f>IF(ROWS($C$4:$C16)=COLUMNS($C$4:AC$4), 1, 0)</f>
        <v>0</v>
      </c>
      <c r="AD16" s="139">
        <f>IF(ROWS($C$4:$C16)=COLUMNS($C$4:AD$4), 1, 0)</f>
        <v>0</v>
      </c>
      <c r="AE16" s="139">
        <f>IF(ROWS($C$4:$C16)=COLUMNS($C$4:AE$4), 1, 0)</f>
        <v>0</v>
      </c>
      <c r="AF16" s="139">
        <f>IF(ROWS($C$4:$C16)=COLUMNS($C$4:AF$4), 1, 0)</f>
        <v>0</v>
      </c>
      <c r="AG16" s="139">
        <f>IF(ROWS($C$4:$C16)=COLUMNS($C$4:AG$4), 1, 0)</f>
        <v>0</v>
      </c>
      <c r="AH16" s="139">
        <f>IF(ROWS($C$4:$C16)=COLUMNS($C$4:AH$4), 1, 0)</f>
        <v>0</v>
      </c>
      <c r="AI16" s="139">
        <f>IF(ROWS($C$4:$C16)=COLUMNS($C$4:AI$4), 1, 0)</f>
        <v>0</v>
      </c>
      <c r="AJ16" s="139">
        <f>IF(ROWS($C$4:$C16)=COLUMNS($C$4:AJ$4), 1, 0)</f>
        <v>0</v>
      </c>
      <c r="AK16" s="139">
        <f>IF(ROWS($C$4:$C16)=COLUMNS($C$4:AK$4), 1, 0)</f>
        <v>0</v>
      </c>
      <c r="AL16" s="139">
        <f>IF(ROWS($C$4:$C16)=COLUMNS($C$4:AL$4), 1, 0)</f>
        <v>0</v>
      </c>
      <c r="AM16" s="152">
        <f>IF(ROWS($C$4:$C16)=COLUMNS($C$4:AM$4), 1, 0)</f>
        <v>0</v>
      </c>
      <c r="AN16" s="151"/>
    </row>
    <row r="17" spans="1:40" ht="39.950000000000003" customHeight="1" x14ac:dyDescent="0.15">
      <c r="A17" s="126" t="s">
        <v>410</v>
      </c>
      <c r="B17" s="161" t="s">
        <v>160</v>
      </c>
      <c r="C17" s="153">
        <f>IF(ROWS($C$4:$C17)=COLUMNS(C$4:$C$4), 1, 0)</f>
        <v>0</v>
      </c>
      <c r="D17" s="139">
        <f>IF(ROWS($C$4:$C17)=COLUMNS($C$4:D$4), 1, 0)</f>
        <v>0</v>
      </c>
      <c r="E17" s="139">
        <f>IF(ROWS($C$4:$C17)=COLUMNS($C$4:E$4), 1, 0)</f>
        <v>0</v>
      </c>
      <c r="F17" s="139">
        <f>IF(ROWS($C$4:$C17)=COLUMNS($C$4:F$4), 1, 0)</f>
        <v>0</v>
      </c>
      <c r="G17" s="139">
        <f>IF(ROWS($C$4:$C17)=COLUMNS($C$4:G$4), 1, 0)</f>
        <v>0</v>
      </c>
      <c r="H17" s="139">
        <f>IF(ROWS($C$4:$C17)=COLUMNS($C$4:H$4), 1, 0)</f>
        <v>0</v>
      </c>
      <c r="I17" s="139">
        <f>IF(ROWS($C$4:$C17)=COLUMNS($C$4:I$4), 1, 0)</f>
        <v>0</v>
      </c>
      <c r="J17" s="139">
        <f>IF(ROWS($C$4:$C17)=COLUMNS($C$4:J$4), 1, 0)</f>
        <v>0</v>
      </c>
      <c r="K17" s="139">
        <f>IF(ROWS($C$4:$C17)=COLUMNS($C$4:K$4), 1, 0)</f>
        <v>0</v>
      </c>
      <c r="L17" s="139">
        <f>IF(ROWS($C$4:$C17)=COLUMNS($C$4:L$4), 1, 0)</f>
        <v>0</v>
      </c>
      <c r="M17" s="139">
        <f>IF(ROWS($C$4:$C17)=COLUMNS($C$4:M$4), 1, 0)</f>
        <v>0</v>
      </c>
      <c r="N17" s="139">
        <f>IF(ROWS($C$4:$C17)=COLUMNS($C$4:N$4), 1, 0)</f>
        <v>0</v>
      </c>
      <c r="O17" s="139">
        <f>IF(ROWS($C$4:$C17)=COLUMNS($C$4:O$4), 1, 0)</f>
        <v>0</v>
      </c>
      <c r="P17" s="139">
        <f>IF(ROWS($C$4:$C17)=COLUMNS($C$4:P$4), 1, 0)</f>
        <v>1</v>
      </c>
      <c r="Q17" s="139">
        <f>IF(ROWS($C$4:$C17)=COLUMNS($C$4:Q$4), 1, 0)</f>
        <v>0</v>
      </c>
      <c r="R17" s="139">
        <f>IF(ROWS($C$4:$C17)=COLUMNS($C$4:R$4), 1, 0)</f>
        <v>0</v>
      </c>
      <c r="S17" s="139">
        <f>IF(ROWS($C$4:$C17)=COLUMNS($C$4:S$4), 1, 0)</f>
        <v>0</v>
      </c>
      <c r="T17" s="139">
        <f>IF(ROWS($C$4:$C17)=COLUMNS($C$4:T$4), 1, 0)</f>
        <v>0</v>
      </c>
      <c r="U17" s="139">
        <f>IF(ROWS($C$4:$C17)=COLUMNS($C$4:U$4), 1, 0)</f>
        <v>0</v>
      </c>
      <c r="V17" s="139">
        <f>IF(ROWS($C$4:$C17)=COLUMNS($C$4:V$4), 1, 0)</f>
        <v>0</v>
      </c>
      <c r="W17" s="139">
        <f>IF(ROWS($C$4:$C17)=COLUMNS($C$4:W$4), 1, 0)</f>
        <v>0</v>
      </c>
      <c r="X17" s="139">
        <f>IF(ROWS($C$4:$C17)=COLUMNS($C$4:X$4), 1, 0)</f>
        <v>0</v>
      </c>
      <c r="Y17" s="139">
        <f>IF(ROWS($C$4:$C17)=COLUMNS($C$4:Y$4), 1, 0)</f>
        <v>0</v>
      </c>
      <c r="Z17" s="139">
        <f>IF(ROWS($C$4:$C17)=COLUMNS($C$4:Z$4), 1, 0)</f>
        <v>0</v>
      </c>
      <c r="AA17" s="139">
        <f>IF(ROWS($C$4:$C17)=COLUMNS($C$4:AA$4), 1, 0)</f>
        <v>0</v>
      </c>
      <c r="AB17" s="139">
        <f>IF(ROWS($C$4:$C17)=COLUMNS($C$4:AB$4), 1, 0)</f>
        <v>0</v>
      </c>
      <c r="AC17" s="139">
        <f>IF(ROWS($C$4:$C17)=COLUMNS($C$4:AC$4), 1, 0)</f>
        <v>0</v>
      </c>
      <c r="AD17" s="139">
        <f>IF(ROWS($C$4:$C17)=COLUMNS($C$4:AD$4), 1, 0)</f>
        <v>0</v>
      </c>
      <c r="AE17" s="139">
        <f>IF(ROWS($C$4:$C17)=COLUMNS($C$4:AE$4), 1, 0)</f>
        <v>0</v>
      </c>
      <c r="AF17" s="139">
        <f>IF(ROWS($C$4:$C17)=COLUMNS($C$4:AF$4), 1, 0)</f>
        <v>0</v>
      </c>
      <c r="AG17" s="139">
        <f>IF(ROWS($C$4:$C17)=COLUMNS($C$4:AG$4), 1, 0)</f>
        <v>0</v>
      </c>
      <c r="AH17" s="139">
        <f>IF(ROWS($C$4:$C17)=COLUMNS($C$4:AH$4), 1, 0)</f>
        <v>0</v>
      </c>
      <c r="AI17" s="139">
        <f>IF(ROWS($C$4:$C17)=COLUMNS($C$4:AI$4), 1, 0)</f>
        <v>0</v>
      </c>
      <c r="AJ17" s="139">
        <f>IF(ROWS($C$4:$C17)=COLUMNS($C$4:AJ$4), 1, 0)</f>
        <v>0</v>
      </c>
      <c r="AK17" s="139">
        <f>IF(ROWS($C$4:$C17)=COLUMNS($C$4:AK$4), 1, 0)</f>
        <v>0</v>
      </c>
      <c r="AL17" s="139">
        <f>IF(ROWS($C$4:$C17)=COLUMNS($C$4:AL$4), 1, 0)</f>
        <v>0</v>
      </c>
      <c r="AM17" s="152">
        <f>IF(ROWS($C$4:$C17)=COLUMNS($C$4:AM$4), 1, 0)</f>
        <v>0</v>
      </c>
      <c r="AN17" s="151"/>
    </row>
    <row r="18" spans="1:40" ht="39.950000000000003" customHeight="1" x14ac:dyDescent="0.15">
      <c r="A18" s="126" t="s">
        <v>411</v>
      </c>
      <c r="B18" s="161" t="s">
        <v>158</v>
      </c>
      <c r="C18" s="153">
        <f>IF(ROWS($C$4:$C18)=COLUMNS(C$4:$C$4), 1, 0)</f>
        <v>0</v>
      </c>
      <c r="D18" s="139">
        <f>IF(ROWS($C$4:$C18)=COLUMNS($C$4:D$4), 1, 0)</f>
        <v>0</v>
      </c>
      <c r="E18" s="139">
        <f>IF(ROWS($C$4:$C18)=COLUMNS($C$4:E$4), 1, 0)</f>
        <v>0</v>
      </c>
      <c r="F18" s="139">
        <f>IF(ROWS($C$4:$C18)=COLUMNS($C$4:F$4), 1, 0)</f>
        <v>0</v>
      </c>
      <c r="G18" s="139">
        <f>IF(ROWS($C$4:$C18)=COLUMNS($C$4:G$4), 1, 0)</f>
        <v>0</v>
      </c>
      <c r="H18" s="139">
        <f>IF(ROWS($C$4:$C18)=COLUMNS($C$4:H$4), 1, 0)</f>
        <v>0</v>
      </c>
      <c r="I18" s="139">
        <f>IF(ROWS($C$4:$C18)=COLUMNS($C$4:I$4), 1, 0)</f>
        <v>0</v>
      </c>
      <c r="J18" s="139">
        <f>IF(ROWS($C$4:$C18)=COLUMNS($C$4:J$4), 1, 0)</f>
        <v>0</v>
      </c>
      <c r="K18" s="139">
        <f>IF(ROWS($C$4:$C18)=COLUMNS($C$4:K$4), 1, 0)</f>
        <v>0</v>
      </c>
      <c r="L18" s="139">
        <f>IF(ROWS($C$4:$C18)=COLUMNS($C$4:L$4), 1, 0)</f>
        <v>0</v>
      </c>
      <c r="M18" s="139">
        <f>IF(ROWS($C$4:$C18)=COLUMNS($C$4:M$4), 1, 0)</f>
        <v>0</v>
      </c>
      <c r="N18" s="139">
        <f>IF(ROWS($C$4:$C18)=COLUMNS($C$4:N$4), 1, 0)</f>
        <v>0</v>
      </c>
      <c r="O18" s="139">
        <f>IF(ROWS($C$4:$C18)=COLUMNS($C$4:O$4), 1, 0)</f>
        <v>0</v>
      </c>
      <c r="P18" s="139">
        <f>IF(ROWS($C$4:$C18)=COLUMNS($C$4:P$4), 1, 0)</f>
        <v>0</v>
      </c>
      <c r="Q18" s="139">
        <f>IF(ROWS($C$4:$C18)=COLUMNS($C$4:Q$4), 1, 0)</f>
        <v>1</v>
      </c>
      <c r="R18" s="139">
        <f>IF(ROWS($C$4:$C18)=COLUMNS($C$4:R$4), 1, 0)</f>
        <v>0</v>
      </c>
      <c r="S18" s="139">
        <f>IF(ROWS($C$4:$C18)=COLUMNS($C$4:S$4), 1, 0)</f>
        <v>0</v>
      </c>
      <c r="T18" s="139">
        <f>IF(ROWS($C$4:$C18)=COLUMNS($C$4:T$4), 1, 0)</f>
        <v>0</v>
      </c>
      <c r="U18" s="139">
        <f>IF(ROWS($C$4:$C18)=COLUMNS($C$4:U$4), 1, 0)</f>
        <v>0</v>
      </c>
      <c r="V18" s="139">
        <f>IF(ROWS($C$4:$C18)=COLUMNS($C$4:V$4), 1, 0)</f>
        <v>0</v>
      </c>
      <c r="W18" s="139">
        <f>IF(ROWS($C$4:$C18)=COLUMNS($C$4:W$4), 1, 0)</f>
        <v>0</v>
      </c>
      <c r="X18" s="139">
        <f>IF(ROWS($C$4:$C18)=COLUMNS($C$4:X$4), 1, 0)</f>
        <v>0</v>
      </c>
      <c r="Y18" s="139">
        <f>IF(ROWS($C$4:$C18)=COLUMNS($C$4:Y$4), 1, 0)</f>
        <v>0</v>
      </c>
      <c r="Z18" s="139">
        <f>IF(ROWS($C$4:$C18)=COLUMNS($C$4:Z$4), 1, 0)</f>
        <v>0</v>
      </c>
      <c r="AA18" s="139">
        <f>IF(ROWS($C$4:$C18)=COLUMNS($C$4:AA$4), 1, 0)</f>
        <v>0</v>
      </c>
      <c r="AB18" s="139">
        <f>IF(ROWS($C$4:$C18)=COLUMNS($C$4:AB$4), 1, 0)</f>
        <v>0</v>
      </c>
      <c r="AC18" s="139">
        <f>IF(ROWS($C$4:$C18)=COLUMNS($C$4:AC$4), 1, 0)</f>
        <v>0</v>
      </c>
      <c r="AD18" s="139">
        <f>IF(ROWS($C$4:$C18)=COLUMNS($C$4:AD$4), 1, 0)</f>
        <v>0</v>
      </c>
      <c r="AE18" s="139">
        <f>IF(ROWS($C$4:$C18)=COLUMNS($C$4:AE$4), 1, 0)</f>
        <v>0</v>
      </c>
      <c r="AF18" s="139">
        <f>IF(ROWS($C$4:$C18)=COLUMNS($C$4:AF$4), 1, 0)</f>
        <v>0</v>
      </c>
      <c r="AG18" s="139">
        <f>IF(ROWS($C$4:$C18)=COLUMNS($C$4:AG$4), 1, 0)</f>
        <v>0</v>
      </c>
      <c r="AH18" s="139">
        <f>IF(ROWS($C$4:$C18)=COLUMNS($C$4:AH$4), 1, 0)</f>
        <v>0</v>
      </c>
      <c r="AI18" s="139">
        <f>IF(ROWS($C$4:$C18)=COLUMNS($C$4:AI$4), 1, 0)</f>
        <v>0</v>
      </c>
      <c r="AJ18" s="139">
        <f>IF(ROWS($C$4:$C18)=COLUMNS($C$4:AJ$4), 1, 0)</f>
        <v>0</v>
      </c>
      <c r="AK18" s="139">
        <f>IF(ROWS($C$4:$C18)=COLUMNS($C$4:AK$4), 1, 0)</f>
        <v>0</v>
      </c>
      <c r="AL18" s="139">
        <f>IF(ROWS($C$4:$C18)=COLUMNS($C$4:AL$4), 1, 0)</f>
        <v>0</v>
      </c>
      <c r="AM18" s="152">
        <f>IF(ROWS($C$4:$C18)=COLUMNS($C$4:AM$4), 1, 0)</f>
        <v>0</v>
      </c>
      <c r="AN18" s="151"/>
    </row>
    <row r="19" spans="1:40" ht="39.950000000000003" customHeight="1" x14ac:dyDescent="0.15">
      <c r="A19" s="126" t="s">
        <v>412</v>
      </c>
      <c r="B19" s="161" t="s">
        <v>386</v>
      </c>
      <c r="C19" s="153">
        <f>IF(ROWS($C$4:$C19)=COLUMNS(C$4:$C$4), 1, 0)</f>
        <v>0</v>
      </c>
      <c r="D19" s="139">
        <f>IF(ROWS($C$4:$C19)=COLUMNS($C$4:D$4), 1, 0)</f>
        <v>0</v>
      </c>
      <c r="E19" s="139">
        <f>IF(ROWS($C$4:$C19)=COLUMNS($C$4:E$4), 1, 0)</f>
        <v>0</v>
      </c>
      <c r="F19" s="139">
        <f>IF(ROWS($C$4:$C19)=COLUMNS($C$4:F$4), 1, 0)</f>
        <v>0</v>
      </c>
      <c r="G19" s="139">
        <f>IF(ROWS($C$4:$C19)=COLUMNS($C$4:G$4), 1, 0)</f>
        <v>0</v>
      </c>
      <c r="H19" s="139">
        <f>IF(ROWS($C$4:$C19)=COLUMNS($C$4:H$4), 1, 0)</f>
        <v>0</v>
      </c>
      <c r="I19" s="139">
        <f>IF(ROWS($C$4:$C19)=COLUMNS($C$4:I$4), 1, 0)</f>
        <v>0</v>
      </c>
      <c r="J19" s="139">
        <f>IF(ROWS($C$4:$C19)=COLUMNS($C$4:J$4), 1, 0)</f>
        <v>0</v>
      </c>
      <c r="K19" s="139">
        <f>IF(ROWS($C$4:$C19)=COLUMNS($C$4:K$4), 1, 0)</f>
        <v>0</v>
      </c>
      <c r="L19" s="139">
        <f>IF(ROWS($C$4:$C19)=COLUMNS($C$4:L$4), 1, 0)</f>
        <v>0</v>
      </c>
      <c r="M19" s="139">
        <f>IF(ROWS($C$4:$C19)=COLUMNS($C$4:M$4), 1, 0)</f>
        <v>0</v>
      </c>
      <c r="N19" s="139">
        <f>IF(ROWS($C$4:$C19)=COLUMNS($C$4:N$4), 1, 0)</f>
        <v>0</v>
      </c>
      <c r="O19" s="139">
        <f>IF(ROWS($C$4:$C19)=COLUMNS($C$4:O$4), 1, 0)</f>
        <v>0</v>
      </c>
      <c r="P19" s="139">
        <f>IF(ROWS($C$4:$C19)=COLUMNS($C$4:P$4), 1, 0)</f>
        <v>0</v>
      </c>
      <c r="Q19" s="139">
        <f>IF(ROWS($C$4:$C19)=COLUMNS($C$4:Q$4), 1, 0)</f>
        <v>0</v>
      </c>
      <c r="R19" s="139">
        <f>IF(ROWS($C$4:$C19)=COLUMNS($C$4:R$4), 1, 0)</f>
        <v>1</v>
      </c>
      <c r="S19" s="139">
        <f>IF(ROWS($C$4:$C19)=COLUMNS($C$4:S$4), 1, 0)</f>
        <v>0</v>
      </c>
      <c r="T19" s="139">
        <f>IF(ROWS($C$4:$C19)=COLUMNS($C$4:T$4), 1, 0)</f>
        <v>0</v>
      </c>
      <c r="U19" s="139">
        <f>IF(ROWS($C$4:$C19)=COLUMNS($C$4:U$4), 1, 0)</f>
        <v>0</v>
      </c>
      <c r="V19" s="139">
        <f>IF(ROWS($C$4:$C19)=COLUMNS($C$4:V$4), 1, 0)</f>
        <v>0</v>
      </c>
      <c r="W19" s="139">
        <f>IF(ROWS($C$4:$C19)=COLUMNS($C$4:W$4), 1, 0)</f>
        <v>0</v>
      </c>
      <c r="X19" s="139">
        <f>IF(ROWS($C$4:$C19)=COLUMNS($C$4:X$4), 1, 0)</f>
        <v>0</v>
      </c>
      <c r="Y19" s="139">
        <f>IF(ROWS($C$4:$C19)=COLUMNS($C$4:Y$4), 1, 0)</f>
        <v>0</v>
      </c>
      <c r="Z19" s="139">
        <f>IF(ROWS($C$4:$C19)=COLUMNS($C$4:Z$4), 1, 0)</f>
        <v>0</v>
      </c>
      <c r="AA19" s="139">
        <f>IF(ROWS($C$4:$C19)=COLUMNS($C$4:AA$4), 1, 0)</f>
        <v>0</v>
      </c>
      <c r="AB19" s="139">
        <f>IF(ROWS($C$4:$C19)=COLUMNS($C$4:AB$4), 1, 0)</f>
        <v>0</v>
      </c>
      <c r="AC19" s="139">
        <f>IF(ROWS($C$4:$C19)=COLUMNS($C$4:AC$4), 1, 0)</f>
        <v>0</v>
      </c>
      <c r="AD19" s="139">
        <f>IF(ROWS($C$4:$C19)=COLUMNS($C$4:AD$4), 1, 0)</f>
        <v>0</v>
      </c>
      <c r="AE19" s="139">
        <f>IF(ROWS($C$4:$C19)=COLUMNS($C$4:AE$4), 1, 0)</f>
        <v>0</v>
      </c>
      <c r="AF19" s="139">
        <f>IF(ROWS($C$4:$C19)=COLUMNS($C$4:AF$4), 1, 0)</f>
        <v>0</v>
      </c>
      <c r="AG19" s="139">
        <f>IF(ROWS($C$4:$C19)=COLUMNS($C$4:AG$4), 1, 0)</f>
        <v>0</v>
      </c>
      <c r="AH19" s="139">
        <f>IF(ROWS($C$4:$C19)=COLUMNS($C$4:AH$4), 1, 0)</f>
        <v>0</v>
      </c>
      <c r="AI19" s="139">
        <f>IF(ROWS($C$4:$C19)=COLUMNS($C$4:AI$4), 1, 0)</f>
        <v>0</v>
      </c>
      <c r="AJ19" s="139">
        <f>IF(ROWS($C$4:$C19)=COLUMNS($C$4:AJ$4), 1, 0)</f>
        <v>0</v>
      </c>
      <c r="AK19" s="139">
        <f>IF(ROWS($C$4:$C19)=COLUMNS($C$4:AK$4), 1, 0)</f>
        <v>0</v>
      </c>
      <c r="AL19" s="139">
        <f>IF(ROWS($C$4:$C19)=COLUMNS($C$4:AL$4), 1, 0)</f>
        <v>0</v>
      </c>
      <c r="AM19" s="152">
        <f>IF(ROWS($C$4:$C19)=COLUMNS($C$4:AM$4), 1, 0)</f>
        <v>0</v>
      </c>
      <c r="AN19" s="151"/>
    </row>
    <row r="20" spans="1:40" ht="39.950000000000003" customHeight="1" x14ac:dyDescent="0.15">
      <c r="A20" s="126" t="s">
        <v>413</v>
      </c>
      <c r="B20" s="161" t="s">
        <v>342</v>
      </c>
      <c r="C20" s="153">
        <f>IF(ROWS($C$4:$C20)=COLUMNS(C$4:$C$4), 1, 0)</f>
        <v>0</v>
      </c>
      <c r="D20" s="139">
        <f>IF(ROWS($C$4:$C20)=COLUMNS($C$4:D$4), 1, 0)</f>
        <v>0</v>
      </c>
      <c r="E20" s="139">
        <f>IF(ROWS($C$4:$C20)=COLUMNS($C$4:E$4), 1, 0)</f>
        <v>0</v>
      </c>
      <c r="F20" s="139">
        <f>IF(ROWS($C$4:$C20)=COLUMNS($C$4:F$4), 1, 0)</f>
        <v>0</v>
      </c>
      <c r="G20" s="139">
        <f>IF(ROWS($C$4:$C20)=COLUMNS($C$4:G$4), 1, 0)</f>
        <v>0</v>
      </c>
      <c r="H20" s="139">
        <f>IF(ROWS($C$4:$C20)=COLUMNS($C$4:H$4), 1, 0)</f>
        <v>0</v>
      </c>
      <c r="I20" s="139">
        <f>IF(ROWS($C$4:$C20)=COLUMNS($C$4:I$4), 1, 0)</f>
        <v>0</v>
      </c>
      <c r="J20" s="139">
        <f>IF(ROWS($C$4:$C20)=COLUMNS($C$4:J$4), 1, 0)</f>
        <v>0</v>
      </c>
      <c r="K20" s="139">
        <f>IF(ROWS($C$4:$C20)=COLUMNS($C$4:K$4), 1, 0)</f>
        <v>0</v>
      </c>
      <c r="L20" s="139">
        <f>IF(ROWS($C$4:$C20)=COLUMNS($C$4:L$4), 1, 0)</f>
        <v>0</v>
      </c>
      <c r="M20" s="139">
        <f>IF(ROWS($C$4:$C20)=COLUMNS($C$4:M$4), 1, 0)</f>
        <v>0</v>
      </c>
      <c r="N20" s="139">
        <f>IF(ROWS($C$4:$C20)=COLUMNS($C$4:N$4), 1, 0)</f>
        <v>0</v>
      </c>
      <c r="O20" s="139">
        <f>IF(ROWS($C$4:$C20)=COLUMNS($C$4:O$4), 1, 0)</f>
        <v>0</v>
      </c>
      <c r="P20" s="139">
        <f>IF(ROWS($C$4:$C20)=COLUMNS($C$4:P$4), 1, 0)</f>
        <v>0</v>
      </c>
      <c r="Q20" s="139">
        <f>IF(ROWS($C$4:$C20)=COLUMNS($C$4:Q$4), 1, 0)</f>
        <v>0</v>
      </c>
      <c r="R20" s="139">
        <f>IF(ROWS($C$4:$C20)=COLUMNS($C$4:R$4), 1, 0)</f>
        <v>0</v>
      </c>
      <c r="S20" s="139">
        <f>IF(ROWS($C$4:$C20)=COLUMNS($C$4:S$4), 1, 0)</f>
        <v>1</v>
      </c>
      <c r="T20" s="139">
        <f>IF(ROWS($C$4:$C20)=COLUMNS($C$4:T$4), 1, 0)</f>
        <v>0</v>
      </c>
      <c r="U20" s="139">
        <f>IF(ROWS($C$4:$C20)=COLUMNS($C$4:U$4), 1, 0)</f>
        <v>0</v>
      </c>
      <c r="V20" s="139">
        <f>IF(ROWS($C$4:$C20)=COLUMNS($C$4:V$4), 1, 0)</f>
        <v>0</v>
      </c>
      <c r="W20" s="139">
        <f>IF(ROWS($C$4:$C20)=COLUMNS($C$4:W$4), 1, 0)</f>
        <v>0</v>
      </c>
      <c r="X20" s="139">
        <f>IF(ROWS($C$4:$C20)=COLUMNS($C$4:X$4), 1, 0)</f>
        <v>0</v>
      </c>
      <c r="Y20" s="139">
        <f>IF(ROWS($C$4:$C20)=COLUMNS($C$4:Y$4), 1, 0)</f>
        <v>0</v>
      </c>
      <c r="Z20" s="139">
        <f>IF(ROWS($C$4:$C20)=COLUMNS($C$4:Z$4), 1, 0)</f>
        <v>0</v>
      </c>
      <c r="AA20" s="139">
        <f>IF(ROWS($C$4:$C20)=COLUMNS($C$4:AA$4), 1, 0)</f>
        <v>0</v>
      </c>
      <c r="AB20" s="139">
        <f>IF(ROWS($C$4:$C20)=COLUMNS($C$4:AB$4), 1, 0)</f>
        <v>0</v>
      </c>
      <c r="AC20" s="139">
        <f>IF(ROWS($C$4:$C20)=COLUMNS($C$4:AC$4), 1, 0)</f>
        <v>0</v>
      </c>
      <c r="AD20" s="139">
        <f>IF(ROWS($C$4:$C20)=COLUMNS($C$4:AD$4), 1, 0)</f>
        <v>0</v>
      </c>
      <c r="AE20" s="139">
        <f>IF(ROWS($C$4:$C20)=COLUMNS($C$4:AE$4), 1, 0)</f>
        <v>0</v>
      </c>
      <c r="AF20" s="139">
        <f>IF(ROWS($C$4:$C20)=COLUMNS($C$4:AF$4), 1, 0)</f>
        <v>0</v>
      </c>
      <c r="AG20" s="139">
        <f>IF(ROWS($C$4:$C20)=COLUMNS($C$4:AG$4), 1, 0)</f>
        <v>0</v>
      </c>
      <c r="AH20" s="139">
        <f>IF(ROWS($C$4:$C20)=COLUMNS($C$4:AH$4), 1, 0)</f>
        <v>0</v>
      </c>
      <c r="AI20" s="139">
        <f>IF(ROWS($C$4:$C20)=COLUMNS($C$4:AI$4), 1, 0)</f>
        <v>0</v>
      </c>
      <c r="AJ20" s="139">
        <f>IF(ROWS($C$4:$C20)=COLUMNS($C$4:AJ$4), 1, 0)</f>
        <v>0</v>
      </c>
      <c r="AK20" s="139">
        <f>IF(ROWS($C$4:$C20)=COLUMNS($C$4:AK$4), 1, 0)</f>
        <v>0</v>
      </c>
      <c r="AL20" s="139">
        <f>IF(ROWS($C$4:$C20)=COLUMNS($C$4:AL$4), 1, 0)</f>
        <v>0</v>
      </c>
      <c r="AM20" s="152">
        <f>IF(ROWS($C$4:$C20)=COLUMNS($C$4:AM$4), 1, 0)</f>
        <v>0</v>
      </c>
      <c r="AN20" s="151"/>
    </row>
    <row r="21" spans="1:40" ht="39.950000000000003" customHeight="1" x14ac:dyDescent="0.15">
      <c r="A21" s="126" t="s">
        <v>414</v>
      </c>
      <c r="B21" s="161" t="s">
        <v>437</v>
      </c>
      <c r="C21" s="153">
        <f>IF(ROWS($C$4:$C21)=COLUMNS(C$4:$C$4), 1, 0)</f>
        <v>0</v>
      </c>
      <c r="D21" s="139">
        <f>IF(ROWS($C$4:$C21)=COLUMNS($C$4:D$4), 1, 0)</f>
        <v>0</v>
      </c>
      <c r="E21" s="139">
        <f>IF(ROWS($C$4:$C21)=COLUMNS($C$4:E$4), 1, 0)</f>
        <v>0</v>
      </c>
      <c r="F21" s="139">
        <f>IF(ROWS($C$4:$C21)=COLUMNS($C$4:F$4), 1, 0)</f>
        <v>0</v>
      </c>
      <c r="G21" s="139">
        <f>IF(ROWS($C$4:$C21)=COLUMNS($C$4:G$4), 1, 0)</f>
        <v>0</v>
      </c>
      <c r="H21" s="139">
        <f>IF(ROWS($C$4:$C21)=COLUMNS($C$4:H$4), 1, 0)</f>
        <v>0</v>
      </c>
      <c r="I21" s="139">
        <f>IF(ROWS($C$4:$C21)=COLUMNS($C$4:I$4), 1, 0)</f>
        <v>0</v>
      </c>
      <c r="J21" s="139">
        <f>IF(ROWS($C$4:$C21)=COLUMNS($C$4:J$4), 1, 0)</f>
        <v>0</v>
      </c>
      <c r="K21" s="139">
        <f>IF(ROWS($C$4:$C21)=COLUMNS($C$4:K$4), 1, 0)</f>
        <v>0</v>
      </c>
      <c r="L21" s="139">
        <f>IF(ROWS($C$4:$C21)=COLUMNS($C$4:L$4), 1, 0)</f>
        <v>0</v>
      </c>
      <c r="M21" s="139">
        <f>IF(ROWS($C$4:$C21)=COLUMNS($C$4:M$4), 1, 0)</f>
        <v>0</v>
      </c>
      <c r="N21" s="139">
        <f>IF(ROWS($C$4:$C21)=COLUMNS($C$4:N$4), 1, 0)</f>
        <v>0</v>
      </c>
      <c r="O21" s="139">
        <f>IF(ROWS($C$4:$C21)=COLUMNS($C$4:O$4), 1, 0)</f>
        <v>0</v>
      </c>
      <c r="P21" s="139">
        <f>IF(ROWS($C$4:$C21)=COLUMNS($C$4:P$4), 1, 0)</f>
        <v>0</v>
      </c>
      <c r="Q21" s="139">
        <f>IF(ROWS($C$4:$C21)=COLUMNS($C$4:Q$4), 1, 0)</f>
        <v>0</v>
      </c>
      <c r="R21" s="139">
        <f>IF(ROWS($C$4:$C21)=COLUMNS($C$4:R$4), 1, 0)</f>
        <v>0</v>
      </c>
      <c r="S21" s="139">
        <f>IF(ROWS($C$4:$C21)=COLUMNS($C$4:S$4), 1, 0)</f>
        <v>0</v>
      </c>
      <c r="T21" s="139">
        <f>IF(ROWS($C$4:$C21)=COLUMNS($C$4:T$4), 1, 0)</f>
        <v>1</v>
      </c>
      <c r="U21" s="139">
        <f>IF(ROWS($C$4:$C21)=COLUMNS($C$4:U$4), 1, 0)</f>
        <v>0</v>
      </c>
      <c r="V21" s="139">
        <f>IF(ROWS($C$4:$C21)=COLUMNS($C$4:V$4), 1, 0)</f>
        <v>0</v>
      </c>
      <c r="W21" s="139">
        <f>IF(ROWS($C$4:$C21)=COLUMNS($C$4:W$4), 1, 0)</f>
        <v>0</v>
      </c>
      <c r="X21" s="139">
        <f>IF(ROWS($C$4:$C21)=COLUMNS($C$4:X$4), 1, 0)</f>
        <v>0</v>
      </c>
      <c r="Y21" s="139">
        <f>IF(ROWS($C$4:$C21)=COLUMNS($C$4:Y$4), 1, 0)</f>
        <v>0</v>
      </c>
      <c r="Z21" s="139">
        <f>IF(ROWS($C$4:$C21)=COLUMNS($C$4:Z$4), 1, 0)</f>
        <v>0</v>
      </c>
      <c r="AA21" s="139">
        <f>IF(ROWS($C$4:$C21)=COLUMNS($C$4:AA$4), 1, 0)</f>
        <v>0</v>
      </c>
      <c r="AB21" s="139">
        <f>IF(ROWS($C$4:$C21)=COLUMNS($C$4:AB$4), 1, 0)</f>
        <v>0</v>
      </c>
      <c r="AC21" s="139">
        <f>IF(ROWS($C$4:$C21)=COLUMNS($C$4:AC$4), 1, 0)</f>
        <v>0</v>
      </c>
      <c r="AD21" s="139">
        <f>IF(ROWS($C$4:$C21)=COLUMNS($C$4:AD$4), 1, 0)</f>
        <v>0</v>
      </c>
      <c r="AE21" s="139">
        <f>IF(ROWS($C$4:$C21)=COLUMNS($C$4:AE$4), 1, 0)</f>
        <v>0</v>
      </c>
      <c r="AF21" s="139">
        <f>IF(ROWS($C$4:$C21)=COLUMNS($C$4:AF$4), 1, 0)</f>
        <v>0</v>
      </c>
      <c r="AG21" s="139">
        <f>IF(ROWS($C$4:$C21)=COLUMNS($C$4:AG$4), 1, 0)</f>
        <v>0</v>
      </c>
      <c r="AH21" s="139">
        <f>IF(ROWS($C$4:$C21)=COLUMNS($C$4:AH$4), 1, 0)</f>
        <v>0</v>
      </c>
      <c r="AI21" s="139">
        <f>IF(ROWS($C$4:$C21)=COLUMNS($C$4:AI$4), 1, 0)</f>
        <v>0</v>
      </c>
      <c r="AJ21" s="139">
        <f>IF(ROWS($C$4:$C21)=COLUMNS($C$4:AJ$4), 1, 0)</f>
        <v>0</v>
      </c>
      <c r="AK21" s="139">
        <f>IF(ROWS($C$4:$C21)=COLUMNS($C$4:AK$4), 1, 0)</f>
        <v>0</v>
      </c>
      <c r="AL21" s="139">
        <f>IF(ROWS($C$4:$C21)=COLUMNS($C$4:AL$4), 1, 0)</f>
        <v>0</v>
      </c>
      <c r="AM21" s="152">
        <f>IF(ROWS($C$4:$C21)=COLUMNS($C$4:AM$4), 1, 0)</f>
        <v>0</v>
      </c>
      <c r="AN21" s="151"/>
    </row>
    <row r="22" spans="1:40" ht="39.950000000000003" customHeight="1" x14ac:dyDescent="0.15">
      <c r="A22" s="126" t="s">
        <v>415</v>
      </c>
      <c r="B22" s="161" t="s">
        <v>388</v>
      </c>
      <c r="C22" s="153">
        <f>IF(ROWS($C$4:$C22)=COLUMNS(C$4:$C$4), 1, 0)</f>
        <v>0</v>
      </c>
      <c r="D22" s="139">
        <f>IF(ROWS($C$4:$C22)=COLUMNS($C$4:D$4), 1, 0)</f>
        <v>0</v>
      </c>
      <c r="E22" s="139">
        <f>IF(ROWS($C$4:$C22)=COLUMNS($C$4:E$4), 1, 0)</f>
        <v>0</v>
      </c>
      <c r="F22" s="139">
        <f>IF(ROWS($C$4:$C22)=COLUMNS($C$4:F$4), 1, 0)</f>
        <v>0</v>
      </c>
      <c r="G22" s="139">
        <f>IF(ROWS($C$4:$C22)=COLUMNS($C$4:G$4), 1, 0)</f>
        <v>0</v>
      </c>
      <c r="H22" s="139">
        <f>IF(ROWS($C$4:$C22)=COLUMNS($C$4:H$4), 1, 0)</f>
        <v>0</v>
      </c>
      <c r="I22" s="139">
        <f>IF(ROWS($C$4:$C22)=COLUMNS($C$4:I$4), 1, 0)</f>
        <v>0</v>
      </c>
      <c r="J22" s="139">
        <f>IF(ROWS($C$4:$C22)=COLUMNS($C$4:J$4), 1, 0)</f>
        <v>0</v>
      </c>
      <c r="K22" s="139">
        <f>IF(ROWS($C$4:$C22)=COLUMNS($C$4:K$4), 1, 0)</f>
        <v>0</v>
      </c>
      <c r="L22" s="139">
        <f>IF(ROWS($C$4:$C22)=COLUMNS($C$4:L$4), 1, 0)</f>
        <v>0</v>
      </c>
      <c r="M22" s="139">
        <f>IF(ROWS($C$4:$C22)=COLUMNS($C$4:M$4), 1, 0)</f>
        <v>0</v>
      </c>
      <c r="N22" s="139">
        <f>IF(ROWS($C$4:$C22)=COLUMNS($C$4:N$4), 1, 0)</f>
        <v>0</v>
      </c>
      <c r="O22" s="139">
        <f>IF(ROWS($C$4:$C22)=COLUMNS($C$4:O$4), 1, 0)</f>
        <v>0</v>
      </c>
      <c r="P22" s="139">
        <f>IF(ROWS($C$4:$C22)=COLUMNS($C$4:P$4), 1, 0)</f>
        <v>0</v>
      </c>
      <c r="Q22" s="139">
        <f>IF(ROWS($C$4:$C22)=COLUMNS($C$4:Q$4), 1, 0)</f>
        <v>0</v>
      </c>
      <c r="R22" s="139">
        <f>IF(ROWS($C$4:$C22)=COLUMNS($C$4:R$4), 1, 0)</f>
        <v>0</v>
      </c>
      <c r="S22" s="139">
        <f>IF(ROWS($C$4:$C22)=COLUMNS($C$4:S$4), 1, 0)</f>
        <v>0</v>
      </c>
      <c r="T22" s="139">
        <f>IF(ROWS($C$4:$C22)=COLUMNS($C$4:T$4), 1, 0)</f>
        <v>0</v>
      </c>
      <c r="U22" s="139">
        <f>IF(ROWS($C$4:$C22)=COLUMNS($C$4:U$4), 1, 0)</f>
        <v>1</v>
      </c>
      <c r="V22" s="139">
        <f>IF(ROWS($C$4:$C22)=COLUMNS($C$4:V$4), 1, 0)</f>
        <v>0</v>
      </c>
      <c r="W22" s="139">
        <f>IF(ROWS($C$4:$C22)=COLUMNS($C$4:W$4), 1, 0)</f>
        <v>0</v>
      </c>
      <c r="X22" s="139">
        <f>IF(ROWS($C$4:$C22)=COLUMNS($C$4:X$4), 1, 0)</f>
        <v>0</v>
      </c>
      <c r="Y22" s="139">
        <f>IF(ROWS($C$4:$C22)=COLUMNS($C$4:Y$4), 1, 0)</f>
        <v>0</v>
      </c>
      <c r="Z22" s="139">
        <f>IF(ROWS($C$4:$C22)=COLUMNS($C$4:Z$4), 1, 0)</f>
        <v>0</v>
      </c>
      <c r="AA22" s="139">
        <f>IF(ROWS($C$4:$C22)=COLUMNS($C$4:AA$4), 1, 0)</f>
        <v>0</v>
      </c>
      <c r="AB22" s="139">
        <f>IF(ROWS($C$4:$C22)=COLUMNS($C$4:AB$4), 1, 0)</f>
        <v>0</v>
      </c>
      <c r="AC22" s="139">
        <f>IF(ROWS($C$4:$C22)=COLUMNS($C$4:AC$4), 1, 0)</f>
        <v>0</v>
      </c>
      <c r="AD22" s="139">
        <f>IF(ROWS($C$4:$C22)=COLUMNS($C$4:AD$4), 1, 0)</f>
        <v>0</v>
      </c>
      <c r="AE22" s="139">
        <f>IF(ROWS($C$4:$C22)=COLUMNS($C$4:AE$4), 1, 0)</f>
        <v>0</v>
      </c>
      <c r="AF22" s="139">
        <f>IF(ROWS($C$4:$C22)=COLUMNS($C$4:AF$4), 1, 0)</f>
        <v>0</v>
      </c>
      <c r="AG22" s="139">
        <f>IF(ROWS($C$4:$C22)=COLUMNS($C$4:AG$4), 1, 0)</f>
        <v>0</v>
      </c>
      <c r="AH22" s="139">
        <f>IF(ROWS($C$4:$C22)=COLUMNS($C$4:AH$4), 1, 0)</f>
        <v>0</v>
      </c>
      <c r="AI22" s="139">
        <f>IF(ROWS($C$4:$C22)=COLUMNS($C$4:AI$4), 1, 0)</f>
        <v>0</v>
      </c>
      <c r="AJ22" s="139">
        <f>IF(ROWS($C$4:$C22)=COLUMNS($C$4:AJ$4), 1, 0)</f>
        <v>0</v>
      </c>
      <c r="AK22" s="139">
        <f>IF(ROWS($C$4:$C22)=COLUMNS($C$4:AK$4), 1, 0)</f>
        <v>0</v>
      </c>
      <c r="AL22" s="139">
        <f>IF(ROWS($C$4:$C22)=COLUMNS($C$4:AL$4), 1, 0)</f>
        <v>0</v>
      </c>
      <c r="AM22" s="152">
        <f>IF(ROWS($C$4:$C22)=COLUMNS($C$4:AM$4), 1, 0)</f>
        <v>0</v>
      </c>
      <c r="AN22" s="151"/>
    </row>
    <row r="23" spans="1:40" ht="39.950000000000003" customHeight="1" x14ac:dyDescent="0.15">
      <c r="A23" s="126" t="s">
        <v>416</v>
      </c>
      <c r="B23" s="161" t="s">
        <v>21</v>
      </c>
      <c r="C23" s="153">
        <f>IF(ROWS($C$4:$C23)=COLUMNS(C$4:$C$4), 1, 0)</f>
        <v>0</v>
      </c>
      <c r="D23" s="139">
        <f>IF(ROWS($C$4:$C23)=COLUMNS($C$4:D$4), 1, 0)</f>
        <v>0</v>
      </c>
      <c r="E23" s="139">
        <f>IF(ROWS($C$4:$C23)=COLUMNS($C$4:E$4), 1, 0)</f>
        <v>0</v>
      </c>
      <c r="F23" s="139">
        <f>IF(ROWS($C$4:$C23)=COLUMNS($C$4:F$4), 1, 0)</f>
        <v>0</v>
      </c>
      <c r="G23" s="139">
        <f>IF(ROWS($C$4:$C23)=COLUMNS($C$4:G$4), 1, 0)</f>
        <v>0</v>
      </c>
      <c r="H23" s="139">
        <f>IF(ROWS($C$4:$C23)=COLUMNS($C$4:H$4), 1, 0)</f>
        <v>0</v>
      </c>
      <c r="I23" s="139">
        <f>IF(ROWS($C$4:$C23)=COLUMNS($C$4:I$4), 1, 0)</f>
        <v>0</v>
      </c>
      <c r="J23" s="139">
        <f>IF(ROWS($C$4:$C23)=COLUMNS($C$4:J$4), 1, 0)</f>
        <v>0</v>
      </c>
      <c r="K23" s="139">
        <f>IF(ROWS($C$4:$C23)=COLUMNS($C$4:K$4), 1, 0)</f>
        <v>0</v>
      </c>
      <c r="L23" s="139">
        <f>IF(ROWS($C$4:$C23)=COLUMNS($C$4:L$4), 1, 0)</f>
        <v>0</v>
      </c>
      <c r="M23" s="139">
        <f>IF(ROWS($C$4:$C23)=COLUMNS($C$4:M$4), 1, 0)</f>
        <v>0</v>
      </c>
      <c r="N23" s="139">
        <f>IF(ROWS($C$4:$C23)=COLUMNS($C$4:N$4), 1, 0)</f>
        <v>0</v>
      </c>
      <c r="O23" s="139">
        <f>IF(ROWS($C$4:$C23)=COLUMNS($C$4:O$4), 1, 0)</f>
        <v>0</v>
      </c>
      <c r="P23" s="139">
        <f>IF(ROWS($C$4:$C23)=COLUMNS($C$4:P$4), 1, 0)</f>
        <v>0</v>
      </c>
      <c r="Q23" s="139">
        <f>IF(ROWS($C$4:$C23)=COLUMNS($C$4:Q$4), 1, 0)</f>
        <v>0</v>
      </c>
      <c r="R23" s="139">
        <f>IF(ROWS($C$4:$C23)=COLUMNS($C$4:R$4), 1, 0)</f>
        <v>0</v>
      </c>
      <c r="S23" s="139">
        <f>IF(ROWS($C$4:$C23)=COLUMNS($C$4:S$4), 1, 0)</f>
        <v>0</v>
      </c>
      <c r="T23" s="139">
        <f>IF(ROWS($C$4:$C23)=COLUMNS($C$4:T$4), 1, 0)</f>
        <v>0</v>
      </c>
      <c r="U23" s="139">
        <f>IF(ROWS($C$4:$C23)=COLUMNS($C$4:U$4), 1, 0)</f>
        <v>0</v>
      </c>
      <c r="V23" s="139">
        <f>IF(ROWS($C$4:$C23)=COLUMNS($C$4:V$4), 1, 0)</f>
        <v>1</v>
      </c>
      <c r="W23" s="139">
        <f>IF(ROWS($C$4:$C23)=COLUMNS($C$4:W$4), 1, 0)</f>
        <v>0</v>
      </c>
      <c r="X23" s="139">
        <f>IF(ROWS($C$4:$C23)=COLUMNS($C$4:X$4), 1, 0)</f>
        <v>0</v>
      </c>
      <c r="Y23" s="139">
        <f>IF(ROWS($C$4:$C23)=COLUMNS($C$4:Y$4), 1, 0)</f>
        <v>0</v>
      </c>
      <c r="Z23" s="139">
        <f>IF(ROWS($C$4:$C23)=COLUMNS($C$4:Z$4), 1, 0)</f>
        <v>0</v>
      </c>
      <c r="AA23" s="139">
        <f>IF(ROWS($C$4:$C23)=COLUMNS($C$4:AA$4), 1, 0)</f>
        <v>0</v>
      </c>
      <c r="AB23" s="139">
        <f>IF(ROWS($C$4:$C23)=COLUMNS($C$4:AB$4), 1, 0)</f>
        <v>0</v>
      </c>
      <c r="AC23" s="139">
        <f>IF(ROWS($C$4:$C23)=COLUMNS($C$4:AC$4), 1, 0)</f>
        <v>0</v>
      </c>
      <c r="AD23" s="139">
        <f>IF(ROWS($C$4:$C23)=COLUMNS($C$4:AD$4), 1, 0)</f>
        <v>0</v>
      </c>
      <c r="AE23" s="139">
        <f>IF(ROWS($C$4:$C23)=COLUMNS($C$4:AE$4), 1, 0)</f>
        <v>0</v>
      </c>
      <c r="AF23" s="139">
        <f>IF(ROWS($C$4:$C23)=COLUMNS($C$4:AF$4), 1, 0)</f>
        <v>0</v>
      </c>
      <c r="AG23" s="139">
        <f>IF(ROWS($C$4:$C23)=COLUMNS($C$4:AG$4), 1, 0)</f>
        <v>0</v>
      </c>
      <c r="AH23" s="139">
        <f>IF(ROWS($C$4:$C23)=COLUMNS($C$4:AH$4), 1, 0)</f>
        <v>0</v>
      </c>
      <c r="AI23" s="139">
        <f>IF(ROWS($C$4:$C23)=COLUMNS($C$4:AI$4), 1, 0)</f>
        <v>0</v>
      </c>
      <c r="AJ23" s="139">
        <f>IF(ROWS($C$4:$C23)=COLUMNS($C$4:AJ$4), 1, 0)</f>
        <v>0</v>
      </c>
      <c r="AK23" s="139">
        <f>IF(ROWS($C$4:$C23)=COLUMNS($C$4:AK$4), 1, 0)</f>
        <v>0</v>
      </c>
      <c r="AL23" s="139">
        <f>IF(ROWS($C$4:$C23)=COLUMNS($C$4:AL$4), 1, 0)</f>
        <v>0</v>
      </c>
      <c r="AM23" s="152">
        <f>IF(ROWS($C$4:$C23)=COLUMNS($C$4:AM$4), 1, 0)</f>
        <v>0</v>
      </c>
      <c r="AN23" s="151"/>
    </row>
    <row r="24" spans="1:40" ht="39.950000000000003" customHeight="1" x14ac:dyDescent="0.15">
      <c r="A24" s="126" t="s">
        <v>417</v>
      </c>
      <c r="B24" s="161" t="s">
        <v>389</v>
      </c>
      <c r="C24" s="153">
        <f>IF(ROWS($C$4:$C24)=COLUMNS(C$4:$C$4), 1, 0)</f>
        <v>0</v>
      </c>
      <c r="D24" s="139">
        <f>IF(ROWS($C$4:$C24)=COLUMNS($C$4:D$4), 1, 0)</f>
        <v>0</v>
      </c>
      <c r="E24" s="139">
        <f>IF(ROWS($C$4:$C24)=COLUMNS($C$4:E$4), 1, 0)</f>
        <v>0</v>
      </c>
      <c r="F24" s="139">
        <f>IF(ROWS($C$4:$C24)=COLUMNS($C$4:F$4), 1, 0)</f>
        <v>0</v>
      </c>
      <c r="G24" s="139">
        <f>IF(ROWS($C$4:$C24)=COLUMNS($C$4:G$4), 1, 0)</f>
        <v>0</v>
      </c>
      <c r="H24" s="139">
        <f>IF(ROWS($C$4:$C24)=COLUMNS($C$4:H$4), 1, 0)</f>
        <v>0</v>
      </c>
      <c r="I24" s="139">
        <f>IF(ROWS($C$4:$C24)=COLUMNS($C$4:I$4), 1, 0)</f>
        <v>0</v>
      </c>
      <c r="J24" s="139">
        <f>IF(ROWS($C$4:$C24)=COLUMNS($C$4:J$4), 1, 0)</f>
        <v>0</v>
      </c>
      <c r="K24" s="139">
        <f>IF(ROWS($C$4:$C24)=COLUMNS($C$4:K$4), 1, 0)</f>
        <v>0</v>
      </c>
      <c r="L24" s="139">
        <f>IF(ROWS($C$4:$C24)=COLUMNS($C$4:L$4), 1, 0)</f>
        <v>0</v>
      </c>
      <c r="M24" s="139">
        <f>IF(ROWS($C$4:$C24)=COLUMNS($C$4:M$4), 1, 0)</f>
        <v>0</v>
      </c>
      <c r="N24" s="139">
        <f>IF(ROWS($C$4:$C24)=COLUMNS($C$4:N$4), 1, 0)</f>
        <v>0</v>
      </c>
      <c r="O24" s="139">
        <f>IF(ROWS($C$4:$C24)=COLUMNS($C$4:O$4), 1, 0)</f>
        <v>0</v>
      </c>
      <c r="P24" s="139">
        <f>IF(ROWS($C$4:$C24)=COLUMNS($C$4:P$4), 1, 0)</f>
        <v>0</v>
      </c>
      <c r="Q24" s="139">
        <f>IF(ROWS($C$4:$C24)=COLUMNS($C$4:Q$4), 1, 0)</f>
        <v>0</v>
      </c>
      <c r="R24" s="139">
        <f>IF(ROWS($C$4:$C24)=COLUMNS($C$4:R$4), 1, 0)</f>
        <v>0</v>
      </c>
      <c r="S24" s="139">
        <f>IF(ROWS($C$4:$C24)=COLUMNS($C$4:S$4), 1, 0)</f>
        <v>0</v>
      </c>
      <c r="T24" s="139">
        <f>IF(ROWS($C$4:$C24)=COLUMNS($C$4:T$4), 1, 0)</f>
        <v>0</v>
      </c>
      <c r="U24" s="139">
        <f>IF(ROWS($C$4:$C24)=COLUMNS($C$4:U$4), 1, 0)</f>
        <v>0</v>
      </c>
      <c r="V24" s="139">
        <f>IF(ROWS($C$4:$C24)=COLUMNS($C$4:V$4), 1, 0)</f>
        <v>0</v>
      </c>
      <c r="W24" s="139">
        <f>IF(ROWS($C$4:$C24)=COLUMNS($C$4:W$4), 1, 0)</f>
        <v>1</v>
      </c>
      <c r="X24" s="139">
        <f>IF(ROWS($C$4:$C24)=COLUMNS($C$4:X$4), 1, 0)</f>
        <v>0</v>
      </c>
      <c r="Y24" s="139">
        <f>IF(ROWS($C$4:$C24)=COLUMNS($C$4:Y$4), 1, 0)</f>
        <v>0</v>
      </c>
      <c r="Z24" s="139">
        <f>IF(ROWS($C$4:$C24)=COLUMNS($C$4:Z$4), 1, 0)</f>
        <v>0</v>
      </c>
      <c r="AA24" s="139">
        <f>IF(ROWS($C$4:$C24)=COLUMNS($C$4:AA$4), 1, 0)</f>
        <v>0</v>
      </c>
      <c r="AB24" s="139">
        <f>IF(ROWS($C$4:$C24)=COLUMNS($C$4:AB$4), 1, 0)</f>
        <v>0</v>
      </c>
      <c r="AC24" s="139">
        <f>IF(ROWS($C$4:$C24)=COLUMNS($C$4:AC$4), 1, 0)</f>
        <v>0</v>
      </c>
      <c r="AD24" s="139">
        <f>IF(ROWS($C$4:$C24)=COLUMNS($C$4:AD$4), 1, 0)</f>
        <v>0</v>
      </c>
      <c r="AE24" s="139">
        <f>IF(ROWS($C$4:$C24)=COLUMNS($C$4:AE$4), 1, 0)</f>
        <v>0</v>
      </c>
      <c r="AF24" s="139">
        <f>IF(ROWS($C$4:$C24)=COLUMNS($C$4:AF$4), 1, 0)</f>
        <v>0</v>
      </c>
      <c r="AG24" s="139">
        <f>IF(ROWS($C$4:$C24)=COLUMNS($C$4:AG$4), 1, 0)</f>
        <v>0</v>
      </c>
      <c r="AH24" s="139">
        <f>IF(ROWS($C$4:$C24)=COLUMNS($C$4:AH$4), 1, 0)</f>
        <v>0</v>
      </c>
      <c r="AI24" s="139">
        <f>IF(ROWS($C$4:$C24)=COLUMNS($C$4:AI$4), 1, 0)</f>
        <v>0</v>
      </c>
      <c r="AJ24" s="139">
        <f>IF(ROWS($C$4:$C24)=COLUMNS($C$4:AJ$4), 1, 0)</f>
        <v>0</v>
      </c>
      <c r="AK24" s="139">
        <f>IF(ROWS($C$4:$C24)=COLUMNS($C$4:AK$4), 1, 0)</f>
        <v>0</v>
      </c>
      <c r="AL24" s="139">
        <f>IF(ROWS($C$4:$C24)=COLUMNS($C$4:AL$4), 1, 0)</f>
        <v>0</v>
      </c>
      <c r="AM24" s="152">
        <f>IF(ROWS($C$4:$C24)=COLUMNS($C$4:AM$4), 1, 0)</f>
        <v>0</v>
      </c>
      <c r="AN24" s="151"/>
    </row>
    <row r="25" spans="1:40" ht="39.950000000000003" customHeight="1" x14ac:dyDescent="0.15">
      <c r="A25" s="126" t="s">
        <v>418</v>
      </c>
      <c r="B25" s="161" t="s">
        <v>390</v>
      </c>
      <c r="C25" s="153">
        <f>IF(ROWS($C$4:$C25)=COLUMNS(C$4:$C$4), 1, 0)</f>
        <v>0</v>
      </c>
      <c r="D25" s="139">
        <f>IF(ROWS($C$4:$C25)=COLUMNS($C$4:D$4), 1, 0)</f>
        <v>0</v>
      </c>
      <c r="E25" s="139">
        <f>IF(ROWS($C$4:$C25)=COLUMNS($C$4:E$4), 1, 0)</f>
        <v>0</v>
      </c>
      <c r="F25" s="139">
        <f>IF(ROWS($C$4:$C25)=COLUMNS($C$4:F$4), 1, 0)</f>
        <v>0</v>
      </c>
      <c r="G25" s="139">
        <f>IF(ROWS($C$4:$C25)=COLUMNS($C$4:G$4), 1, 0)</f>
        <v>0</v>
      </c>
      <c r="H25" s="139">
        <f>IF(ROWS($C$4:$C25)=COLUMNS($C$4:H$4), 1, 0)</f>
        <v>0</v>
      </c>
      <c r="I25" s="139">
        <f>IF(ROWS($C$4:$C25)=COLUMNS($C$4:I$4), 1, 0)</f>
        <v>0</v>
      </c>
      <c r="J25" s="139">
        <f>IF(ROWS($C$4:$C25)=COLUMNS($C$4:J$4), 1, 0)</f>
        <v>0</v>
      </c>
      <c r="K25" s="139">
        <f>IF(ROWS($C$4:$C25)=COLUMNS($C$4:K$4), 1, 0)</f>
        <v>0</v>
      </c>
      <c r="L25" s="139">
        <f>IF(ROWS($C$4:$C25)=COLUMNS($C$4:L$4), 1, 0)</f>
        <v>0</v>
      </c>
      <c r="M25" s="139">
        <f>IF(ROWS($C$4:$C25)=COLUMNS($C$4:M$4), 1, 0)</f>
        <v>0</v>
      </c>
      <c r="N25" s="139">
        <f>IF(ROWS($C$4:$C25)=COLUMNS($C$4:N$4), 1, 0)</f>
        <v>0</v>
      </c>
      <c r="O25" s="139">
        <f>IF(ROWS($C$4:$C25)=COLUMNS($C$4:O$4), 1, 0)</f>
        <v>0</v>
      </c>
      <c r="P25" s="139">
        <f>IF(ROWS($C$4:$C25)=COLUMNS($C$4:P$4), 1, 0)</f>
        <v>0</v>
      </c>
      <c r="Q25" s="139">
        <f>IF(ROWS($C$4:$C25)=COLUMNS($C$4:Q$4), 1, 0)</f>
        <v>0</v>
      </c>
      <c r="R25" s="139">
        <f>IF(ROWS($C$4:$C25)=COLUMNS($C$4:R$4), 1, 0)</f>
        <v>0</v>
      </c>
      <c r="S25" s="139">
        <f>IF(ROWS($C$4:$C25)=COLUMNS($C$4:S$4), 1, 0)</f>
        <v>0</v>
      </c>
      <c r="T25" s="139">
        <f>IF(ROWS($C$4:$C25)=COLUMNS($C$4:T$4), 1, 0)</f>
        <v>0</v>
      </c>
      <c r="U25" s="139">
        <f>IF(ROWS($C$4:$C25)=COLUMNS($C$4:U$4), 1, 0)</f>
        <v>0</v>
      </c>
      <c r="V25" s="139">
        <f>IF(ROWS($C$4:$C25)=COLUMNS($C$4:V$4), 1, 0)</f>
        <v>0</v>
      </c>
      <c r="W25" s="139">
        <f>IF(ROWS($C$4:$C25)=COLUMNS($C$4:W$4), 1, 0)</f>
        <v>0</v>
      </c>
      <c r="X25" s="139">
        <f>IF(ROWS($C$4:$C25)=COLUMNS($C$4:X$4), 1, 0)</f>
        <v>1</v>
      </c>
      <c r="Y25" s="139">
        <f>IF(ROWS($C$4:$C25)=COLUMNS($C$4:Y$4), 1, 0)</f>
        <v>0</v>
      </c>
      <c r="Z25" s="139">
        <f>IF(ROWS($C$4:$C25)=COLUMNS($C$4:Z$4), 1, 0)</f>
        <v>0</v>
      </c>
      <c r="AA25" s="139">
        <f>IF(ROWS($C$4:$C25)=COLUMNS($C$4:AA$4), 1, 0)</f>
        <v>0</v>
      </c>
      <c r="AB25" s="139">
        <f>IF(ROWS($C$4:$C25)=COLUMNS($C$4:AB$4), 1, 0)</f>
        <v>0</v>
      </c>
      <c r="AC25" s="139">
        <f>IF(ROWS($C$4:$C25)=COLUMNS($C$4:AC$4), 1, 0)</f>
        <v>0</v>
      </c>
      <c r="AD25" s="139">
        <f>IF(ROWS($C$4:$C25)=COLUMNS($C$4:AD$4), 1, 0)</f>
        <v>0</v>
      </c>
      <c r="AE25" s="139">
        <f>IF(ROWS($C$4:$C25)=COLUMNS($C$4:AE$4), 1, 0)</f>
        <v>0</v>
      </c>
      <c r="AF25" s="139">
        <f>IF(ROWS($C$4:$C25)=COLUMNS($C$4:AF$4), 1, 0)</f>
        <v>0</v>
      </c>
      <c r="AG25" s="139">
        <f>IF(ROWS($C$4:$C25)=COLUMNS($C$4:AG$4), 1, 0)</f>
        <v>0</v>
      </c>
      <c r="AH25" s="139">
        <f>IF(ROWS($C$4:$C25)=COLUMNS($C$4:AH$4), 1, 0)</f>
        <v>0</v>
      </c>
      <c r="AI25" s="139">
        <f>IF(ROWS($C$4:$C25)=COLUMNS($C$4:AI$4), 1, 0)</f>
        <v>0</v>
      </c>
      <c r="AJ25" s="139">
        <f>IF(ROWS($C$4:$C25)=COLUMNS($C$4:AJ$4), 1, 0)</f>
        <v>0</v>
      </c>
      <c r="AK25" s="139">
        <f>IF(ROWS($C$4:$C25)=COLUMNS($C$4:AK$4), 1, 0)</f>
        <v>0</v>
      </c>
      <c r="AL25" s="139">
        <f>IF(ROWS($C$4:$C25)=COLUMNS($C$4:AL$4), 1, 0)</f>
        <v>0</v>
      </c>
      <c r="AM25" s="152">
        <f>IF(ROWS($C$4:$C25)=COLUMNS($C$4:AM$4), 1, 0)</f>
        <v>0</v>
      </c>
      <c r="AN25" s="151"/>
    </row>
    <row r="26" spans="1:40" ht="39.950000000000003" customHeight="1" x14ac:dyDescent="0.15">
      <c r="A26" s="126" t="s">
        <v>419</v>
      </c>
      <c r="B26" s="161" t="s">
        <v>22</v>
      </c>
      <c r="C26" s="153">
        <f>IF(ROWS($C$4:$C26)=COLUMNS(C$4:$C$4), 1, 0)</f>
        <v>0</v>
      </c>
      <c r="D26" s="139">
        <f>IF(ROWS($C$4:$C26)=COLUMNS($C$4:D$4), 1, 0)</f>
        <v>0</v>
      </c>
      <c r="E26" s="139">
        <f>IF(ROWS($C$4:$C26)=COLUMNS($C$4:E$4), 1, 0)</f>
        <v>0</v>
      </c>
      <c r="F26" s="139">
        <f>IF(ROWS($C$4:$C26)=COLUMNS($C$4:F$4), 1, 0)</f>
        <v>0</v>
      </c>
      <c r="G26" s="139">
        <f>IF(ROWS($C$4:$C26)=COLUMNS($C$4:G$4), 1, 0)</f>
        <v>0</v>
      </c>
      <c r="H26" s="139">
        <f>IF(ROWS($C$4:$C26)=COLUMNS($C$4:H$4), 1, 0)</f>
        <v>0</v>
      </c>
      <c r="I26" s="139">
        <f>IF(ROWS($C$4:$C26)=COLUMNS($C$4:I$4), 1, 0)</f>
        <v>0</v>
      </c>
      <c r="J26" s="139">
        <f>IF(ROWS($C$4:$C26)=COLUMNS($C$4:J$4), 1, 0)</f>
        <v>0</v>
      </c>
      <c r="K26" s="139">
        <f>IF(ROWS($C$4:$C26)=COLUMNS($C$4:K$4), 1, 0)</f>
        <v>0</v>
      </c>
      <c r="L26" s="139">
        <f>IF(ROWS($C$4:$C26)=COLUMNS($C$4:L$4), 1, 0)</f>
        <v>0</v>
      </c>
      <c r="M26" s="139">
        <f>IF(ROWS($C$4:$C26)=COLUMNS($C$4:M$4), 1, 0)</f>
        <v>0</v>
      </c>
      <c r="N26" s="139">
        <f>IF(ROWS($C$4:$C26)=COLUMNS($C$4:N$4), 1, 0)</f>
        <v>0</v>
      </c>
      <c r="O26" s="139">
        <f>IF(ROWS($C$4:$C26)=COLUMNS($C$4:O$4), 1, 0)</f>
        <v>0</v>
      </c>
      <c r="P26" s="139">
        <f>IF(ROWS($C$4:$C26)=COLUMNS($C$4:P$4), 1, 0)</f>
        <v>0</v>
      </c>
      <c r="Q26" s="139">
        <f>IF(ROWS($C$4:$C26)=COLUMNS($C$4:Q$4), 1, 0)</f>
        <v>0</v>
      </c>
      <c r="R26" s="139">
        <f>IF(ROWS($C$4:$C26)=COLUMNS($C$4:R$4), 1, 0)</f>
        <v>0</v>
      </c>
      <c r="S26" s="139">
        <f>IF(ROWS($C$4:$C26)=COLUMNS($C$4:S$4), 1, 0)</f>
        <v>0</v>
      </c>
      <c r="T26" s="139">
        <f>IF(ROWS($C$4:$C26)=COLUMNS($C$4:T$4), 1, 0)</f>
        <v>0</v>
      </c>
      <c r="U26" s="139">
        <f>IF(ROWS($C$4:$C26)=COLUMNS($C$4:U$4), 1, 0)</f>
        <v>0</v>
      </c>
      <c r="V26" s="139">
        <f>IF(ROWS($C$4:$C26)=COLUMNS($C$4:V$4), 1, 0)</f>
        <v>0</v>
      </c>
      <c r="W26" s="139">
        <f>IF(ROWS($C$4:$C26)=COLUMNS($C$4:W$4), 1, 0)</f>
        <v>0</v>
      </c>
      <c r="X26" s="139">
        <f>IF(ROWS($C$4:$C26)=COLUMNS($C$4:X$4), 1, 0)</f>
        <v>0</v>
      </c>
      <c r="Y26" s="139">
        <f>IF(ROWS($C$4:$C26)=COLUMNS($C$4:Y$4), 1, 0)</f>
        <v>1</v>
      </c>
      <c r="Z26" s="139">
        <f>IF(ROWS($C$4:$C26)=COLUMNS($C$4:Z$4), 1, 0)</f>
        <v>0</v>
      </c>
      <c r="AA26" s="139">
        <f>IF(ROWS($C$4:$C26)=COLUMNS($C$4:AA$4), 1, 0)</f>
        <v>0</v>
      </c>
      <c r="AB26" s="139">
        <f>IF(ROWS($C$4:$C26)=COLUMNS($C$4:AB$4), 1, 0)</f>
        <v>0</v>
      </c>
      <c r="AC26" s="139">
        <f>IF(ROWS($C$4:$C26)=COLUMNS($C$4:AC$4), 1, 0)</f>
        <v>0</v>
      </c>
      <c r="AD26" s="139">
        <f>IF(ROWS($C$4:$C26)=COLUMNS($C$4:AD$4), 1, 0)</f>
        <v>0</v>
      </c>
      <c r="AE26" s="139">
        <f>IF(ROWS($C$4:$C26)=COLUMNS($C$4:AE$4), 1, 0)</f>
        <v>0</v>
      </c>
      <c r="AF26" s="139">
        <f>IF(ROWS($C$4:$C26)=COLUMNS($C$4:AF$4), 1, 0)</f>
        <v>0</v>
      </c>
      <c r="AG26" s="139">
        <f>IF(ROWS($C$4:$C26)=COLUMNS($C$4:AG$4), 1, 0)</f>
        <v>0</v>
      </c>
      <c r="AH26" s="139">
        <f>IF(ROWS($C$4:$C26)=COLUMNS($C$4:AH$4), 1, 0)</f>
        <v>0</v>
      </c>
      <c r="AI26" s="139">
        <f>IF(ROWS($C$4:$C26)=COLUMNS($C$4:AI$4), 1, 0)</f>
        <v>0</v>
      </c>
      <c r="AJ26" s="139">
        <f>IF(ROWS($C$4:$C26)=COLUMNS($C$4:AJ$4), 1, 0)</f>
        <v>0</v>
      </c>
      <c r="AK26" s="139">
        <f>IF(ROWS($C$4:$C26)=COLUMNS($C$4:AK$4), 1, 0)</f>
        <v>0</v>
      </c>
      <c r="AL26" s="139">
        <f>IF(ROWS($C$4:$C26)=COLUMNS($C$4:AL$4), 1, 0)</f>
        <v>0</v>
      </c>
      <c r="AM26" s="152">
        <f>IF(ROWS($C$4:$C26)=COLUMNS($C$4:AM$4), 1, 0)</f>
        <v>0</v>
      </c>
      <c r="AN26" s="151"/>
    </row>
    <row r="27" spans="1:40" ht="39.950000000000003" customHeight="1" x14ac:dyDescent="0.15">
      <c r="A27" s="126" t="s">
        <v>420</v>
      </c>
      <c r="B27" s="161" t="s">
        <v>23</v>
      </c>
      <c r="C27" s="153">
        <f>IF(ROWS($C$4:$C27)=COLUMNS(C$4:$C$4), 1, 0)</f>
        <v>0</v>
      </c>
      <c r="D27" s="139">
        <f>IF(ROWS($C$4:$C27)=COLUMNS($C$4:D$4), 1, 0)</f>
        <v>0</v>
      </c>
      <c r="E27" s="139">
        <f>IF(ROWS($C$4:$C27)=COLUMNS($C$4:E$4), 1, 0)</f>
        <v>0</v>
      </c>
      <c r="F27" s="139">
        <f>IF(ROWS($C$4:$C27)=COLUMNS($C$4:F$4), 1, 0)</f>
        <v>0</v>
      </c>
      <c r="G27" s="139">
        <f>IF(ROWS($C$4:$C27)=COLUMNS($C$4:G$4), 1, 0)</f>
        <v>0</v>
      </c>
      <c r="H27" s="139">
        <f>IF(ROWS($C$4:$C27)=COLUMNS($C$4:H$4), 1, 0)</f>
        <v>0</v>
      </c>
      <c r="I27" s="139">
        <f>IF(ROWS($C$4:$C27)=COLUMNS($C$4:I$4), 1, 0)</f>
        <v>0</v>
      </c>
      <c r="J27" s="139">
        <f>IF(ROWS($C$4:$C27)=COLUMNS($C$4:J$4), 1, 0)</f>
        <v>0</v>
      </c>
      <c r="K27" s="139">
        <f>IF(ROWS($C$4:$C27)=COLUMNS($C$4:K$4), 1, 0)</f>
        <v>0</v>
      </c>
      <c r="L27" s="139">
        <f>IF(ROWS($C$4:$C27)=COLUMNS($C$4:L$4), 1, 0)</f>
        <v>0</v>
      </c>
      <c r="M27" s="139">
        <f>IF(ROWS($C$4:$C27)=COLUMNS($C$4:M$4), 1, 0)</f>
        <v>0</v>
      </c>
      <c r="N27" s="139">
        <f>IF(ROWS($C$4:$C27)=COLUMNS($C$4:N$4), 1, 0)</f>
        <v>0</v>
      </c>
      <c r="O27" s="139">
        <f>IF(ROWS($C$4:$C27)=COLUMNS($C$4:O$4), 1, 0)</f>
        <v>0</v>
      </c>
      <c r="P27" s="139">
        <f>IF(ROWS($C$4:$C27)=COLUMNS($C$4:P$4), 1, 0)</f>
        <v>0</v>
      </c>
      <c r="Q27" s="139">
        <f>IF(ROWS($C$4:$C27)=COLUMNS($C$4:Q$4), 1, 0)</f>
        <v>0</v>
      </c>
      <c r="R27" s="139">
        <f>IF(ROWS($C$4:$C27)=COLUMNS($C$4:R$4), 1, 0)</f>
        <v>0</v>
      </c>
      <c r="S27" s="139">
        <f>IF(ROWS($C$4:$C27)=COLUMNS($C$4:S$4), 1, 0)</f>
        <v>0</v>
      </c>
      <c r="T27" s="139">
        <f>IF(ROWS($C$4:$C27)=COLUMNS($C$4:T$4), 1, 0)</f>
        <v>0</v>
      </c>
      <c r="U27" s="139">
        <f>IF(ROWS($C$4:$C27)=COLUMNS($C$4:U$4), 1, 0)</f>
        <v>0</v>
      </c>
      <c r="V27" s="139">
        <f>IF(ROWS($C$4:$C27)=COLUMNS($C$4:V$4), 1, 0)</f>
        <v>0</v>
      </c>
      <c r="W27" s="139">
        <f>IF(ROWS($C$4:$C27)=COLUMNS($C$4:W$4), 1, 0)</f>
        <v>0</v>
      </c>
      <c r="X27" s="139">
        <f>IF(ROWS($C$4:$C27)=COLUMNS($C$4:X$4), 1, 0)</f>
        <v>0</v>
      </c>
      <c r="Y27" s="139">
        <f>IF(ROWS($C$4:$C27)=COLUMNS($C$4:Y$4), 1, 0)</f>
        <v>0</v>
      </c>
      <c r="Z27" s="139">
        <f>IF(ROWS($C$4:$C27)=COLUMNS($C$4:Z$4), 1, 0)</f>
        <v>1</v>
      </c>
      <c r="AA27" s="139">
        <f>IF(ROWS($C$4:$C27)=COLUMNS($C$4:AA$4), 1, 0)</f>
        <v>0</v>
      </c>
      <c r="AB27" s="139">
        <f>IF(ROWS($C$4:$C27)=COLUMNS($C$4:AB$4), 1, 0)</f>
        <v>0</v>
      </c>
      <c r="AC27" s="139">
        <f>IF(ROWS($C$4:$C27)=COLUMNS($C$4:AC$4), 1, 0)</f>
        <v>0</v>
      </c>
      <c r="AD27" s="139">
        <f>IF(ROWS($C$4:$C27)=COLUMNS($C$4:AD$4), 1, 0)</f>
        <v>0</v>
      </c>
      <c r="AE27" s="139">
        <f>IF(ROWS($C$4:$C27)=COLUMNS($C$4:AE$4), 1, 0)</f>
        <v>0</v>
      </c>
      <c r="AF27" s="139">
        <f>IF(ROWS($C$4:$C27)=COLUMNS($C$4:AF$4), 1, 0)</f>
        <v>0</v>
      </c>
      <c r="AG27" s="139">
        <f>IF(ROWS($C$4:$C27)=COLUMNS($C$4:AG$4), 1, 0)</f>
        <v>0</v>
      </c>
      <c r="AH27" s="139">
        <f>IF(ROWS($C$4:$C27)=COLUMNS($C$4:AH$4), 1, 0)</f>
        <v>0</v>
      </c>
      <c r="AI27" s="139">
        <f>IF(ROWS($C$4:$C27)=COLUMNS($C$4:AI$4), 1, 0)</f>
        <v>0</v>
      </c>
      <c r="AJ27" s="139">
        <f>IF(ROWS($C$4:$C27)=COLUMNS($C$4:AJ$4), 1, 0)</f>
        <v>0</v>
      </c>
      <c r="AK27" s="139">
        <f>IF(ROWS($C$4:$C27)=COLUMNS($C$4:AK$4), 1, 0)</f>
        <v>0</v>
      </c>
      <c r="AL27" s="139">
        <f>IF(ROWS($C$4:$C27)=COLUMNS($C$4:AL$4), 1, 0)</f>
        <v>0</v>
      </c>
      <c r="AM27" s="152">
        <f>IF(ROWS($C$4:$C27)=COLUMNS($C$4:AM$4), 1, 0)</f>
        <v>0</v>
      </c>
      <c r="AN27" s="151"/>
    </row>
    <row r="28" spans="1:40" ht="39.950000000000003" customHeight="1" x14ac:dyDescent="0.15">
      <c r="A28" s="126" t="s">
        <v>421</v>
      </c>
      <c r="B28" s="161" t="s">
        <v>114</v>
      </c>
      <c r="C28" s="153">
        <f>IF(ROWS($C$4:$C28)=COLUMNS(C$4:$C$4), 1, 0)</f>
        <v>0</v>
      </c>
      <c r="D28" s="139">
        <f>IF(ROWS($C$4:$C28)=COLUMNS($C$4:D$4), 1, 0)</f>
        <v>0</v>
      </c>
      <c r="E28" s="139">
        <f>IF(ROWS($C$4:$C28)=COLUMNS($C$4:E$4), 1, 0)</f>
        <v>0</v>
      </c>
      <c r="F28" s="139">
        <f>IF(ROWS($C$4:$C28)=COLUMNS($C$4:F$4), 1, 0)</f>
        <v>0</v>
      </c>
      <c r="G28" s="139">
        <f>IF(ROWS($C$4:$C28)=COLUMNS($C$4:G$4), 1, 0)</f>
        <v>0</v>
      </c>
      <c r="H28" s="139">
        <f>IF(ROWS($C$4:$C28)=COLUMNS($C$4:H$4), 1, 0)</f>
        <v>0</v>
      </c>
      <c r="I28" s="139">
        <f>IF(ROWS($C$4:$C28)=COLUMNS($C$4:I$4), 1, 0)</f>
        <v>0</v>
      </c>
      <c r="J28" s="139">
        <f>IF(ROWS($C$4:$C28)=COLUMNS($C$4:J$4), 1, 0)</f>
        <v>0</v>
      </c>
      <c r="K28" s="139">
        <f>IF(ROWS($C$4:$C28)=COLUMNS($C$4:K$4), 1, 0)</f>
        <v>0</v>
      </c>
      <c r="L28" s="139">
        <f>IF(ROWS($C$4:$C28)=COLUMNS($C$4:L$4), 1, 0)</f>
        <v>0</v>
      </c>
      <c r="M28" s="139">
        <f>IF(ROWS($C$4:$C28)=COLUMNS($C$4:M$4), 1, 0)</f>
        <v>0</v>
      </c>
      <c r="N28" s="139">
        <f>IF(ROWS($C$4:$C28)=COLUMNS($C$4:N$4), 1, 0)</f>
        <v>0</v>
      </c>
      <c r="O28" s="139">
        <f>IF(ROWS($C$4:$C28)=COLUMNS($C$4:O$4), 1, 0)</f>
        <v>0</v>
      </c>
      <c r="P28" s="139">
        <f>IF(ROWS($C$4:$C28)=COLUMNS($C$4:P$4), 1, 0)</f>
        <v>0</v>
      </c>
      <c r="Q28" s="139">
        <f>IF(ROWS($C$4:$C28)=COLUMNS($C$4:Q$4), 1, 0)</f>
        <v>0</v>
      </c>
      <c r="R28" s="139">
        <f>IF(ROWS($C$4:$C28)=COLUMNS($C$4:R$4), 1, 0)</f>
        <v>0</v>
      </c>
      <c r="S28" s="139">
        <f>IF(ROWS($C$4:$C28)=COLUMNS($C$4:S$4), 1, 0)</f>
        <v>0</v>
      </c>
      <c r="T28" s="139">
        <f>IF(ROWS($C$4:$C28)=COLUMNS($C$4:T$4), 1, 0)</f>
        <v>0</v>
      </c>
      <c r="U28" s="139">
        <f>IF(ROWS($C$4:$C28)=COLUMNS($C$4:U$4), 1, 0)</f>
        <v>0</v>
      </c>
      <c r="V28" s="139">
        <f>IF(ROWS($C$4:$C28)=COLUMNS($C$4:V$4), 1, 0)</f>
        <v>0</v>
      </c>
      <c r="W28" s="139">
        <f>IF(ROWS($C$4:$C28)=COLUMNS($C$4:W$4), 1, 0)</f>
        <v>0</v>
      </c>
      <c r="X28" s="139">
        <f>IF(ROWS($C$4:$C28)=COLUMNS($C$4:X$4), 1, 0)</f>
        <v>0</v>
      </c>
      <c r="Y28" s="139">
        <f>IF(ROWS($C$4:$C28)=COLUMNS($C$4:Y$4), 1, 0)</f>
        <v>0</v>
      </c>
      <c r="Z28" s="139">
        <f>IF(ROWS($C$4:$C28)=COLUMNS($C$4:Z$4), 1, 0)</f>
        <v>0</v>
      </c>
      <c r="AA28" s="139">
        <f>IF(ROWS($C$4:$C28)=COLUMNS($C$4:AA$4), 1, 0)</f>
        <v>1</v>
      </c>
      <c r="AB28" s="139">
        <f>IF(ROWS($C$4:$C28)=COLUMNS($C$4:AB$4), 1, 0)</f>
        <v>0</v>
      </c>
      <c r="AC28" s="139">
        <f>IF(ROWS($C$4:$C28)=COLUMNS($C$4:AC$4), 1, 0)</f>
        <v>0</v>
      </c>
      <c r="AD28" s="139">
        <f>IF(ROWS($C$4:$C28)=COLUMNS($C$4:AD$4), 1, 0)</f>
        <v>0</v>
      </c>
      <c r="AE28" s="139">
        <f>IF(ROWS($C$4:$C28)=COLUMNS($C$4:AE$4), 1, 0)</f>
        <v>0</v>
      </c>
      <c r="AF28" s="139">
        <f>IF(ROWS($C$4:$C28)=COLUMNS($C$4:AF$4), 1, 0)</f>
        <v>0</v>
      </c>
      <c r="AG28" s="139">
        <f>IF(ROWS($C$4:$C28)=COLUMNS($C$4:AG$4), 1, 0)</f>
        <v>0</v>
      </c>
      <c r="AH28" s="139">
        <f>IF(ROWS($C$4:$C28)=COLUMNS($C$4:AH$4), 1, 0)</f>
        <v>0</v>
      </c>
      <c r="AI28" s="139">
        <f>IF(ROWS($C$4:$C28)=COLUMNS($C$4:AI$4), 1, 0)</f>
        <v>0</v>
      </c>
      <c r="AJ28" s="139">
        <f>IF(ROWS($C$4:$C28)=COLUMNS($C$4:AJ$4), 1, 0)</f>
        <v>0</v>
      </c>
      <c r="AK28" s="139">
        <f>IF(ROWS($C$4:$C28)=COLUMNS($C$4:AK$4), 1, 0)</f>
        <v>0</v>
      </c>
      <c r="AL28" s="139">
        <f>IF(ROWS($C$4:$C28)=COLUMNS($C$4:AL$4), 1, 0)</f>
        <v>0</v>
      </c>
      <c r="AM28" s="152">
        <f>IF(ROWS($C$4:$C28)=COLUMNS($C$4:AM$4), 1, 0)</f>
        <v>0</v>
      </c>
      <c r="AN28" s="151"/>
    </row>
    <row r="29" spans="1:40" ht="39.950000000000003" customHeight="1" x14ac:dyDescent="0.15">
      <c r="A29" s="126" t="s">
        <v>422</v>
      </c>
      <c r="B29" s="161" t="s">
        <v>112</v>
      </c>
      <c r="C29" s="153">
        <f>IF(ROWS($C$4:$C29)=COLUMNS(C$4:$C$4), 1, 0)</f>
        <v>0</v>
      </c>
      <c r="D29" s="139">
        <f>IF(ROWS($C$4:$C29)=COLUMNS($C$4:D$4), 1, 0)</f>
        <v>0</v>
      </c>
      <c r="E29" s="139">
        <f>IF(ROWS($C$4:$C29)=COLUMNS($C$4:E$4), 1, 0)</f>
        <v>0</v>
      </c>
      <c r="F29" s="139">
        <f>IF(ROWS($C$4:$C29)=COLUMNS($C$4:F$4), 1, 0)</f>
        <v>0</v>
      </c>
      <c r="G29" s="139">
        <f>IF(ROWS($C$4:$C29)=COLUMNS($C$4:G$4), 1, 0)</f>
        <v>0</v>
      </c>
      <c r="H29" s="139">
        <f>IF(ROWS($C$4:$C29)=COLUMNS($C$4:H$4), 1, 0)</f>
        <v>0</v>
      </c>
      <c r="I29" s="139">
        <f>IF(ROWS($C$4:$C29)=COLUMNS($C$4:I$4), 1, 0)</f>
        <v>0</v>
      </c>
      <c r="J29" s="139">
        <f>IF(ROWS($C$4:$C29)=COLUMNS($C$4:J$4), 1, 0)</f>
        <v>0</v>
      </c>
      <c r="K29" s="139">
        <f>IF(ROWS($C$4:$C29)=COLUMNS($C$4:K$4), 1, 0)</f>
        <v>0</v>
      </c>
      <c r="L29" s="139">
        <f>IF(ROWS($C$4:$C29)=COLUMNS($C$4:L$4), 1, 0)</f>
        <v>0</v>
      </c>
      <c r="M29" s="139">
        <f>IF(ROWS($C$4:$C29)=COLUMNS($C$4:M$4), 1, 0)</f>
        <v>0</v>
      </c>
      <c r="N29" s="139">
        <f>IF(ROWS($C$4:$C29)=COLUMNS($C$4:N$4), 1, 0)</f>
        <v>0</v>
      </c>
      <c r="O29" s="139">
        <f>IF(ROWS($C$4:$C29)=COLUMNS($C$4:O$4), 1, 0)</f>
        <v>0</v>
      </c>
      <c r="P29" s="139">
        <f>IF(ROWS($C$4:$C29)=COLUMNS($C$4:P$4), 1, 0)</f>
        <v>0</v>
      </c>
      <c r="Q29" s="139">
        <f>IF(ROWS($C$4:$C29)=COLUMNS($C$4:Q$4), 1, 0)</f>
        <v>0</v>
      </c>
      <c r="R29" s="139">
        <f>IF(ROWS($C$4:$C29)=COLUMNS($C$4:R$4), 1, 0)</f>
        <v>0</v>
      </c>
      <c r="S29" s="139">
        <f>IF(ROWS($C$4:$C29)=COLUMNS($C$4:S$4), 1, 0)</f>
        <v>0</v>
      </c>
      <c r="T29" s="139">
        <f>IF(ROWS($C$4:$C29)=COLUMNS($C$4:T$4), 1, 0)</f>
        <v>0</v>
      </c>
      <c r="U29" s="139">
        <f>IF(ROWS($C$4:$C29)=COLUMNS($C$4:U$4), 1, 0)</f>
        <v>0</v>
      </c>
      <c r="V29" s="139">
        <f>IF(ROWS($C$4:$C29)=COLUMNS($C$4:V$4), 1, 0)</f>
        <v>0</v>
      </c>
      <c r="W29" s="139">
        <f>IF(ROWS($C$4:$C29)=COLUMNS($C$4:W$4), 1, 0)</f>
        <v>0</v>
      </c>
      <c r="X29" s="139">
        <f>IF(ROWS($C$4:$C29)=COLUMNS($C$4:X$4), 1, 0)</f>
        <v>0</v>
      </c>
      <c r="Y29" s="139">
        <f>IF(ROWS($C$4:$C29)=COLUMNS($C$4:Y$4), 1, 0)</f>
        <v>0</v>
      </c>
      <c r="Z29" s="139">
        <f>IF(ROWS($C$4:$C29)=COLUMNS($C$4:Z$4), 1, 0)</f>
        <v>0</v>
      </c>
      <c r="AA29" s="139">
        <f>IF(ROWS($C$4:$C29)=COLUMNS($C$4:AA$4), 1, 0)</f>
        <v>0</v>
      </c>
      <c r="AB29" s="139">
        <f>IF(ROWS($C$4:$C29)=COLUMNS($C$4:AB$4), 1, 0)</f>
        <v>1</v>
      </c>
      <c r="AC29" s="139">
        <f>IF(ROWS($C$4:$C29)=COLUMNS($C$4:AC$4), 1, 0)</f>
        <v>0</v>
      </c>
      <c r="AD29" s="139">
        <f>IF(ROWS($C$4:$C29)=COLUMNS($C$4:AD$4), 1, 0)</f>
        <v>0</v>
      </c>
      <c r="AE29" s="139">
        <f>IF(ROWS($C$4:$C29)=COLUMNS($C$4:AE$4), 1, 0)</f>
        <v>0</v>
      </c>
      <c r="AF29" s="139">
        <f>IF(ROWS($C$4:$C29)=COLUMNS($C$4:AF$4), 1, 0)</f>
        <v>0</v>
      </c>
      <c r="AG29" s="139">
        <f>IF(ROWS($C$4:$C29)=COLUMNS($C$4:AG$4), 1, 0)</f>
        <v>0</v>
      </c>
      <c r="AH29" s="139">
        <f>IF(ROWS($C$4:$C29)=COLUMNS($C$4:AH$4), 1, 0)</f>
        <v>0</v>
      </c>
      <c r="AI29" s="139">
        <f>IF(ROWS($C$4:$C29)=COLUMNS($C$4:AI$4), 1, 0)</f>
        <v>0</v>
      </c>
      <c r="AJ29" s="139">
        <f>IF(ROWS($C$4:$C29)=COLUMNS($C$4:AJ$4), 1, 0)</f>
        <v>0</v>
      </c>
      <c r="AK29" s="139">
        <f>IF(ROWS($C$4:$C29)=COLUMNS($C$4:AK$4), 1, 0)</f>
        <v>0</v>
      </c>
      <c r="AL29" s="139">
        <f>IF(ROWS($C$4:$C29)=COLUMNS($C$4:AL$4), 1, 0)</f>
        <v>0</v>
      </c>
      <c r="AM29" s="152">
        <f>IF(ROWS($C$4:$C29)=COLUMNS($C$4:AM$4), 1, 0)</f>
        <v>0</v>
      </c>
      <c r="AN29" s="151"/>
    </row>
    <row r="30" spans="1:40" ht="39.950000000000003" customHeight="1" x14ac:dyDescent="0.15">
      <c r="A30" s="126" t="s">
        <v>423</v>
      </c>
      <c r="B30" s="161" t="s">
        <v>391</v>
      </c>
      <c r="C30" s="153">
        <f>IF(ROWS($C$4:$C30)=COLUMNS(C$4:$C$4), 1, 0)</f>
        <v>0</v>
      </c>
      <c r="D30" s="139">
        <f>IF(ROWS($C$4:$C30)=COLUMNS($C$4:D$4), 1, 0)</f>
        <v>0</v>
      </c>
      <c r="E30" s="139">
        <f>IF(ROWS($C$4:$C30)=COLUMNS($C$4:E$4), 1, 0)</f>
        <v>0</v>
      </c>
      <c r="F30" s="139">
        <f>IF(ROWS($C$4:$C30)=COLUMNS($C$4:F$4), 1, 0)</f>
        <v>0</v>
      </c>
      <c r="G30" s="139">
        <f>IF(ROWS($C$4:$C30)=COLUMNS($C$4:G$4), 1, 0)</f>
        <v>0</v>
      </c>
      <c r="H30" s="139">
        <f>IF(ROWS($C$4:$C30)=COLUMNS($C$4:H$4), 1, 0)</f>
        <v>0</v>
      </c>
      <c r="I30" s="139">
        <f>IF(ROWS($C$4:$C30)=COLUMNS($C$4:I$4), 1, 0)</f>
        <v>0</v>
      </c>
      <c r="J30" s="139">
        <f>IF(ROWS($C$4:$C30)=COLUMNS($C$4:J$4), 1, 0)</f>
        <v>0</v>
      </c>
      <c r="K30" s="139">
        <f>IF(ROWS($C$4:$C30)=COLUMNS($C$4:K$4), 1, 0)</f>
        <v>0</v>
      </c>
      <c r="L30" s="139">
        <f>IF(ROWS($C$4:$C30)=COLUMNS($C$4:L$4), 1, 0)</f>
        <v>0</v>
      </c>
      <c r="M30" s="139">
        <f>IF(ROWS($C$4:$C30)=COLUMNS($C$4:M$4), 1, 0)</f>
        <v>0</v>
      </c>
      <c r="N30" s="139">
        <f>IF(ROWS($C$4:$C30)=COLUMNS($C$4:N$4), 1, 0)</f>
        <v>0</v>
      </c>
      <c r="O30" s="139">
        <f>IF(ROWS($C$4:$C30)=COLUMNS($C$4:O$4), 1, 0)</f>
        <v>0</v>
      </c>
      <c r="P30" s="139">
        <f>IF(ROWS($C$4:$C30)=COLUMNS($C$4:P$4), 1, 0)</f>
        <v>0</v>
      </c>
      <c r="Q30" s="139">
        <f>IF(ROWS($C$4:$C30)=COLUMNS($C$4:Q$4), 1, 0)</f>
        <v>0</v>
      </c>
      <c r="R30" s="139">
        <f>IF(ROWS($C$4:$C30)=COLUMNS($C$4:R$4), 1, 0)</f>
        <v>0</v>
      </c>
      <c r="S30" s="139">
        <f>IF(ROWS($C$4:$C30)=COLUMNS($C$4:S$4), 1, 0)</f>
        <v>0</v>
      </c>
      <c r="T30" s="139">
        <f>IF(ROWS($C$4:$C30)=COLUMNS($C$4:T$4), 1, 0)</f>
        <v>0</v>
      </c>
      <c r="U30" s="139">
        <f>IF(ROWS($C$4:$C30)=COLUMNS($C$4:U$4), 1, 0)</f>
        <v>0</v>
      </c>
      <c r="V30" s="139">
        <f>IF(ROWS($C$4:$C30)=COLUMNS($C$4:V$4), 1, 0)</f>
        <v>0</v>
      </c>
      <c r="W30" s="139">
        <f>IF(ROWS($C$4:$C30)=COLUMNS($C$4:W$4), 1, 0)</f>
        <v>0</v>
      </c>
      <c r="X30" s="139">
        <f>IF(ROWS($C$4:$C30)=COLUMNS($C$4:X$4), 1, 0)</f>
        <v>0</v>
      </c>
      <c r="Y30" s="139">
        <f>IF(ROWS($C$4:$C30)=COLUMNS($C$4:Y$4), 1, 0)</f>
        <v>0</v>
      </c>
      <c r="Z30" s="139">
        <f>IF(ROWS($C$4:$C30)=COLUMNS($C$4:Z$4), 1, 0)</f>
        <v>0</v>
      </c>
      <c r="AA30" s="139">
        <f>IF(ROWS($C$4:$C30)=COLUMNS($C$4:AA$4), 1, 0)</f>
        <v>0</v>
      </c>
      <c r="AB30" s="139">
        <f>IF(ROWS($C$4:$C30)=COLUMNS($C$4:AB$4), 1, 0)</f>
        <v>0</v>
      </c>
      <c r="AC30" s="139">
        <f>IF(ROWS($C$4:$C30)=COLUMNS($C$4:AC$4), 1, 0)</f>
        <v>1</v>
      </c>
      <c r="AD30" s="139">
        <f>IF(ROWS($C$4:$C30)=COLUMNS($C$4:AD$4), 1, 0)</f>
        <v>0</v>
      </c>
      <c r="AE30" s="139">
        <f>IF(ROWS($C$4:$C30)=COLUMNS($C$4:AE$4), 1, 0)</f>
        <v>0</v>
      </c>
      <c r="AF30" s="139">
        <f>IF(ROWS($C$4:$C30)=COLUMNS($C$4:AF$4), 1, 0)</f>
        <v>0</v>
      </c>
      <c r="AG30" s="139">
        <f>IF(ROWS($C$4:$C30)=COLUMNS($C$4:AG$4), 1, 0)</f>
        <v>0</v>
      </c>
      <c r="AH30" s="139">
        <f>IF(ROWS($C$4:$C30)=COLUMNS($C$4:AH$4), 1, 0)</f>
        <v>0</v>
      </c>
      <c r="AI30" s="139">
        <f>IF(ROWS($C$4:$C30)=COLUMNS($C$4:AI$4), 1, 0)</f>
        <v>0</v>
      </c>
      <c r="AJ30" s="139">
        <f>IF(ROWS($C$4:$C30)=COLUMNS($C$4:AJ$4), 1, 0)</f>
        <v>0</v>
      </c>
      <c r="AK30" s="139">
        <f>IF(ROWS($C$4:$C30)=COLUMNS($C$4:AK$4), 1, 0)</f>
        <v>0</v>
      </c>
      <c r="AL30" s="139">
        <f>IF(ROWS($C$4:$C30)=COLUMNS($C$4:AL$4), 1, 0)</f>
        <v>0</v>
      </c>
      <c r="AM30" s="152">
        <f>IF(ROWS($C$4:$C30)=COLUMNS($C$4:AM$4), 1, 0)</f>
        <v>0</v>
      </c>
      <c r="AN30" s="151"/>
    </row>
    <row r="31" spans="1:40" ht="39.950000000000003" customHeight="1" x14ac:dyDescent="0.15">
      <c r="A31" s="126" t="s">
        <v>424</v>
      </c>
      <c r="B31" s="161" t="s">
        <v>392</v>
      </c>
      <c r="C31" s="153">
        <f>IF(ROWS($C$4:$C31)=COLUMNS(C$4:$C$4), 1, 0)</f>
        <v>0</v>
      </c>
      <c r="D31" s="139">
        <f>IF(ROWS($C$4:$C31)=COLUMNS($C$4:D$4), 1, 0)</f>
        <v>0</v>
      </c>
      <c r="E31" s="139">
        <f>IF(ROWS($C$4:$C31)=COLUMNS($C$4:E$4), 1, 0)</f>
        <v>0</v>
      </c>
      <c r="F31" s="139">
        <f>IF(ROWS($C$4:$C31)=COLUMNS($C$4:F$4), 1, 0)</f>
        <v>0</v>
      </c>
      <c r="G31" s="139">
        <f>IF(ROWS($C$4:$C31)=COLUMNS($C$4:G$4), 1, 0)</f>
        <v>0</v>
      </c>
      <c r="H31" s="139">
        <f>IF(ROWS($C$4:$C31)=COLUMNS($C$4:H$4), 1, 0)</f>
        <v>0</v>
      </c>
      <c r="I31" s="139">
        <f>IF(ROWS($C$4:$C31)=COLUMNS($C$4:I$4), 1, 0)</f>
        <v>0</v>
      </c>
      <c r="J31" s="139">
        <f>IF(ROWS($C$4:$C31)=COLUMNS($C$4:J$4), 1, 0)</f>
        <v>0</v>
      </c>
      <c r="K31" s="139">
        <f>IF(ROWS($C$4:$C31)=COLUMNS($C$4:K$4), 1, 0)</f>
        <v>0</v>
      </c>
      <c r="L31" s="139">
        <f>IF(ROWS($C$4:$C31)=COLUMNS($C$4:L$4), 1, 0)</f>
        <v>0</v>
      </c>
      <c r="M31" s="139">
        <f>IF(ROWS($C$4:$C31)=COLUMNS($C$4:M$4), 1, 0)</f>
        <v>0</v>
      </c>
      <c r="N31" s="139">
        <f>IF(ROWS($C$4:$C31)=COLUMNS($C$4:N$4), 1, 0)</f>
        <v>0</v>
      </c>
      <c r="O31" s="139">
        <f>IF(ROWS($C$4:$C31)=COLUMNS($C$4:O$4), 1, 0)</f>
        <v>0</v>
      </c>
      <c r="P31" s="139">
        <f>IF(ROWS($C$4:$C31)=COLUMNS($C$4:P$4), 1, 0)</f>
        <v>0</v>
      </c>
      <c r="Q31" s="139">
        <f>IF(ROWS($C$4:$C31)=COLUMNS($C$4:Q$4), 1, 0)</f>
        <v>0</v>
      </c>
      <c r="R31" s="139">
        <f>IF(ROWS($C$4:$C31)=COLUMNS($C$4:R$4), 1, 0)</f>
        <v>0</v>
      </c>
      <c r="S31" s="139">
        <f>IF(ROWS($C$4:$C31)=COLUMNS($C$4:S$4), 1, 0)</f>
        <v>0</v>
      </c>
      <c r="T31" s="139">
        <f>IF(ROWS($C$4:$C31)=COLUMNS($C$4:T$4), 1, 0)</f>
        <v>0</v>
      </c>
      <c r="U31" s="139">
        <f>IF(ROWS($C$4:$C31)=COLUMNS($C$4:U$4), 1, 0)</f>
        <v>0</v>
      </c>
      <c r="V31" s="139">
        <f>IF(ROWS($C$4:$C31)=COLUMNS($C$4:V$4), 1, 0)</f>
        <v>0</v>
      </c>
      <c r="W31" s="139">
        <f>IF(ROWS($C$4:$C31)=COLUMNS($C$4:W$4), 1, 0)</f>
        <v>0</v>
      </c>
      <c r="X31" s="139">
        <f>IF(ROWS($C$4:$C31)=COLUMNS($C$4:X$4), 1, 0)</f>
        <v>0</v>
      </c>
      <c r="Y31" s="139">
        <f>IF(ROWS($C$4:$C31)=COLUMNS($C$4:Y$4), 1, 0)</f>
        <v>0</v>
      </c>
      <c r="Z31" s="139">
        <f>IF(ROWS($C$4:$C31)=COLUMNS($C$4:Z$4), 1, 0)</f>
        <v>0</v>
      </c>
      <c r="AA31" s="139">
        <f>IF(ROWS($C$4:$C31)=COLUMNS($C$4:AA$4), 1, 0)</f>
        <v>0</v>
      </c>
      <c r="AB31" s="139">
        <f>IF(ROWS($C$4:$C31)=COLUMNS($C$4:AB$4), 1, 0)</f>
        <v>0</v>
      </c>
      <c r="AC31" s="139">
        <f>IF(ROWS($C$4:$C31)=COLUMNS($C$4:AC$4), 1, 0)</f>
        <v>0</v>
      </c>
      <c r="AD31" s="139">
        <f>IF(ROWS($C$4:$C31)=COLUMNS($C$4:AD$4), 1, 0)</f>
        <v>1</v>
      </c>
      <c r="AE31" s="139">
        <f>IF(ROWS($C$4:$C31)=COLUMNS($C$4:AE$4), 1, 0)</f>
        <v>0</v>
      </c>
      <c r="AF31" s="139">
        <f>IF(ROWS($C$4:$C31)=COLUMNS($C$4:AF$4), 1, 0)</f>
        <v>0</v>
      </c>
      <c r="AG31" s="139">
        <f>IF(ROWS($C$4:$C31)=COLUMNS($C$4:AG$4), 1, 0)</f>
        <v>0</v>
      </c>
      <c r="AH31" s="139">
        <f>IF(ROWS($C$4:$C31)=COLUMNS($C$4:AH$4), 1, 0)</f>
        <v>0</v>
      </c>
      <c r="AI31" s="139">
        <f>IF(ROWS($C$4:$C31)=COLUMNS($C$4:AI$4), 1, 0)</f>
        <v>0</v>
      </c>
      <c r="AJ31" s="139">
        <f>IF(ROWS($C$4:$C31)=COLUMNS($C$4:AJ$4), 1, 0)</f>
        <v>0</v>
      </c>
      <c r="AK31" s="139">
        <f>IF(ROWS($C$4:$C31)=COLUMNS($C$4:AK$4), 1, 0)</f>
        <v>0</v>
      </c>
      <c r="AL31" s="139">
        <f>IF(ROWS($C$4:$C31)=COLUMNS($C$4:AL$4), 1, 0)</f>
        <v>0</v>
      </c>
      <c r="AM31" s="152">
        <f>IF(ROWS($C$4:$C31)=COLUMNS($C$4:AM$4), 1, 0)</f>
        <v>0</v>
      </c>
      <c r="AN31" s="151"/>
    </row>
    <row r="32" spans="1:40" ht="39.950000000000003" customHeight="1" x14ac:dyDescent="0.15">
      <c r="A32" s="126" t="s">
        <v>425</v>
      </c>
      <c r="B32" s="161" t="s">
        <v>393</v>
      </c>
      <c r="C32" s="153">
        <f>IF(ROWS($C$4:$C32)=COLUMNS(C$4:$C$4), 1, 0)</f>
        <v>0</v>
      </c>
      <c r="D32" s="139">
        <f>IF(ROWS($C$4:$C32)=COLUMNS($C$4:D$4), 1, 0)</f>
        <v>0</v>
      </c>
      <c r="E32" s="139">
        <f>IF(ROWS($C$4:$C32)=COLUMNS($C$4:E$4), 1, 0)</f>
        <v>0</v>
      </c>
      <c r="F32" s="139">
        <f>IF(ROWS($C$4:$C32)=COLUMNS($C$4:F$4), 1, 0)</f>
        <v>0</v>
      </c>
      <c r="G32" s="139">
        <f>IF(ROWS($C$4:$C32)=COLUMNS($C$4:G$4), 1, 0)</f>
        <v>0</v>
      </c>
      <c r="H32" s="139">
        <f>IF(ROWS($C$4:$C32)=COLUMNS($C$4:H$4), 1, 0)</f>
        <v>0</v>
      </c>
      <c r="I32" s="139">
        <f>IF(ROWS($C$4:$C32)=COLUMNS($C$4:I$4), 1, 0)</f>
        <v>0</v>
      </c>
      <c r="J32" s="139">
        <f>IF(ROWS($C$4:$C32)=COLUMNS($C$4:J$4), 1, 0)</f>
        <v>0</v>
      </c>
      <c r="K32" s="139">
        <f>IF(ROWS($C$4:$C32)=COLUMNS($C$4:K$4), 1, 0)</f>
        <v>0</v>
      </c>
      <c r="L32" s="139">
        <f>IF(ROWS($C$4:$C32)=COLUMNS($C$4:L$4), 1, 0)</f>
        <v>0</v>
      </c>
      <c r="M32" s="139">
        <f>IF(ROWS($C$4:$C32)=COLUMNS($C$4:M$4), 1, 0)</f>
        <v>0</v>
      </c>
      <c r="N32" s="139">
        <f>IF(ROWS($C$4:$C32)=COLUMNS($C$4:N$4), 1, 0)</f>
        <v>0</v>
      </c>
      <c r="O32" s="139">
        <f>IF(ROWS($C$4:$C32)=COLUMNS($C$4:O$4), 1, 0)</f>
        <v>0</v>
      </c>
      <c r="P32" s="139">
        <f>IF(ROWS($C$4:$C32)=COLUMNS($C$4:P$4), 1, 0)</f>
        <v>0</v>
      </c>
      <c r="Q32" s="139">
        <f>IF(ROWS($C$4:$C32)=COLUMNS($C$4:Q$4), 1, 0)</f>
        <v>0</v>
      </c>
      <c r="R32" s="139">
        <f>IF(ROWS($C$4:$C32)=COLUMNS($C$4:R$4), 1, 0)</f>
        <v>0</v>
      </c>
      <c r="S32" s="139">
        <f>IF(ROWS($C$4:$C32)=COLUMNS($C$4:S$4), 1, 0)</f>
        <v>0</v>
      </c>
      <c r="T32" s="139">
        <f>IF(ROWS($C$4:$C32)=COLUMNS($C$4:T$4), 1, 0)</f>
        <v>0</v>
      </c>
      <c r="U32" s="139">
        <f>IF(ROWS($C$4:$C32)=COLUMNS($C$4:U$4), 1, 0)</f>
        <v>0</v>
      </c>
      <c r="V32" s="139">
        <f>IF(ROWS($C$4:$C32)=COLUMNS($C$4:V$4), 1, 0)</f>
        <v>0</v>
      </c>
      <c r="W32" s="139">
        <f>IF(ROWS($C$4:$C32)=COLUMNS($C$4:W$4), 1, 0)</f>
        <v>0</v>
      </c>
      <c r="X32" s="139">
        <f>IF(ROWS($C$4:$C32)=COLUMNS($C$4:X$4), 1, 0)</f>
        <v>0</v>
      </c>
      <c r="Y32" s="139">
        <f>IF(ROWS($C$4:$C32)=COLUMNS($C$4:Y$4), 1, 0)</f>
        <v>0</v>
      </c>
      <c r="Z32" s="139">
        <f>IF(ROWS($C$4:$C32)=COLUMNS($C$4:Z$4), 1, 0)</f>
        <v>0</v>
      </c>
      <c r="AA32" s="139">
        <f>IF(ROWS($C$4:$C32)=COLUMNS($C$4:AA$4), 1, 0)</f>
        <v>0</v>
      </c>
      <c r="AB32" s="139">
        <f>IF(ROWS($C$4:$C32)=COLUMNS($C$4:AB$4), 1, 0)</f>
        <v>0</v>
      </c>
      <c r="AC32" s="139">
        <f>IF(ROWS($C$4:$C32)=COLUMNS($C$4:AC$4), 1, 0)</f>
        <v>0</v>
      </c>
      <c r="AD32" s="139">
        <f>IF(ROWS($C$4:$C32)=COLUMNS($C$4:AD$4), 1, 0)</f>
        <v>0</v>
      </c>
      <c r="AE32" s="139">
        <f>IF(ROWS($C$4:$C32)=COLUMNS($C$4:AE$4), 1, 0)</f>
        <v>1</v>
      </c>
      <c r="AF32" s="139">
        <f>IF(ROWS($C$4:$C32)=COLUMNS($C$4:AF$4), 1, 0)</f>
        <v>0</v>
      </c>
      <c r="AG32" s="139">
        <f>IF(ROWS($C$4:$C32)=COLUMNS($C$4:AG$4), 1, 0)</f>
        <v>0</v>
      </c>
      <c r="AH32" s="139">
        <f>IF(ROWS($C$4:$C32)=COLUMNS($C$4:AH$4), 1, 0)</f>
        <v>0</v>
      </c>
      <c r="AI32" s="139">
        <f>IF(ROWS($C$4:$C32)=COLUMNS($C$4:AI$4), 1, 0)</f>
        <v>0</v>
      </c>
      <c r="AJ32" s="139">
        <f>IF(ROWS($C$4:$C32)=COLUMNS($C$4:AJ$4), 1, 0)</f>
        <v>0</v>
      </c>
      <c r="AK32" s="139">
        <f>IF(ROWS($C$4:$C32)=COLUMNS($C$4:AK$4), 1, 0)</f>
        <v>0</v>
      </c>
      <c r="AL32" s="139">
        <f>IF(ROWS($C$4:$C32)=COLUMNS($C$4:AL$4), 1, 0)</f>
        <v>0</v>
      </c>
      <c r="AM32" s="152">
        <f>IF(ROWS($C$4:$C32)=COLUMNS($C$4:AM$4), 1, 0)</f>
        <v>0</v>
      </c>
      <c r="AN32" s="151"/>
    </row>
    <row r="33" spans="1:40" ht="39.950000000000003" customHeight="1" x14ac:dyDescent="0.15">
      <c r="A33" s="126" t="s">
        <v>426</v>
      </c>
      <c r="B33" s="161" t="s">
        <v>76</v>
      </c>
      <c r="C33" s="153">
        <f>IF(ROWS($C$4:$C33)=COLUMNS(C$4:$C$4), 1, 0)</f>
        <v>0</v>
      </c>
      <c r="D33" s="139">
        <f>IF(ROWS($C$4:$C33)=COLUMNS($C$4:D$4), 1, 0)</f>
        <v>0</v>
      </c>
      <c r="E33" s="139">
        <f>IF(ROWS($C$4:$C33)=COLUMNS($C$4:E$4), 1, 0)</f>
        <v>0</v>
      </c>
      <c r="F33" s="139">
        <f>IF(ROWS($C$4:$C33)=COLUMNS($C$4:F$4), 1, 0)</f>
        <v>0</v>
      </c>
      <c r="G33" s="139">
        <f>IF(ROWS($C$4:$C33)=COLUMNS($C$4:G$4), 1, 0)</f>
        <v>0</v>
      </c>
      <c r="H33" s="139">
        <f>IF(ROWS($C$4:$C33)=COLUMNS($C$4:H$4), 1, 0)</f>
        <v>0</v>
      </c>
      <c r="I33" s="139">
        <f>IF(ROWS($C$4:$C33)=COLUMNS($C$4:I$4), 1, 0)</f>
        <v>0</v>
      </c>
      <c r="J33" s="139">
        <f>IF(ROWS($C$4:$C33)=COLUMNS($C$4:J$4), 1, 0)</f>
        <v>0</v>
      </c>
      <c r="K33" s="139">
        <f>IF(ROWS($C$4:$C33)=COLUMNS($C$4:K$4), 1, 0)</f>
        <v>0</v>
      </c>
      <c r="L33" s="139">
        <f>IF(ROWS($C$4:$C33)=COLUMNS($C$4:L$4), 1, 0)</f>
        <v>0</v>
      </c>
      <c r="M33" s="139">
        <f>IF(ROWS($C$4:$C33)=COLUMNS($C$4:M$4), 1, 0)</f>
        <v>0</v>
      </c>
      <c r="N33" s="139">
        <f>IF(ROWS($C$4:$C33)=COLUMNS($C$4:N$4), 1, 0)</f>
        <v>0</v>
      </c>
      <c r="O33" s="139">
        <f>IF(ROWS($C$4:$C33)=COLUMNS($C$4:O$4), 1, 0)</f>
        <v>0</v>
      </c>
      <c r="P33" s="139">
        <f>IF(ROWS($C$4:$C33)=COLUMNS($C$4:P$4), 1, 0)</f>
        <v>0</v>
      </c>
      <c r="Q33" s="139">
        <f>IF(ROWS($C$4:$C33)=COLUMNS($C$4:Q$4), 1, 0)</f>
        <v>0</v>
      </c>
      <c r="R33" s="139">
        <f>IF(ROWS($C$4:$C33)=COLUMNS($C$4:R$4), 1, 0)</f>
        <v>0</v>
      </c>
      <c r="S33" s="139">
        <f>IF(ROWS($C$4:$C33)=COLUMNS($C$4:S$4), 1, 0)</f>
        <v>0</v>
      </c>
      <c r="T33" s="139">
        <f>IF(ROWS($C$4:$C33)=COLUMNS($C$4:T$4), 1, 0)</f>
        <v>0</v>
      </c>
      <c r="U33" s="139">
        <f>IF(ROWS($C$4:$C33)=COLUMNS($C$4:U$4), 1, 0)</f>
        <v>0</v>
      </c>
      <c r="V33" s="139">
        <f>IF(ROWS($C$4:$C33)=COLUMNS($C$4:V$4), 1, 0)</f>
        <v>0</v>
      </c>
      <c r="W33" s="139">
        <f>IF(ROWS($C$4:$C33)=COLUMNS($C$4:W$4), 1, 0)</f>
        <v>0</v>
      </c>
      <c r="X33" s="139">
        <f>IF(ROWS($C$4:$C33)=COLUMNS($C$4:X$4), 1, 0)</f>
        <v>0</v>
      </c>
      <c r="Y33" s="139">
        <f>IF(ROWS($C$4:$C33)=COLUMNS($C$4:Y$4), 1, 0)</f>
        <v>0</v>
      </c>
      <c r="Z33" s="139">
        <f>IF(ROWS($C$4:$C33)=COLUMNS($C$4:Z$4), 1, 0)</f>
        <v>0</v>
      </c>
      <c r="AA33" s="139">
        <f>IF(ROWS($C$4:$C33)=COLUMNS($C$4:AA$4), 1, 0)</f>
        <v>0</v>
      </c>
      <c r="AB33" s="139">
        <f>IF(ROWS($C$4:$C33)=COLUMNS($C$4:AB$4), 1, 0)</f>
        <v>0</v>
      </c>
      <c r="AC33" s="139">
        <f>IF(ROWS($C$4:$C33)=COLUMNS($C$4:AC$4), 1, 0)</f>
        <v>0</v>
      </c>
      <c r="AD33" s="139">
        <f>IF(ROWS($C$4:$C33)=COLUMNS($C$4:AD$4), 1, 0)</f>
        <v>0</v>
      </c>
      <c r="AE33" s="139">
        <f>IF(ROWS($C$4:$C33)=COLUMNS($C$4:AE$4), 1, 0)</f>
        <v>0</v>
      </c>
      <c r="AF33" s="139">
        <f>IF(ROWS($C$4:$C33)=COLUMNS($C$4:AF$4), 1, 0)</f>
        <v>1</v>
      </c>
      <c r="AG33" s="139">
        <f>IF(ROWS($C$4:$C33)=COLUMNS($C$4:AG$4), 1, 0)</f>
        <v>0</v>
      </c>
      <c r="AH33" s="139">
        <f>IF(ROWS($C$4:$C33)=COLUMNS($C$4:AH$4), 1, 0)</f>
        <v>0</v>
      </c>
      <c r="AI33" s="139">
        <f>IF(ROWS($C$4:$C33)=COLUMNS($C$4:AI$4), 1, 0)</f>
        <v>0</v>
      </c>
      <c r="AJ33" s="139">
        <f>IF(ROWS($C$4:$C33)=COLUMNS($C$4:AJ$4), 1, 0)</f>
        <v>0</v>
      </c>
      <c r="AK33" s="139">
        <f>IF(ROWS($C$4:$C33)=COLUMNS($C$4:AK$4), 1, 0)</f>
        <v>0</v>
      </c>
      <c r="AL33" s="139">
        <f>IF(ROWS($C$4:$C33)=COLUMNS($C$4:AL$4), 1, 0)</f>
        <v>0</v>
      </c>
      <c r="AM33" s="152">
        <f>IF(ROWS($C$4:$C33)=COLUMNS($C$4:AM$4), 1, 0)</f>
        <v>0</v>
      </c>
      <c r="AN33" s="151"/>
    </row>
    <row r="34" spans="1:40" ht="39.950000000000003" customHeight="1" x14ac:dyDescent="0.15">
      <c r="A34" s="126" t="s">
        <v>427</v>
      </c>
      <c r="B34" s="161" t="s">
        <v>394</v>
      </c>
      <c r="C34" s="153">
        <f>IF(ROWS($C$4:$C34)=COLUMNS(C$4:$C$4), 1, 0)</f>
        <v>0</v>
      </c>
      <c r="D34" s="139">
        <f>IF(ROWS($C$4:$C34)=COLUMNS($C$4:D$4), 1, 0)</f>
        <v>0</v>
      </c>
      <c r="E34" s="139">
        <f>IF(ROWS($C$4:$C34)=COLUMNS($C$4:E$4), 1, 0)</f>
        <v>0</v>
      </c>
      <c r="F34" s="139">
        <f>IF(ROWS($C$4:$C34)=COLUMNS($C$4:F$4), 1, 0)</f>
        <v>0</v>
      </c>
      <c r="G34" s="139">
        <f>IF(ROWS($C$4:$C34)=COLUMNS($C$4:G$4), 1, 0)</f>
        <v>0</v>
      </c>
      <c r="H34" s="139">
        <f>IF(ROWS($C$4:$C34)=COLUMNS($C$4:H$4), 1, 0)</f>
        <v>0</v>
      </c>
      <c r="I34" s="139">
        <f>IF(ROWS($C$4:$C34)=COLUMNS($C$4:I$4), 1, 0)</f>
        <v>0</v>
      </c>
      <c r="J34" s="139">
        <f>IF(ROWS($C$4:$C34)=COLUMNS($C$4:J$4), 1, 0)</f>
        <v>0</v>
      </c>
      <c r="K34" s="139">
        <f>IF(ROWS($C$4:$C34)=COLUMNS($C$4:K$4), 1, 0)</f>
        <v>0</v>
      </c>
      <c r="L34" s="139">
        <f>IF(ROWS($C$4:$C34)=COLUMNS($C$4:L$4), 1, 0)</f>
        <v>0</v>
      </c>
      <c r="M34" s="139">
        <f>IF(ROWS($C$4:$C34)=COLUMNS($C$4:M$4), 1, 0)</f>
        <v>0</v>
      </c>
      <c r="N34" s="139">
        <f>IF(ROWS($C$4:$C34)=COLUMNS($C$4:N$4), 1, 0)</f>
        <v>0</v>
      </c>
      <c r="O34" s="139">
        <f>IF(ROWS($C$4:$C34)=COLUMNS($C$4:O$4), 1, 0)</f>
        <v>0</v>
      </c>
      <c r="P34" s="139">
        <f>IF(ROWS($C$4:$C34)=COLUMNS($C$4:P$4), 1, 0)</f>
        <v>0</v>
      </c>
      <c r="Q34" s="139">
        <f>IF(ROWS($C$4:$C34)=COLUMNS($C$4:Q$4), 1, 0)</f>
        <v>0</v>
      </c>
      <c r="R34" s="139">
        <f>IF(ROWS($C$4:$C34)=COLUMNS($C$4:R$4), 1, 0)</f>
        <v>0</v>
      </c>
      <c r="S34" s="139">
        <f>IF(ROWS($C$4:$C34)=COLUMNS($C$4:S$4), 1, 0)</f>
        <v>0</v>
      </c>
      <c r="T34" s="139">
        <f>IF(ROWS($C$4:$C34)=COLUMNS($C$4:T$4), 1, 0)</f>
        <v>0</v>
      </c>
      <c r="U34" s="139">
        <f>IF(ROWS($C$4:$C34)=COLUMNS($C$4:U$4), 1, 0)</f>
        <v>0</v>
      </c>
      <c r="V34" s="139">
        <f>IF(ROWS($C$4:$C34)=COLUMNS($C$4:V$4), 1, 0)</f>
        <v>0</v>
      </c>
      <c r="W34" s="139">
        <f>IF(ROWS($C$4:$C34)=COLUMNS($C$4:W$4), 1, 0)</f>
        <v>0</v>
      </c>
      <c r="X34" s="139">
        <f>IF(ROWS($C$4:$C34)=COLUMNS($C$4:X$4), 1, 0)</f>
        <v>0</v>
      </c>
      <c r="Y34" s="139">
        <f>IF(ROWS($C$4:$C34)=COLUMNS($C$4:Y$4), 1, 0)</f>
        <v>0</v>
      </c>
      <c r="Z34" s="139">
        <f>IF(ROWS($C$4:$C34)=COLUMNS($C$4:Z$4), 1, 0)</f>
        <v>0</v>
      </c>
      <c r="AA34" s="139">
        <f>IF(ROWS($C$4:$C34)=COLUMNS($C$4:AA$4), 1, 0)</f>
        <v>0</v>
      </c>
      <c r="AB34" s="139">
        <f>IF(ROWS($C$4:$C34)=COLUMNS($C$4:AB$4), 1, 0)</f>
        <v>0</v>
      </c>
      <c r="AC34" s="139">
        <f>IF(ROWS($C$4:$C34)=COLUMNS($C$4:AC$4), 1, 0)</f>
        <v>0</v>
      </c>
      <c r="AD34" s="139">
        <f>IF(ROWS($C$4:$C34)=COLUMNS($C$4:AD$4), 1, 0)</f>
        <v>0</v>
      </c>
      <c r="AE34" s="139">
        <f>IF(ROWS($C$4:$C34)=COLUMNS($C$4:AE$4), 1, 0)</f>
        <v>0</v>
      </c>
      <c r="AF34" s="139">
        <f>IF(ROWS($C$4:$C34)=COLUMNS($C$4:AF$4), 1, 0)</f>
        <v>0</v>
      </c>
      <c r="AG34" s="139">
        <f>IF(ROWS($C$4:$C34)=COLUMNS($C$4:AG$4), 1, 0)</f>
        <v>1</v>
      </c>
      <c r="AH34" s="139">
        <f>IF(ROWS($C$4:$C34)=COLUMNS($C$4:AH$4), 1, 0)</f>
        <v>0</v>
      </c>
      <c r="AI34" s="139">
        <f>IF(ROWS($C$4:$C34)=COLUMNS($C$4:AI$4), 1, 0)</f>
        <v>0</v>
      </c>
      <c r="AJ34" s="139">
        <f>IF(ROWS($C$4:$C34)=COLUMNS($C$4:AJ$4), 1, 0)</f>
        <v>0</v>
      </c>
      <c r="AK34" s="139">
        <f>IF(ROWS($C$4:$C34)=COLUMNS($C$4:AK$4), 1, 0)</f>
        <v>0</v>
      </c>
      <c r="AL34" s="139">
        <f>IF(ROWS($C$4:$C34)=COLUMNS($C$4:AL$4), 1, 0)</f>
        <v>0</v>
      </c>
      <c r="AM34" s="152">
        <f>IF(ROWS($C$4:$C34)=COLUMNS($C$4:AM$4), 1, 0)</f>
        <v>0</v>
      </c>
      <c r="AN34" s="151"/>
    </row>
    <row r="35" spans="1:40" ht="39.950000000000003" customHeight="1" x14ac:dyDescent="0.15">
      <c r="A35" s="126" t="s">
        <v>428</v>
      </c>
      <c r="B35" s="161" t="s">
        <v>395</v>
      </c>
      <c r="C35" s="153">
        <f>IF(ROWS($C$4:$C35)=COLUMNS(C$4:$C$4), 1, 0)</f>
        <v>0</v>
      </c>
      <c r="D35" s="139">
        <f>IF(ROWS($C$4:$C35)=COLUMNS($C$4:D$4), 1, 0)</f>
        <v>0</v>
      </c>
      <c r="E35" s="139">
        <f>IF(ROWS($C$4:$C35)=COLUMNS($C$4:E$4), 1, 0)</f>
        <v>0</v>
      </c>
      <c r="F35" s="139">
        <f>IF(ROWS($C$4:$C35)=COLUMNS($C$4:F$4), 1, 0)</f>
        <v>0</v>
      </c>
      <c r="G35" s="139">
        <f>IF(ROWS($C$4:$C35)=COLUMNS($C$4:G$4), 1, 0)</f>
        <v>0</v>
      </c>
      <c r="H35" s="139">
        <f>IF(ROWS($C$4:$C35)=COLUMNS($C$4:H$4), 1, 0)</f>
        <v>0</v>
      </c>
      <c r="I35" s="139">
        <f>IF(ROWS($C$4:$C35)=COLUMNS($C$4:I$4), 1, 0)</f>
        <v>0</v>
      </c>
      <c r="J35" s="139">
        <f>IF(ROWS($C$4:$C35)=COLUMNS($C$4:J$4), 1, 0)</f>
        <v>0</v>
      </c>
      <c r="K35" s="139">
        <f>IF(ROWS($C$4:$C35)=COLUMNS($C$4:K$4), 1, 0)</f>
        <v>0</v>
      </c>
      <c r="L35" s="139">
        <f>IF(ROWS($C$4:$C35)=COLUMNS($C$4:L$4), 1, 0)</f>
        <v>0</v>
      </c>
      <c r="M35" s="139">
        <f>IF(ROWS($C$4:$C35)=COLUMNS($C$4:M$4), 1, 0)</f>
        <v>0</v>
      </c>
      <c r="N35" s="139">
        <f>IF(ROWS($C$4:$C35)=COLUMNS($C$4:N$4), 1, 0)</f>
        <v>0</v>
      </c>
      <c r="O35" s="139">
        <f>IF(ROWS($C$4:$C35)=COLUMNS($C$4:O$4), 1, 0)</f>
        <v>0</v>
      </c>
      <c r="P35" s="139">
        <f>IF(ROWS($C$4:$C35)=COLUMNS($C$4:P$4), 1, 0)</f>
        <v>0</v>
      </c>
      <c r="Q35" s="139">
        <f>IF(ROWS($C$4:$C35)=COLUMNS($C$4:Q$4), 1, 0)</f>
        <v>0</v>
      </c>
      <c r="R35" s="139">
        <f>IF(ROWS($C$4:$C35)=COLUMNS($C$4:R$4), 1, 0)</f>
        <v>0</v>
      </c>
      <c r="S35" s="139">
        <f>IF(ROWS($C$4:$C35)=COLUMNS($C$4:S$4), 1, 0)</f>
        <v>0</v>
      </c>
      <c r="T35" s="139">
        <f>IF(ROWS($C$4:$C35)=COLUMNS($C$4:T$4), 1, 0)</f>
        <v>0</v>
      </c>
      <c r="U35" s="139">
        <f>IF(ROWS($C$4:$C35)=COLUMNS($C$4:U$4), 1, 0)</f>
        <v>0</v>
      </c>
      <c r="V35" s="139">
        <f>IF(ROWS($C$4:$C35)=COLUMNS($C$4:V$4), 1, 0)</f>
        <v>0</v>
      </c>
      <c r="W35" s="139">
        <f>IF(ROWS($C$4:$C35)=COLUMNS($C$4:W$4), 1, 0)</f>
        <v>0</v>
      </c>
      <c r="X35" s="139">
        <f>IF(ROWS($C$4:$C35)=COLUMNS($C$4:X$4), 1, 0)</f>
        <v>0</v>
      </c>
      <c r="Y35" s="139">
        <f>IF(ROWS($C$4:$C35)=COLUMNS($C$4:Y$4), 1, 0)</f>
        <v>0</v>
      </c>
      <c r="Z35" s="139">
        <f>IF(ROWS($C$4:$C35)=COLUMNS($C$4:Z$4), 1, 0)</f>
        <v>0</v>
      </c>
      <c r="AA35" s="139">
        <f>IF(ROWS($C$4:$C35)=COLUMNS($C$4:AA$4), 1, 0)</f>
        <v>0</v>
      </c>
      <c r="AB35" s="139">
        <f>IF(ROWS($C$4:$C35)=COLUMNS($C$4:AB$4), 1, 0)</f>
        <v>0</v>
      </c>
      <c r="AC35" s="139">
        <f>IF(ROWS($C$4:$C35)=COLUMNS($C$4:AC$4), 1, 0)</f>
        <v>0</v>
      </c>
      <c r="AD35" s="139">
        <f>IF(ROWS($C$4:$C35)=COLUMNS($C$4:AD$4), 1, 0)</f>
        <v>0</v>
      </c>
      <c r="AE35" s="139">
        <f>IF(ROWS($C$4:$C35)=COLUMNS($C$4:AE$4), 1, 0)</f>
        <v>0</v>
      </c>
      <c r="AF35" s="139">
        <f>IF(ROWS($C$4:$C35)=COLUMNS($C$4:AF$4), 1, 0)</f>
        <v>0</v>
      </c>
      <c r="AG35" s="139">
        <f>IF(ROWS($C$4:$C35)=COLUMNS($C$4:AG$4), 1, 0)</f>
        <v>0</v>
      </c>
      <c r="AH35" s="139">
        <f>IF(ROWS($C$4:$C35)=COLUMNS($C$4:AH$4), 1, 0)</f>
        <v>1</v>
      </c>
      <c r="AI35" s="139">
        <f>IF(ROWS($C$4:$C35)=COLUMNS($C$4:AI$4), 1, 0)</f>
        <v>0</v>
      </c>
      <c r="AJ35" s="139">
        <f>IF(ROWS($C$4:$C35)=COLUMNS($C$4:AJ$4), 1, 0)</f>
        <v>0</v>
      </c>
      <c r="AK35" s="139">
        <f>IF(ROWS($C$4:$C35)=COLUMNS($C$4:AK$4), 1, 0)</f>
        <v>0</v>
      </c>
      <c r="AL35" s="139">
        <f>IF(ROWS($C$4:$C35)=COLUMNS($C$4:AL$4), 1, 0)</f>
        <v>0</v>
      </c>
      <c r="AM35" s="152">
        <f>IF(ROWS($C$4:$C35)=COLUMNS($C$4:AM$4), 1, 0)</f>
        <v>0</v>
      </c>
      <c r="AN35" s="151"/>
    </row>
    <row r="36" spans="1:40" ht="39.950000000000003" customHeight="1" x14ac:dyDescent="0.15">
      <c r="A36" s="126" t="s">
        <v>429</v>
      </c>
      <c r="B36" s="161" t="s">
        <v>334</v>
      </c>
      <c r="C36" s="153">
        <f>IF(ROWS($C$4:$C36)=COLUMNS(C$4:$C$4), 1, 0)</f>
        <v>0</v>
      </c>
      <c r="D36" s="139">
        <f>IF(ROWS($C$4:$C36)=COLUMNS($C$4:D$4), 1, 0)</f>
        <v>0</v>
      </c>
      <c r="E36" s="139">
        <f>IF(ROWS($C$4:$C36)=COLUMNS($C$4:E$4), 1, 0)</f>
        <v>0</v>
      </c>
      <c r="F36" s="139">
        <f>IF(ROWS($C$4:$C36)=COLUMNS($C$4:F$4), 1, 0)</f>
        <v>0</v>
      </c>
      <c r="G36" s="139">
        <f>IF(ROWS($C$4:$C36)=COLUMNS($C$4:G$4), 1, 0)</f>
        <v>0</v>
      </c>
      <c r="H36" s="139">
        <f>IF(ROWS($C$4:$C36)=COLUMNS($C$4:H$4), 1, 0)</f>
        <v>0</v>
      </c>
      <c r="I36" s="139">
        <f>IF(ROWS($C$4:$C36)=COLUMNS($C$4:I$4), 1, 0)</f>
        <v>0</v>
      </c>
      <c r="J36" s="139">
        <f>IF(ROWS($C$4:$C36)=COLUMNS($C$4:J$4), 1, 0)</f>
        <v>0</v>
      </c>
      <c r="K36" s="139">
        <f>IF(ROWS($C$4:$C36)=COLUMNS($C$4:K$4), 1, 0)</f>
        <v>0</v>
      </c>
      <c r="L36" s="139">
        <f>IF(ROWS($C$4:$C36)=COLUMNS($C$4:L$4), 1, 0)</f>
        <v>0</v>
      </c>
      <c r="M36" s="139">
        <f>IF(ROWS($C$4:$C36)=COLUMNS($C$4:M$4), 1, 0)</f>
        <v>0</v>
      </c>
      <c r="N36" s="139">
        <f>IF(ROWS($C$4:$C36)=COLUMNS($C$4:N$4), 1, 0)</f>
        <v>0</v>
      </c>
      <c r="O36" s="139">
        <f>IF(ROWS($C$4:$C36)=COLUMNS($C$4:O$4), 1, 0)</f>
        <v>0</v>
      </c>
      <c r="P36" s="139">
        <f>IF(ROWS($C$4:$C36)=COLUMNS($C$4:P$4), 1, 0)</f>
        <v>0</v>
      </c>
      <c r="Q36" s="139">
        <f>IF(ROWS($C$4:$C36)=COLUMNS($C$4:Q$4), 1, 0)</f>
        <v>0</v>
      </c>
      <c r="R36" s="139">
        <f>IF(ROWS($C$4:$C36)=COLUMNS($C$4:R$4), 1, 0)</f>
        <v>0</v>
      </c>
      <c r="S36" s="139">
        <f>IF(ROWS($C$4:$C36)=COLUMNS($C$4:S$4), 1, 0)</f>
        <v>0</v>
      </c>
      <c r="T36" s="139">
        <f>IF(ROWS($C$4:$C36)=COLUMNS($C$4:T$4), 1, 0)</f>
        <v>0</v>
      </c>
      <c r="U36" s="139">
        <f>IF(ROWS($C$4:$C36)=COLUMNS($C$4:U$4), 1, 0)</f>
        <v>0</v>
      </c>
      <c r="V36" s="139">
        <f>IF(ROWS($C$4:$C36)=COLUMNS($C$4:V$4), 1, 0)</f>
        <v>0</v>
      </c>
      <c r="W36" s="139">
        <f>IF(ROWS($C$4:$C36)=COLUMNS($C$4:W$4), 1, 0)</f>
        <v>0</v>
      </c>
      <c r="X36" s="139">
        <f>IF(ROWS($C$4:$C36)=COLUMNS($C$4:X$4), 1, 0)</f>
        <v>0</v>
      </c>
      <c r="Y36" s="139">
        <f>IF(ROWS($C$4:$C36)=COLUMNS($C$4:Y$4), 1, 0)</f>
        <v>0</v>
      </c>
      <c r="Z36" s="139">
        <f>IF(ROWS($C$4:$C36)=COLUMNS($C$4:Z$4), 1, 0)</f>
        <v>0</v>
      </c>
      <c r="AA36" s="139">
        <f>IF(ROWS($C$4:$C36)=COLUMNS($C$4:AA$4), 1, 0)</f>
        <v>0</v>
      </c>
      <c r="AB36" s="139">
        <f>IF(ROWS($C$4:$C36)=COLUMNS($C$4:AB$4), 1, 0)</f>
        <v>0</v>
      </c>
      <c r="AC36" s="139">
        <f>IF(ROWS($C$4:$C36)=COLUMNS($C$4:AC$4), 1, 0)</f>
        <v>0</v>
      </c>
      <c r="AD36" s="139">
        <f>IF(ROWS($C$4:$C36)=COLUMNS($C$4:AD$4), 1, 0)</f>
        <v>0</v>
      </c>
      <c r="AE36" s="139">
        <f>IF(ROWS($C$4:$C36)=COLUMNS($C$4:AE$4), 1, 0)</f>
        <v>0</v>
      </c>
      <c r="AF36" s="139">
        <f>IF(ROWS($C$4:$C36)=COLUMNS($C$4:AF$4), 1, 0)</f>
        <v>0</v>
      </c>
      <c r="AG36" s="139">
        <f>IF(ROWS($C$4:$C36)=COLUMNS($C$4:AG$4), 1, 0)</f>
        <v>0</v>
      </c>
      <c r="AH36" s="139">
        <f>IF(ROWS($C$4:$C36)=COLUMNS($C$4:AH$4), 1, 0)</f>
        <v>0</v>
      </c>
      <c r="AI36" s="139">
        <f>IF(ROWS($C$4:$C36)=COLUMNS($C$4:AI$4), 1, 0)</f>
        <v>1</v>
      </c>
      <c r="AJ36" s="139">
        <f>IF(ROWS($C$4:$C36)=COLUMNS($C$4:AJ$4), 1, 0)</f>
        <v>0</v>
      </c>
      <c r="AK36" s="139">
        <f>IF(ROWS($C$4:$C36)=COLUMNS($C$4:AK$4), 1, 0)</f>
        <v>0</v>
      </c>
      <c r="AL36" s="139">
        <f>IF(ROWS($C$4:$C36)=COLUMNS($C$4:AL$4), 1, 0)</f>
        <v>0</v>
      </c>
      <c r="AM36" s="152">
        <f>IF(ROWS($C$4:$C36)=COLUMNS($C$4:AM$4), 1, 0)</f>
        <v>0</v>
      </c>
      <c r="AN36" s="151"/>
    </row>
    <row r="37" spans="1:40" ht="39.950000000000003" customHeight="1" x14ac:dyDescent="0.15">
      <c r="A37" s="126" t="s">
        <v>430</v>
      </c>
      <c r="B37" s="161" t="s">
        <v>396</v>
      </c>
      <c r="C37" s="153">
        <f>IF(ROWS($C$4:$C37)=COLUMNS(C$4:$C$4), 1, 0)</f>
        <v>0</v>
      </c>
      <c r="D37" s="139">
        <f>IF(ROWS($C$4:$C37)=COLUMNS($C$4:D$4), 1, 0)</f>
        <v>0</v>
      </c>
      <c r="E37" s="139">
        <f>IF(ROWS($C$4:$C37)=COLUMNS($C$4:E$4), 1, 0)</f>
        <v>0</v>
      </c>
      <c r="F37" s="139">
        <f>IF(ROWS($C$4:$C37)=COLUMNS($C$4:F$4), 1, 0)</f>
        <v>0</v>
      </c>
      <c r="G37" s="139">
        <f>IF(ROWS($C$4:$C37)=COLUMNS($C$4:G$4), 1, 0)</f>
        <v>0</v>
      </c>
      <c r="H37" s="139">
        <f>IF(ROWS($C$4:$C37)=COLUMNS($C$4:H$4), 1, 0)</f>
        <v>0</v>
      </c>
      <c r="I37" s="139">
        <f>IF(ROWS($C$4:$C37)=COLUMNS($C$4:I$4), 1, 0)</f>
        <v>0</v>
      </c>
      <c r="J37" s="139">
        <f>IF(ROWS($C$4:$C37)=COLUMNS($C$4:J$4), 1, 0)</f>
        <v>0</v>
      </c>
      <c r="K37" s="139">
        <f>IF(ROWS($C$4:$C37)=COLUMNS($C$4:K$4), 1, 0)</f>
        <v>0</v>
      </c>
      <c r="L37" s="139">
        <f>IF(ROWS($C$4:$C37)=COLUMNS($C$4:L$4), 1, 0)</f>
        <v>0</v>
      </c>
      <c r="M37" s="139">
        <f>IF(ROWS($C$4:$C37)=COLUMNS($C$4:M$4), 1, 0)</f>
        <v>0</v>
      </c>
      <c r="N37" s="139">
        <f>IF(ROWS($C$4:$C37)=COLUMNS($C$4:N$4), 1, 0)</f>
        <v>0</v>
      </c>
      <c r="O37" s="139">
        <f>IF(ROWS($C$4:$C37)=COLUMNS($C$4:O$4), 1, 0)</f>
        <v>0</v>
      </c>
      <c r="P37" s="139">
        <f>IF(ROWS($C$4:$C37)=COLUMNS($C$4:P$4), 1, 0)</f>
        <v>0</v>
      </c>
      <c r="Q37" s="139">
        <f>IF(ROWS($C$4:$C37)=COLUMNS($C$4:Q$4), 1, 0)</f>
        <v>0</v>
      </c>
      <c r="R37" s="139">
        <f>IF(ROWS($C$4:$C37)=COLUMNS($C$4:R$4), 1, 0)</f>
        <v>0</v>
      </c>
      <c r="S37" s="139">
        <f>IF(ROWS($C$4:$C37)=COLUMNS($C$4:S$4), 1, 0)</f>
        <v>0</v>
      </c>
      <c r="T37" s="139">
        <f>IF(ROWS($C$4:$C37)=COLUMNS($C$4:T$4), 1, 0)</f>
        <v>0</v>
      </c>
      <c r="U37" s="139">
        <f>IF(ROWS($C$4:$C37)=COLUMNS($C$4:U$4), 1, 0)</f>
        <v>0</v>
      </c>
      <c r="V37" s="139">
        <f>IF(ROWS($C$4:$C37)=COLUMNS($C$4:V$4), 1, 0)</f>
        <v>0</v>
      </c>
      <c r="W37" s="139">
        <f>IF(ROWS($C$4:$C37)=COLUMNS($C$4:W$4), 1, 0)</f>
        <v>0</v>
      </c>
      <c r="X37" s="139">
        <f>IF(ROWS($C$4:$C37)=COLUMNS($C$4:X$4), 1, 0)</f>
        <v>0</v>
      </c>
      <c r="Y37" s="139">
        <f>IF(ROWS($C$4:$C37)=COLUMNS($C$4:Y$4), 1, 0)</f>
        <v>0</v>
      </c>
      <c r="Z37" s="139">
        <f>IF(ROWS($C$4:$C37)=COLUMNS($C$4:Z$4), 1, 0)</f>
        <v>0</v>
      </c>
      <c r="AA37" s="139">
        <f>IF(ROWS($C$4:$C37)=COLUMNS($C$4:AA$4), 1, 0)</f>
        <v>0</v>
      </c>
      <c r="AB37" s="139">
        <f>IF(ROWS($C$4:$C37)=COLUMNS($C$4:AB$4), 1, 0)</f>
        <v>0</v>
      </c>
      <c r="AC37" s="139">
        <f>IF(ROWS($C$4:$C37)=COLUMNS($C$4:AC$4), 1, 0)</f>
        <v>0</v>
      </c>
      <c r="AD37" s="139">
        <f>IF(ROWS($C$4:$C37)=COLUMNS($C$4:AD$4), 1, 0)</f>
        <v>0</v>
      </c>
      <c r="AE37" s="139">
        <f>IF(ROWS($C$4:$C37)=COLUMNS($C$4:AE$4), 1, 0)</f>
        <v>0</v>
      </c>
      <c r="AF37" s="139">
        <f>IF(ROWS($C$4:$C37)=COLUMNS($C$4:AF$4), 1, 0)</f>
        <v>0</v>
      </c>
      <c r="AG37" s="139">
        <f>IF(ROWS($C$4:$C37)=COLUMNS($C$4:AG$4), 1, 0)</f>
        <v>0</v>
      </c>
      <c r="AH37" s="139">
        <f>IF(ROWS($C$4:$C37)=COLUMNS($C$4:AH$4), 1, 0)</f>
        <v>0</v>
      </c>
      <c r="AI37" s="139">
        <f>IF(ROWS($C$4:$C37)=COLUMNS($C$4:AI$4), 1, 0)</f>
        <v>0</v>
      </c>
      <c r="AJ37" s="139">
        <f>IF(ROWS($C$4:$C37)=COLUMNS($C$4:AJ$4), 1, 0)</f>
        <v>1</v>
      </c>
      <c r="AK37" s="139">
        <f>IF(ROWS($C$4:$C37)=COLUMNS($C$4:AK$4), 1, 0)</f>
        <v>0</v>
      </c>
      <c r="AL37" s="139">
        <f>IF(ROWS($C$4:$C37)=COLUMNS($C$4:AL$4), 1, 0)</f>
        <v>0</v>
      </c>
      <c r="AM37" s="152">
        <f>IF(ROWS($C$4:$C37)=COLUMNS($C$4:AM$4), 1, 0)</f>
        <v>0</v>
      </c>
      <c r="AN37" s="151"/>
    </row>
    <row r="38" spans="1:40" ht="39.950000000000003" customHeight="1" x14ac:dyDescent="0.15">
      <c r="A38" s="126" t="s">
        <v>431</v>
      </c>
      <c r="B38" s="161" t="s">
        <v>397</v>
      </c>
      <c r="C38" s="153">
        <f>IF(ROWS($C$4:$C38)=COLUMNS(C$4:$C$4), 1, 0)</f>
        <v>0</v>
      </c>
      <c r="D38" s="139">
        <f>IF(ROWS($C$4:$C38)=COLUMNS($C$4:D$4), 1, 0)</f>
        <v>0</v>
      </c>
      <c r="E38" s="139">
        <f>IF(ROWS($C$4:$C38)=COLUMNS($C$4:E$4), 1, 0)</f>
        <v>0</v>
      </c>
      <c r="F38" s="139">
        <f>IF(ROWS($C$4:$C38)=COLUMNS($C$4:F$4), 1, 0)</f>
        <v>0</v>
      </c>
      <c r="G38" s="139">
        <f>IF(ROWS($C$4:$C38)=COLUMNS($C$4:G$4), 1, 0)</f>
        <v>0</v>
      </c>
      <c r="H38" s="139">
        <f>IF(ROWS($C$4:$C38)=COLUMNS($C$4:H$4), 1, 0)</f>
        <v>0</v>
      </c>
      <c r="I38" s="139">
        <f>IF(ROWS($C$4:$C38)=COLUMNS($C$4:I$4), 1, 0)</f>
        <v>0</v>
      </c>
      <c r="J38" s="139">
        <f>IF(ROWS($C$4:$C38)=COLUMNS($C$4:J$4), 1, 0)</f>
        <v>0</v>
      </c>
      <c r="K38" s="139">
        <f>IF(ROWS($C$4:$C38)=COLUMNS($C$4:K$4), 1, 0)</f>
        <v>0</v>
      </c>
      <c r="L38" s="139">
        <f>IF(ROWS($C$4:$C38)=COLUMNS($C$4:L$4), 1, 0)</f>
        <v>0</v>
      </c>
      <c r="M38" s="139">
        <f>IF(ROWS($C$4:$C38)=COLUMNS($C$4:M$4), 1, 0)</f>
        <v>0</v>
      </c>
      <c r="N38" s="139">
        <f>IF(ROWS($C$4:$C38)=COLUMNS($C$4:N$4), 1, 0)</f>
        <v>0</v>
      </c>
      <c r="O38" s="139">
        <f>IF(ROWS($C$4:$C38)=COLUMNS($C$4:O$4), 1, 0)</f>
        <v>0</v>
      </c>
      <c r="P38" s="139">
        <f>IF(ROWS($C$4:$C38)=COLUMNS($C$4:P$4), 1, 0)</f>
        <v>0</v>
      </c>
      <c r="Q38" s="139">
        <f>IF(ROWS($C$4:$C38)=COLUMNS($C$4:Q$4), 1, 0)</f>
        <v>0</v>
      </c>
      <c r="R38" s="139">
        <f>IF(ROWS($C$4:$C38)=COLUMNS($C$4:R$4), 1, 0)</f>
        <v>0</v>
      </c>
      <c r="S38" s="139">
        <f>IF(ROWS($C$4:$C38)=COLUMNS($C$4:S$4), 1, 0)</f>
        <v>0</v>
      </c>
      <c r="T38" s="139">
        <f>IF(ROWS($C$4:$C38)=COLUMNS($C$4:T$4), 1, 0)</f>
        <v>0</v>
      </c>
      <c r="U38" s="139">
        <f>IF(ROWS($C$4:$C38)=COLUMNS($C$4:U$4), 1, 0)</f>
        <v>0</v>
      </c>
      <c r="V38" s="139">
        <f>IF(ROWS($C$4:$C38)=COLUMNS($C$4:V$4), 1, 0)</f>
        <v>0</v>
      </c>
      <c r="W38" s="139">
        <f>IF(ROWS($C$4:$C38)=COLUMNS($C$4:W$4), 1, 0)</f>
        <v>0</v>
      </c>
      <c r="X38" s="139">
        <f>IF(ROWS($C$4:$C38)=COLUMNS($C$4:X$4), 1, 0)</f>
        <v>0</v>
      </c>
      <c r="Y38" s="139">
        <f>IF(ROWS($C$4:$C38)=COLUMNS($C$4:Y$4), 1, 0)</f>
        <v>0</v>
      </c>
      <c r="Z38" s="139">
        <f>IF(ROWS($C$4:$C38)=COLUMNS($C$4:Z$4), 1, 0)</f>
        <v>0</v>
      </c>
      <c r="AA38" s="139">
        <f>IF(ROWS($C$4:$C38)=COLUMNS($C$4:AA$4), 1, 0)</f>
        <v>0</v>
      </c>
      <c r="AB38" s="139">
        <f>IF(ROWS($C$4:$C38)=COLUMNS($C$4:AB$4), 1, 0)</f>
        <v>0</v>
      </c>
      <c r="AC38" s="139">
        <f>IF(ROWS($C$4:$C38)=COLUMNS($C$4:AC$4), 1, 0)</f>
        <v>0</v>
      </c>
      <c r="AD38" s="139">
        <f>IF(ROWS($C$4:$C38)=COLUMNS($C$4:AD$4), 1, 0)</f>
        <v>0</v>
      </c>
      <c r="AE38" s="139">
        <f>IF(ROWS($C$4:$C38)=COLUMNS($C$4:AE$4), 1, 0)</f>
        <v>0</v>
      </c>
      <c r="AF38" s="139">
        <f>IF(ROWS($C$4:$C38)=COLUMNS($C$4:AF$4), 1, 0)</f>
        <v>0</v>
      </c>
      <c r="AG38" s="139">
        <f>IF(ROWS($C$4:$C38)=COLUMNS($C$4:AG$4), 1, 0)</f>
        <v>0</v>
      </c>
      <c r="AH38" s="139">
        <f>IF(ROWS($C$4:$C38)=COLUMNS($C$4:AH$4), 1, 0)</f>
        <v>0</v>
      </c>
      <c r="AI38" s="139">
        <f>IF(ROWS($C$4:$C38)=COLUMNS($C$4:AI$4), 1, 0)</f>
        <v>0</v>
      </c>
      <c r="AJ38" s="139">
        <f>IF(ROWS($C$4:$C38)=COLUMNS($C$4:AJ$4), 1, 0)</f>
        <v>0</v>
      </c>
      <c r="AK38" s="139">
        <f>IF(ROWS($C$4:$C38)=COLUMNS($C$4:AK$4), 1, 0)</f>
        <v>1</v>
      </c>
      <c r="AL38" s="139">
        <f>IF(ROWS($C$4:$C38)=COLUMNS($C$4:AL$4), 1, 0)</f>
        <v>0</v>
      </c>
      <c r="AM38" s="152">
        <f>IF(ROWS($C$4:$C38)=COLUMNS($C$4:AM$4), 1, 0)</f>
        <v>0</v>
      </c>
      <c r="AN38" s="151"/>
    </row>
    <row r="39" spans="1:40" ht="39.950000000000003" customHeight="1" x14ac:dyDescent="0.15">
      <c r="A39" s="126" t="s">
        <v>432</v>
      </c>
      <c r="B39" s="161" t="s">
        <v>43</v>
      </c>
      <c r="C39" s="153">
        <f>IF(ROWS($C$4:$C39)=COLUMNS(C$4:$C$4), 1, 0)</f>
        <v>0</v>
      </c>
      <c r="D39" s="139">
        <f>IF(ROWS($C$4:$C39)=COLUMNS($C$4:D$4), 1, 0)</f>
        <v>0</v>
      </c>
      <c r="E39" s="139">
        <f>IF(ROWS($C$4:$C39)=COLUMNS($C$4:E$4), 1, 0)</f>
        <v>0</v>
      </c>
      <c r="F39" s="139">
        <f>IF(ROWS($C$4:$C39)=COLUMNS($C$4:F$4), 1, 0)</f>
        <v>0</v>
      </c>
      <c r="G39" s="139">
        <f>IF(ROWS($C$4:$C39)=COLUMNS($C$4:G$4), 1, 0)</f>
        <v>0</v>
      </c>
      <c r="H39" s="139">
        <f>IF(ROWS($C$4:$C39)=COLUMNS($C$4:H$4), 1, 0)</f>
        <v>0</v>
      </c>
      <c r="I39" s="139">
        <f>IF(ROWS($C$4:$C39)=COLUMNS($C$4:I$4), 1, 0)</f>
        <v>0</v>
      </c>
      <c r="J39" s="139">
        <f>IF(ROWS($C$4:$C39)=COLUMNS($C$4:J$4), 1, 0)</f>
        <v>0</v>
      </c>
      <c r="K39" s="139">
        <f>IF(ROWS($C$4:$C39)=COLUMNS($C$4:K$4), 1, 0)</f>
        <v>0</v>
      </c>
      <c r="L39" s="139">
        <f>IF(ROWS($C$4:$C39)=COLUMNS($C$4:L$4), 1, 0)</f>
        <v>0</v>
      </c>
      <c r="M39" s="139">
        <f>IF(ROWS($C$4:$C39)=COLUMNS($C$4:M$4), 1, 0)</f>
        <v>0</v>
      </c>
      <c r="N39" s="139">
        <f>IF(ROWS($C$4:$C39)=COLUMNS($C$4:N$4), 1, 0)</f>
        <v>0</v>
      </c>
      <c r="O39" s="139">
        <f>IF(ROWS($C$4:$C39)=COLUMNS($C$4:O$4), 1, 0)</f>
        <v>0</v>
      </c>
      <c r="P39" s="139">
        <f>IF(ROWS($C$4:$C39)=COLUMNS($C$4:P$4), 1, 0)</f>
        <v>0</v>
      </c>
      <c r="Q39" s="139">
        <f>IF(ROWS($C$4:$C39)=COLUMNS($C$4:Q$4), 1, 0)</f>
        <v>0</v>
      </c>
      <c r="R39" s="139">
        <f>IF(ROWS($C$4:$C39)=COLUMNS($C$4:R$4), 1, 0)</f>
        <v>0</v>
      </c>
      <c r="S39" s="139">
        <f>IF(ROWS($C$4:$C39)=COLUMNS($C$4:S$4), 1, 0)</f>
        <v>0</v>
      </c>
      <c r="T39" s="139">
        <f>IF(ROWS($C$4:$C39)=COLUMNS($C$4:T$4), 1, 0)</f>
        <v>0</v>
      </c>
      <c r="U39" s="139">
        <f>IF(ROWS($C$4:$C39)=COLUMNS($C$4:U$4), 1, 0)</f>
        <v>0</v>
      </c>
      <c r="V39" s="139">
        <f>IF(ROWS($C$4:$C39)=COLUMNS($C$4:V$4), 1, 0)</f>
        <v>0</v>
      </c>
      <c r="W39" s="139">
        <f>IF(ROWS($C$4:$C39)=COLUMNS($C$4:W$4), 1, 0)</f>
        <v>0</v>
      </c>
      <c r="X39" s="139">
        <f>IF(ROWS($C$4:$C39)=COLUMNS($C$4:X$4), 1, 0)</f>
        <v>0</v>
      </c>
      <c r="Y39" s="139">
        <f>IF(ROWS($C$4:$C39)=COLUMNS($C$4:Y$4), 1, 0)</f>
        <v>0</v>
      </c>
      <c r="Z39" s="139">
        <f>IF(ROWS($C$4:$C39)=COLUMNS($C$4:Z$4), 1, 0)</f>
        <v>0</v>
      </c>
      <c r="AA39" s="139">
        <f>IF(ROWS($C$4:$C39)=COLUMNS($C$4:AA$4), 1, 0)</f>
        <v>0</v>
      </c>
      <c r="AB39" s="139">
        <f>IF(ROWS($C$4:$C39)=COLUMNS($C$4:AB$4), 1, 0)</f>
        <v>0</v>
      </c>
      <c r="AC39" s="139">
        <f>IF(ROWS($C$4:$C39)=COLUMNS($C$4:AC$4), 1, 0)</f>
        <v>0</v>
      </c>
      <c r="AD39" s="139">
        <f>IF(ROWS($C$4:$C39)=COLUMNS($C$4:AD$4), 1, 0)</f>
        <v>0</v>
      </c>
      <c r="AE39" s="139">
        <f>IF(ROWS($C$4:$C39)=COLUMNS($C$4:AE$4), 1, 0)</f>
        <v>0</v>
      </c>
      <c r="AF39" s="139">
        <f>IF(ROWS($C$4:$C39)=COLUMNS($C$4:AF$4), 1, 0)</f>
        <v>0</v>
      </c>
      <c r="AG39" s="139">
        <f>IF(ROWS($C$4:$C39)=COLUMNS($C$4:AG$4), 1, 0)</f>
        <v>0</v>
      </c>
      <c r="AH39" s="139">
        <f>IF(ROWS($C$4:$C39)=COLUMNS($C$4:AH$4), 1, 0)</f>
        <v>0</v>
      </c>
      <c r="AI39" s="139">
        <f>IF(ROWS($C$4:$C39)=COLUMNS($C$4:AI$4), 1, 0)</f>
        <v>0</v>
      </c>
      <c r="AJ39" s="139">
        <f>IF(ROWS($C$4:$C39)=COLUMNS($C$4:AJ$4), 1, 0)</f>
        <v>0</v>
      </c>
      <c r="AK39" s="139">
        <f>IF(ROWS($C$4:$C39)=COLUMNS($C$4:AK$4), 1, 0)</f>
        <v>0</v>
      </c>
      <c r="AL39" s="139">
        <f>IF(ROWS($C$4:$C39)=COLUMNS($C$4:AL$4), 1, 0)</f>
        <v>1</v>
      </c>
      <c r="AM39" s="152">
        <f>IF(ROWS($C$4:$C39)=COLUMNS($C$4:AM$4), 1, 0)</f>
        <v>0</v>
      </c>
      <c r="AN39" s="151"/>
    </row>
    <row r="40" spans="1:40" ht="39.950000000000003" customHeight="1" x14ac:dyDescent="0.15">
      <c r="A40" s="126" t="s">
        <v>433</v>
      </c>
      <c r="B40" s="161" t="s">
        <v>41</v>
      </c>
      <c r="C40" s="153">
        <f>IF(ROWS($C$4:$C40)=COLUMNS(C$4:$C$4), 1, 0)</f>
        <v>0</v>
      </c>
      <c r="D40" s="139">
        <f>IF(ROWS($C$4:$C40)=COLUMNS($C$4:D$4), 1, 0)</f>
        <v>0</v>
      </c>
      <c r="E40" s="139">
        <f>IF(ROWS($C$4:$C40)=COLUMNS($C$4:E$4), 1, 0)</f>
        <v>0</v>
      </c>
      <c r="F40" s="139">
        <f>IF(ROWS($C$4:$C40)=COLUMNS($C$4:F$4), 1, 0)</f>
        <v>0</v>
      </c>
      <c r="G40" s="139">
        <f>IF(ROWS($C$4:$C40)=COLUMNS($C$4:G$4), 1, 0)</f>
        <v>0</v>
      </c>
      <c r="H40" s="139">
        <f>IF(ROWS($C$4:$C40)=COLUMNS($C$4:H$4), 1, 0)</f>
        <v>0</v>
      </c>
      <c r="I40" s="139">
        <f>IF(ROWS($C$4:$C40)=COLUMNS($C$4:I$4), 1, 0)</f>
        <v>0</v>
      </c>
      <c r="J40" s="139">
        <f>IF(ROWS($C$4:$C40)=COLUMNS($C$4:J$4), 1, 0)</f>
        <v>0</v>
      </c>
      <c r="K40" s="139">
        <f>IF(ROWS($C$4:$C40)=COLUMNS($C$4:K$4), 1, 0)</f>
        <v>0</v>
      </c>
      <c r="L40" s="139">
        <f>IF(ROWS($C$4:$C40)=COLUMNS($C$4:L$4), 1, 0)</f>
        <v>0</v>
      </c>
      <c r="M40" s="139">
        <f>IF(ROWS($C$4:$C40)=COLUMNS($C$4:M$4), 1, 0)</f>
        <v>0</v>
      </c>
      <c r="N40" s="139">
        <f>IF(ROWS($C$4:$C40)=COLUMNS($C$4:N$4), 1, 0)</f>
        <v>0</v>
      </c>
      <c r="O40" s="139">
        <f>IF(ROWS($C$4:$C40)=COLUMNS($C$4:O$4), 1, 0)</f>
        <v>0</v>
      </c>
      <c r="P40" s="139">
        <f>IF(ROWS($C$4:$C40)=COLUMNS($C$4:P$4), 1, 0)</f>
        <v>0</v>
      </c>
      <c r="Q40" s="139">
        <f>IF(ROWS($C$4:$C40)=COLUMNS($C$4:Q$4), 1, 0)</f>
        <v>0</v>
      </c>
      <c r="R40" s="139">
        <f>IF(ROWS($C$4:$C40)=COLUMNS($C$4:R$4), 1, 0)</f>
        <v>0</v>
      </c>
      <c r="S40" s="139">
        <f>IF(ROWS($C$4:$C40)=COLUMNS($C$4:S$4), 1, 0)</f>
        <v>0</v>
      </c>
      <c r="T40" s="139">
        <f>IF(ROWS($C$4:$C40)=COLUMNS($C$4:T$4), 1, 0)</f>
        <v>0</v>
      </c>
      <c r="U40" s="139">
        <f>IF(ROWS($C$4:$C40)=COLUMNS($C$4:U$4), 1, 0)</f>
        <v>0</v>
      </c>
      <c r="V40" s="139">
        <f>IF(ROWS($C$4:$C40)=COLUMNS($C$4:V$4), 1, 0)</f>
        <v>0</v>
      </c>
      <c r="W40" s="139">
        <f>IF(ROWS($C$4:$C40)=COLUMNS($C$4:W$4), 1, 0)</f>
        <v>0</v>
      </c>
      <c r="X40" s="139">
        <f>IF(ROWS($C$4:$C40)=COLUMNS($C$4:X$4), 1, 0)</f>
        <v>0</v>
      </c>
      <c r="Y40" s="139">
        <f>IF(ROWS($C$4:$C40)=COLUMNS($C$4:Y$4), 1, 0)</f>
        <v>0</v>
      </c>
      <c r="Z40" s="139">
        <f>IF(ROWS($C$4:$C40)=COLUMNS($C$4:Z$4), 1, 0)</f>
        <v>0</v>
      </c>
      <c r="AA40" s="139">
        <f>IF(ROWS($C$4:$C40)=COLUMNS($C$4:AA$4), 1, 0)</f>
        <v>0</v>
      </c>
      <c r="AB40" s="139">
        <f>IF(ROWS($C$4:$C40)=COLUMNS($C$4:AB$4), 1, 0)</f>
        <v>0</v>
      </c>
      <c r="AC40" s="139">
        <f>IF(ROWS($C$4:$C40)=COLUMNS($C$4:AC$4), 1, 0)</f>
        <v>0</v>
      </c>
      <c r="AD40" s="139">
        <f>IF(ROWS($C$4:$C40)=COLUMNS($C$4:AD$4), 1, 0)</f>
        <v>0</v>
      </c>
      <c r="AE40" s="139">
        <f>IF(ROWS($C$4:$C40)=COLUMNS($C$4:AE$4), 1, 0)</f>
        <v>0</v>
      </c>
      <c r="AF40" s="139">
        <f>IF(ROWS($C$4:$C40)=COLUMNS($C$4:AF$4), 1, 0)</f>
        <v>0</v>
      </c>
      <c r="AG40" s="139">
        <f>IF(ROWS($C$4:$C40)=COLUMNS($C$4:AG$4), 1, 0)</f>
        <v>0</v>
      </c>
      <c r="AH40" s="139">
        <f>IF(ROWS($C$4:$C40)=COLUMNS($C$4:AH$4), 1, 0)</f>
        <v>0</v>
      </c>
      <c r="AI40" s="139">
        <f>IF(ROWS($C$4:$C40)=COLUMNS($C$4:AI$4), 1, 0)</f>
        <v>0</v>
      </c>
      <c r="AJ40" s="139">
        <f>IF(ROWS($C$4:$C40)=COLUMNS($C$4:AJ$4), 1, 0)</f>
        <v>0</v>
      </c>
      <c r="AK40" s="139">
        <f>IF(ROWS($C$4:$C40)=COLUMNS($C$4:AK$4), 1, 0)</f>
        <v>0</v>
      </c>
      <c r="AL40" s="139">
        <f>IF(ROWS($C$4:$C40)=COLUMNS($C$4:AL$4), 1, 0)</f>
        <v>0</v>
      </c>
      <c r="AM40" s="152">
        <f>IF(ROWS($C$4:$C40)=COLUMNS($C$4:AM$4), 1, 0)</f>
        <v>1</v>
      </c>
      <c r="AN40" s="151"/>
    </row>
    <row r="41" spans="1:40" ht="39.950000000000003" customHeight="1" x14ac:dyDescent="0.15">
      <c r="A41" s="127" t="s">
        <v>434</v>
      </c>
      <c r="B41" s="160" t="s">
        <v>0</v>
      </c>
      <c r="C41" s="143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42"/>
      <c r="T41" s="142"/>
      <c r="U41" s="142"/>
      <c r="V41" s="142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1"/>
      <c r="AN41" s="140"/>
    </row>
    <row r="42" spans="1:40" ht="39.950000000000003" customHeight="1" x14ac:dyDescent="0.15">
      <c r="A42" s="136" t="s">
        <v>445</v>
      </c>
      <c r="B42" s="159" t="s">
        <v>38</v>
      </c>
      <c r="C42" s="158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57"/>
      <c r="Z42" s="157"/>
      <c r="AA42" s="157"/>
      <c r="AB42" s="157"/>
      <c r="AC42" s="157"/>
      <c r="AD42" s="157"/>
      <c r="AE42" s="157"/>
      <c r="AF42" s="157"/>
      <c r="AG42" s="157"/>
      <c r="AH42" s="157"/>
      <c r="AI42" s="157"/>
      <c r="AJ42" s="157"/>
      <c r="AK42" s="157"/>
      <c r="AL42" s="157"/>
      <c r="AM42" s="156"/>
      <c r="AN42" s="155"/>
    </row>
    <row r="43" spans="1:40" ht="39.950000000000003" customHeight="1" x14ac:dyDescent="0.15">
      <c r="A43" s="126" t="s">
        <v>467</v>
      </c>
      <c r="B43" s="154" t="s">
        <v>1</v>
      </c>
      <c r="C43" s="153"/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52"/>
      <c r="AN43" s="151"/>
    </row>
    <row r="44" spans="1:40" ht="39.950000000000003" customHeight="1" x14ac:dyDescent="0.15">
      <c r="A44" s="126" t="s">
        <v>468</v>
      </c>
      <c r="B44" s="154" t="s">
        <v>2</v>
      </c>
      <c r="C44" s="153"/>
      <c r="D44" s="139"/>
      <c r="E44" s="139"/>
      <c r="F44" s="139"/>
      <c r="G44" s="139"/>
      <c r="H44" s="139"/>
      <c r="I44" s="139"/>
      <c r="J44" s="139"/>
      <c r="K44" s="139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52"/>
      <c r="AN44" s="151"/>
    </row>
    <row r="45" spans="1:40" ht="39.950000000000003" customHeight="1" x14ac:dyDescent="0.15">
      <c r="A45" s="126" t="s">
        <v>469</v>
      </c>
      <c r="B45" s="154" t="s">
        <v>3</v>
      </c>
      <c r="C45" s="153"/>
      <c r="D45" s="139"/>
      <c r="E45" s="139"/>
      <c r="F45" s="139"/>
      <c r="G45" s="139"/>
      <c r="H45" s="139"/>
      <c r="I45" s="139"/>
      <c r="J45" s="139"/>
      <c r="K45" s="139"/>
      <c r="L45" s="139"/>
      <c r="M45" s="139"/>
      <c r="N45" s="139"/>
      <c r="O45" s="139"/>
      <c r="P45" s="139"/>
      <c r="Q45" s="139"/>
      <c r="R45" s="139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52"/>
      <c r="AN45" s="151"/>
    </row>
    <row r="46" spans="1:40" ht="39.950000000000003" customHeight="1" x14ac:dyDescent="0.15">
      <c r="A46" s="126" t="s">
        <v>470</v>
      </c>
      <c r="B46" s="154" t="s">
        <v>4</v>
      </c>
      <c r="C46" s="153"/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52"/>
      <c r="AN46" s="151"/>
    </row>
    <row r="47" spans="1:40" ht="39.950000000000003" customHeight="1" x14ac:dyDescent="0.15">
      <c r="A47" s="129" t="s">
        <v>471</v>
      </c>
      <c r="B47" s="150" t="s">
        <v>5</v>
      </c>
      <c r="C47" s="149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8"/>
      <c r="AF47" s="148"/>
      <c r="AG47" s="148"/>
      <c r="AH47" s="148"/>
      <c r="AI47" s="148"/>
      <c r="AJ47" s="148"/>
      <c r="AK47" s="148"/>
      <c r="AL47" s="148"/>
      <c r="AM47" s="147"/>
      <c r="AN47" s="146"/>
    </row>
    <row r="48" spans="1:40" ht="39.950000000000003" customHeight="1" x14ac:dyDescent="0.15">
      <c r="A48" s="127" t="s">
        <v>472</v>
      </c>
      <c r="B48" s="145" t="s">
        <v>6</v>
      </c>
      <c r="C48" s="143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1"/>
      <c r="AN48" s="140"/>
    </row>
    <row r="49" spans="1:40" ht="39.950000000000003" customHeight="1" x14ac:dyDescent="0.15">
      <c r="A49" s="127" t="s">
        <v>462</v>
      </c>
      <c r="B49" s="144" t="s">
        <v>28</v>
      </c>
      <c r="C49" s="143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1"/>
      <c r="AN49" s="140"/>
    </row>
    <row r="50" spans="1:40" ht="39.950000000000003" customHeight="1" x14ac:dyDescent="0.15"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  <c r="AN50" s="139"/>
    </row>
    <row r="51" spans="1:40" ht="39.950000000000003" customHeight="1" x14ac:dyDescent="0.15"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  <c r="AN51" s="139"/>
    </row>
    <row r="52" spans="1:40" ht="39.950000000000003" customHeight="1" x14ac:dyDescent="0.15">
      <c r="C52" s="139"/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39"/>
      <c r="O52" s="13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  <c r="AN52" s="139"/>
    </row>
  </sheetData>
  <mergeCells count="1">
    <mergeCell ref="C1:H1"/>
  </mergeCells>
  <phoneticPr fontId="10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F0E47-74B2-4A04-94A3-7B529790D470}">
  <dimension ref="A1:AN52"/>
  <sheetViews>
    <sheetView workbookViewId="0">
      <pane xSplit="2" ySplit="3" topLeftCell="C4" activePane="bottomRight" state="frozen"/>
      <selection activeCell="N18" sqref="N18"/>
      <selection pane="topRight" activeCell="N18" sqref="N18"/>
      <selection pane="bottomLeft" activeCell="N18" sqref="N18"/>
      <selection pane="bottomRight" activeCell="N18" sqref="N18"/>
    </sheetView>
  </sheetViews>
  <sheetFormatPr defaultColWidth="8.875" defaultRowHeight="13.5" x14ac:dyDescent="0.15"/>
  <cols>
    <col min="1" max="1" width="8.875" style="125"/>
    <col min="2" max="41" width="18.625" style="125" customWidth="1"/>
    <col min="42" max="16384" width="8.875" style="125"/>
  </cols>
  <sheetData>
    <row r="1" spans="1:40" ht="39.950000000000003" customHeight="1" x14ac:dyDescent="0.15">
      <c r="B1" s="161"/>
      <c r="C1" s="270" t="s">
        <v>1266</v>
      </c>
      <c r="D1" s="270"/>
      <c r="E1" s="270"/>
      <c r="F1" s="270"/>
      <c r="G1" s="270"/>
      <c r="H1" s="270"/>
    </row>
    <row r="2" spans="1:40" ht="39.950000000000003" customHeight="1" x14ac:dyDescent="0.15">
      <c r="A2" s="136"/>
      <c r="B2" s="162"/>
      <c r="C2" s="136" t="s">
        <v>398</v>
      </c>
      <c r="D2" s="168" t="s">
        <v>399</v>
      </c>
      <c r="E2" s="168" t="s">
        <v>400</v>
      </c>
      <c r="F2" s="168" t="s">
        <v>401</v>
      </c>
      <c r="G2" s="168" t="s">
        <v>402</v>
      </c>
      <c r="H2" s="168" t="s">
        <v>403</v>
      </c>
      <c r="I2" s="168" t="s">
        <v>404</v>
      </c>
      <c r="J2" s="168" t="s">
        <v>405</v>
      </c>
      <c r="K2" s="168" t="s">
        <v>444</v>
      </c>
      <c r="L2" s="168" t="s">
        <v>406</v>
      </c>
      <c r="M2" s="168" t="s">
        <v>407</v>
      </c>
      <c r="N2" s="168" t="s">
        <v>408</v>
      </c>
      <c r="O2" s="168" t="s">
        <v>409</v>
      </c>
      <c r="P2" s="168" t="s">
        <v>410</v>
      </c>
      <c r="Q2" s="168" t="s">
        <v>411</v>
      </c>
      <c r="R2" s="168" t="s">
        <v>412</v>
      </c>
      <c r="S2" s="168" t="s">
        <v>413</v>
      </c>
      <c r="T2" s="168" t="s">
        <v>414</v>
      </c>
      <c r="U2" s="168" t="s">
        <v>415</v>
      </c>
      <c r="V2" s="168" t="s">
        <v>416</v>
      </c>
      <c r="W2" s="168" t="s">
        <v>417</v>
      </c>
      <c r="X2" s="168" t="s">
        <v>418</v>
      </c>
      <c r="Y2" s="168" t="s">
        <v>419</v>
      </c>
      <c r="Z2" s="168" t="s">
        <v>420</v>
      </c>
      <c r="AA2" s="168" t="s">
        <v>421</v>
      </c>
      <c r="AB2" s="168" t="s">
        <v>422</v>
      </c>
      <c r="AC2" s="168" t="s">
        <v>423</v>
      </c>
      <c r="AD2" s="168" t="s">
        <v>424</v>
      </c>
      <c r="AE2" s="168" t="s">
        <v>425</v>
      </c>
      <c r="AF2" s="168" t="s">
        <v>426</v>
      </c>
      <c r="AG2" s="168" t="s">
        <v>427</v>
      </c>
      <c r="AH2" s="168" t="s">
        <v>428</v>
      </c>
      <c r="AI2" s="168" t="s">
        <v>429</v>
      </c>
      <c r="AJ2" s="168" t="s">
        <v>430</v>
      </c>
      <c r="AK2" s="168" t="s">
        <v>431</v>
      </c>
      <c r="AL2" s="168" t="s">
        <v>432</v>
      </c>
      <c r="AM2" s="167" t="s">
        <v>433</v>
      </c>
      <c r="AN2" s="166"/>
    </row>
    <row r="3" spans="1:40" ht="39.950000000000003" customHeight="1" thickBot="1" x14ac:dyDescent="0.2">
      <c r="A3" s="129"/>
      <c r="B3" s="164"/>
      <c r="C3" s="165" t="s">
        <v>435</v>
      </c>
      <c r="D3" s="164" t="s">
        <v>383</v>
      </c>
      <c r="E3" s="164" t="s">
        <v>384</v>
      </c>
      <c r="F3" s="164" t="s">
        <v>337</v>
      </c>
      <c r="G3" s="164" t="s">
        <v>345</v>
      </c>
      <c r="H3" s="164" t="s">
        <v>338</v>
      </c>
      <c r="I3" s="164" t="s">
        <v>346</v>
      </c>
      <c r="J3" s="164" t="s">
        <v>436</v>
      </c>
      <c r="K3" s="164" t="s">
        <v>339</v>
      </c>
      <c r="L3" s="164" t="s">
        <v>340</v>
      </c>
      <c r="M3" s="164" t="s">
        <v>385</v>
      </c>
      <c r="N3" s="164" t="s">
        <v>341</v>
      </c>
      <c r="O3" s="164" t="s">
        <v>162</v>
      </c>
      <c r="P3" s="164" t="s">
        <v>160</v>
      </c>
      <c r="Q3" s="164" t="s">
        <v>158</v>
      </c>
      <c r="R3" s="164" t="s">
        <v>386</v>
      </c>
      <c r="S3" s="164" t="s">
        <v>342</v>
      </c>
      <c r="T3" s="164" t="s">
        <v>437</v>
      </c>
      <c r="U3" s="164" t="s">
        <v>388</v>
      </c>
      <c r="V3" s="164" t="s">
        <v>21</v>
      </c>
      <c r="W3" s="164" t="s">
        <v>389</v>
      </c>
      <c r="X3" s="164" t="s">
        <v>390</v>
      </c>
      <c r="Y3" s="164" t="s">
        <v>22</v>
      </c>
      <c r="Z3" s="164" t="s">
        <v>23</v>
      </c>
      <c r="AA3" s="164" t="s">
        <v>114</v>
      </c>
      <c r="AB3" s="164" t="s">
        <v>112</v>
      </c>
      <c r="AC3" s="164" t="s">
        <v>391</v>
      </c>
      <c r="AD3" s="164" t="s">
        <v>392</v>
      </c>
      <c r="AE3" s="164" t="s">
        <v>393</v>
      </c>
      <c r="AF3" s="164" t="s">
        <v>76</v>
      </c>
      <c r="AG3" s="164" t="s">
        <v>394</v>
      </c>
      <c r="AH3" s="164" t="s">
        <v>395</v>
      </c>
      <c r="AI3" s="164" t="s">
        <v>334</v>
      </c>
      <c r="AJ3" s="164" t="s">
        <v>396</v>
      </c>
      <c r="AK3" s="164" t="s">
        <v>397</v>
      </c>
      <c r="AL3" s="164" t="s">
        <v>43</v>
      </c>
      <c r="AM3" s="150" t="s">
        <v>41</v>
      </c>
      <c r="AN3" s="163" t="s">
        <v>1263</v>
      </c>
    </row>
    <row r="4" spans="1:40" ht="39.950000000000003" customHeight="1" x14ac:dyDescent="0.15">
      <c r="A4" s="136" t="s">
        <v>398</v>
      </c>
      <c r="B4" s="162" t="s">
        <v>435</v>
      </c>
      <c r="C4" s="69">
        <f>IF('単位行列表(統合大分類)I'!C4=1,取引基本表!$BI5, 0)</f>
        <v>0.18019093346783963</v>
      </c>
      <c r="D4" s="169">
        <f>IF('単位行列表(統合大分類)I'!D4=1,取引基本表!$BI5, 0)</f>
        <v>0</v>
      </c>
      <c r="E4" s="169">
        <f>IF('単位行列表(統合大分類)I'!E4=1,取引基本表!$BI5, 0)</f>
        <v>0</v>
      </c>
      <c r="F4" s="169">
        <f>IF('単位行列表(統合大分類)I'!F4=1,取引基本表!$BI5, 0)</f>
        <v>0</v>
      </c>
      <c r="G4" s="169">
        <f>IF('単位行列表(統合大分類)I'!G4=1,取引基本表!$BI5, 0)</f>
        <v>0</v>
      </c>
      <c r="H4" s="169">
        <f>IF('単位行列表(統合大分類)I'!H4=1,取引基本表!$BI5, 0)</f>
        <v>0</v>
      </c>
      <c r="I4" s="169">
        <f>IF('単位行列表(統合大分類)I'!I4=1,取引基本表!$BI5, 0)</f>
        <v>0</v>
      </c>
      <c r="J4" s="169">
        <f>IF('単位行列表(統合大分類)I'!J4=1,取引基本表!$BI5, 0)</f>
        <v>0</v>
      </c>
      <c r="K4" s="169">
        <f>IF('単位行列表(統合大分類)I'!K4=1,取引基本表!$BI5, 0)</f>
        <v>0</v>
      </c>
      <c r="L4" s="169">
        <f>IF('単位行列表(統合大分類)I'!L4=1,取引基本表!$BI5, 0)</f>
        <v>0</v>
      </c>
      <c r="M4" s="169">
        <f>IF('単位行列表(統合大分類)I'!M4=1,取引基本表!$BI5, 0)</f>
        <v>0</v>
      </c>
      <c r="N4" s="169">
        <f>IF('単位行列表(統合大分類)I'!N4=1,取引基本表!$BI5, 0)</f>
        <v>0</v>
      </c>
      <c r="O4" s="169">
        <f>IF('単位行列表(統合大分類)I'!O4=1,取引基本表!$BI5, 0)</f>
        <v>0</v>
      </c>
      <c r="P4" s="169">
        <f>IF('単位行列表(統合大分類)I'!P4=1,取引基本表!$BI5, 0)</f>
        <v>0</v>
      </c>
      <c r="Q4" s="169">
        <f>IF('単位行列表(統合大分類)I'!Q4=1,取引基本表!$BI5, 0)</f>
        <v>0</v>
      </c>
      <c r="R4" s="169">
        <f>IF('単位行列表(統合大分類)I'!R4=1,取引基本表!$BI5, 0)</f>
        <v>0</v>
      </c>
      <c r="S4" s="169">
        <f>IF('単位行列表(統合大分類)I'!S4=1,取引基本表!$BI5, 0)</f>
        <v>0</v>
      </c>
      <c r="T4" s="169">
        <f>IF('単位行列表(統合大分類)I'!T4=1,取引基本表!$BI5, 0)</f>
        <v>0</v>
      </c>
      <c r="U4" s="169">
        <f>IF('単位行列表(統合大分類)I'!U4=1,取引基本表!$BI5, 0)</f>
        <v>0</v>
      </c>
      <c r="V4" s="169">
        <f>IF('単位行列表(統合大分類)I'!V4=1,取引基本表!$BI5, 0)</f>
        <v>0</v>
      </c>
      <c r="W4" s="169">
        <f>IF('単位行列表(統合大分類)I'!W4=1,取引基本表!$BI5, 0)</f>
        <v>0</v>
      </c>
      <c r="X4" s="169">
        <f>IF('単位行列表(統合大分類)I'!X4=1,取引基本表!$BI5, 0)</f>
        <v>0</v>
      </c>
      <c r="Y4" s="169">
        <f>IF('単位行列表(統合大分類)I'!Y4=1,取引基本表!$BI5, 0)</f>
        <v>0</v>
      </c>
      <c r="Z4" s="169">
        <f>IF('単位行列表(統合大分類)I'!Z4=1,取引基本表!$BI5, 0)</f>
        <v>0</v>
      </c>
      <c r="AA4" s="169">
        <f>IF('単位行列表(統合大分類)I'!AA4=1,取引基本表!$BI5, 0)</f>
        <v>0</v>
      </c>
      <c r="AB4" s="169">
        <f>IF('単位行列表(統合大分類)I'!AB4=1,取引基本表!$BI5, 0)</f>
        <v>0</v>
      </c>
      <c r="AC4" s="169">
        <f>IF('単位行列表(統合大分類)I'!AC4=1,取引基本表!$BI5, 0)</f>
        <v>0</v>
      </c>
      <c r="AD4" s="169">
        <f>IF('単位行列表(統合大分類)I'!AD4=1,取引基本表!$BI5, 0)</f>
        <v>0</v>
      </c>
      <c r="AE4" s="169">
        <f>IF('単位行列表(統合大分類)I'!AE4=1,取引基本表!$BI5, 0)</f>
        <v>0</v>
      </c>
      <c r="AF4" s="169">
        <f>IF('単位行列表(統合大分類)I'!AF4=1,取引基本表!$BI5, 0)</f>
        <v>0</v>
      </c>
      <c r="AG4" s="169">
        <f>IF('単位行列表(統合大分類)I'!AG4=1,取引基本表!$BI5, 0)</f>
        <v>0</v>
      </c>
      <c r="AH4" s="169">
        <f>IF('単位行列表(統合大分類)I'!AH4=1,取引基本表!$BI5, 0)</f>
        <v>0</v>
      </c>
      <c r="AI4" s="169">
        <f>IF('単位行列表(統合大分類)I'!AI4=1,取引基本表!$BI5, 0)</f>
        <v>0</v>
      </c>
      <c r="AJ4" s="169">
        <f>IF('単位行列表(統合大分類)I'!AJ4=1,取引基本表!$BI5, 0)</f>
        <v>0</v>
      </c>
      <c r="AK4" s="169">
        <f>IF('単位行列表(統合大分類)I'!AK4=1,取引基本表!$BI5, 0)</f>
        <v>0</v>
      </c>
      <c r="AL4" s="169">
        <f>IF('単位行列表(統合大分類)I'!AL4=1,取引基本表!$BI5, 0)</f>
        <v>0</v>
      </c>
      <c r="AM4" s="171">
        <f>IF('単位行列表(統合大分類)I'!AM4=1,取引基本表!$BI5, 0)</f>
        <v>0</v>
      </c>
      <c r="AN4" s="151"/>
    </row>
    <row r="5" spans="1:40" ht="39.950000000000003" customHeight="1" x14ac:dyDescent="0.15">
      <c r="A5" s="126" t="s">
        <v>399</v>
      </c>
      <c r="B5" s="161" t="s">
        <v>383</v>
      </c>
      <c r="C5" s="153">
        <f>IF('単位行列表(統合大分類)I'!C5=1,取引基本表!$BI6, 0)</f>
        <v>0</v>
      </c>
      <c r="D5" s="170">
        <f>IF('単位行列表(統合大分類)I'!D5=1,取引基本表!$BI6, 0)</f>
        <v>0.96194381569703369</v>
      </c>
      <c r="E5" s="170">
        <f>IF('単位行列表(統合大分類)I'!E5=1,取引基本表!$BI6, 0)</f>
        <v>0</v>
      </c>
      <c r="F5" s="170">
        <f>IF('単位行列表(統合大分類)I'!F5=1,取引基本表!$BI6, 0)</f>
        <v>0</v>
      </c>
      <c r="G5" s="170">
        <f>IF('単位行列表(統合大分類)I'!G5=1,取引基本表!$BI6, 0)</f>
        <v>0</v>
      </c>
      <c r="H5" s="170">
        <f>IF('単位行列表(統合大分類)I'!H5=1,取引基本表!$BI6, 0)</f>
        <v>0</v>
      </c>
      <c r="I5" s="170">
        <f>IF('単位行列表(統合大分類)I'!I5=1,取引基本表!$BI6, 0)</f>
        <v>0</v>
      </c>
      <c r="J5" s="170">
        <f>IF('単位行列表(統合大分類)I'!J5=1,取引基本表!$BI6, 0)</f>
        <v>0</v>
      </c>
      <c r="K5" s="170">
        <f>IF('単位行列表(統合大分類)I'!K5=1,取引基本表!$BI6, 0)</f>
        <v>0</v>
      </c>
      <c r="L5" s="170">
        <f>IF('単位行列表(統合大分類)I'!L5=1,取引基本表!$BI6, 0)</f>
        <v>0</v>
      </c>
      <c r="M5" s="170">
        <f>IF('単位行列表(統合大分類)I'!M5=1,取引基本表!$BI6, 0)</f>
        <v>0</v>
      </c>
      <c r="N5" s="170">
        <f>IF('単位行列表(統合大分類)I'!N5=1,取引基本表!$BI6, 0)</f>
        <v>0</v>
      </c>
      <c r="O5" s="170">
        <f>IF('単位行列表(統合大分類)I'!O5=1,取引基本表!$BI6, 0)</f>
        <v>0</v>
      </c>
      <c r="P5" s="170">
        <f>IF('単位行列表(統合大分類)I'!P5=1,取引基本表!$BI6, 0)</f>
        <v>0</v>
      </c>
      <c r="Q5" s="170">
        <f>IF('単位行列表(統合大分類)I'!Q5=1,取引基本表!$BI6, 0)</f>
        <v>0</v>
      </c>
      <c r="R5" s="170">
        <f>IF('単位行列表(統合大分類)I'!R5=1,取引基本表!$BI6, 0)</f>
        <v>0</v>
      </c>
      <c r="S5" s="170">
        <f>IF('単位行列表(統合大分類)I'!S5=1,取引基本表!$BI6, 0)</f>
        <v>0</v>
      </c>
      <c r="T5" s="170">
        <f>IF('単位行列表(統合大分類)I'!T5=1,取引基本表!$BI6, 0)</f>
        <v>0</v>
      </c>
      <c r="U5" s="170">
        <f>IF('単位行列表(統合大分類)I'!U5=1,取引基本表!$BI6, 0)</f>
        <v>0</v>
      </c>
      <c r="V5" s="170">
        <f>IF('単位行列表(統合大分類)I'!V5=1,取引基本表!$BI6, 0)</f>
        <v>0</v>
      </c>
      <c r="W5" s="170">
        <f>IF('単位行列表(統合大分類)I'!W5=1,取引基本表!$BI6, 0)</f>
        <v>0</v>
      </c>
      <c r="X5" s="170">
        <f>IF('単位行列表(統合大分類)I'!X5=1,取引基本表!$BI6, 0)</f>
        <v>0</v>
      </c>
      <c r="Y5" s="170">
        <f>IF('単位行列表(統合大分類)I'!Y5=1,取引基本表!$BI6, 0)</f>
        <v>0</v>
      </c>
      <c r="Z5" s="170">
        <f>IF('単位行列表(統合大分類)I'!Z5=1,取引基本表!$BI6, 0)</f>
        <v>0</v>
      </c>
      <c r="AA5" s="170">
        <f>IF('単位行列表(統合大分類)I'!AA5=1,取引基本表!$BI6, 0)</f>
        <v>0</v>
      </c>
      <c r="AB5" s="170">
        <f>IF('単位行列表(統合大分類)I'!AB5=1,取引基本表!$BI6, 0)</f>
        <v>0</v>
      </c>
      <c r="AC5" s="170">
        <f>IF('単位行列表(統合大分類)I'!AC5=1,取引基本表!$BI6, 0)</f>
        <v>0</v>
      </c>
      <c r="AD5" s="170">
        <f>IF('単位行列表(統合大分類)I'!AD5=1,取引基本表!$BI6, 0)</f>
        <v>0</v>
      </c>
      <c r="AE5" s="170">
        <f>IF('単位行列表(統合大分類)I'!AE5=1,取引基本表!$BI6, 0)</f>
        <v>0</v>
      </c>
      <c r="AF5" s="170">
        <f>IF('単位行列表(統合大分類)I'!AF5=1,取引基本表!$BI6, 0)</f>
        <v>0</v>
      </c>
      <c r="AG5" s="170">
        <f>IF('単位行列表(統合大分類)I'!AG5=1,取引基本表!$BI6, 0)</f>
        <v>0</v>
      </c>
      <c r="AH5" s="170">
        <f>IF('単位行列表(統合大分類)I'!AH5=1,取引基本表!$BI6, 0)</f>
        <v>0</v>
      </c>
      <c r="AI5" s="170">
        <f>IF('単位行列表(統合大分類)I'!AI5=1,取引基本表!$BI6, 0)</f>
        <v>0</v>
      </c>
      <c r="AJ5" s="170">
        <f>IF('単位行列表(統合大分類)I'!AJ5=1,取引基本表!$BI6, 0)</f>
        <v>0</v>
      </c>
      <c r="AK5" s="170">
        <f>IF('単位行列表(統合大分類)I'!AK5=1,取引基本表!$BI6, 0)</f>
        <v>0</v>
      </c>
      <c r="AL5" s="170">
        <f>IF('単位行列表(統合大分類)I'!AL5=1,取引基本表!$BI6, 0)</f>
        <v>0</v>
      </c>
      <c r="AM5" s="152">
        <f>IF('単位行列表(統合大分類)I'!AM5=1,取引基本表!$BI6, 0)</f>
        <v>0</v>
      </c>
      <c r="AN5" s="151"/>
    </row>
    <row r="6" spans="1:40" ht="39.950000000000003" customHeight="1" x14ac:dyDescent="0.15">
      <c r="A6" s="126" t="s">
        <v>400</v>
      </c>
      <c r="B6" s="161" t="s">
        <v>384</v>
      </c>
      <c r="C6" s="153">
        <f>IF('単位行列表(統合大分類)I'!C6=1,取引基本表!$BI7, 0)</f>
        <v>0</v>
      </c>
      <c r="D6" s="170">
        <f>IF('単位行列表(統合大分類)I'!D6=1,取引基本表!$BI7, 0)</f>
        <v>0</v>
      </c>
      <c r="E6" s="170">
        <f>IF('単位行列表(統合大分類)I'!E6=1,取引基本表!$BI7, 0)</f>
        <v>0.17173280965638563</v>
      </c>
      <c r="F6" s="170">
        <f>IF('単位行列表(統合大分類)I'!F6=1,取引基本表!$BI7, 0)</f>
        <v>0</v>
      </c>
      <c r="G6" s="170">
        <f>IF('単位行列表(統合大分類)I'!G6=1,取引基本表!$BI7, 0)</f>
        <v>0</v>
      </c>
      <c r="H6" s="170">
        <f>IF('単位行列表(統合大分類)I'!H6=1,取引基本表!$BI7, 0)</f>
        <v>0</v>
      </c>
      <c r="I6" s="170">
        <f>IF('単位行列表(統合大分類)I'!I6=1,取引基本表!$BI7, 0)</f>
        <v>0</v>
      </c>
      <c r="J6" s="170">
        <f>IF('単位行列表(統合大分類)I'!J6=1,取引基本表!$BI7, 0)</f>
        <v>0</v>
      </c>
      <c r="K6" s="170">
        <f>IF('単位行列表(統合大分類)I'!K6=1,取引基本表!$BI7, 0)</f>
        <v>0</v>
      </c>
      <c r="L6" s="170">
        <f>IF('単位行列表(統合大分類)I'!L6=1,取引基本表!$BI7, 0)</f>
        <v>0</v>
      </c>
      <c r="M6" s="170">
        <f>IF('単位行列表(統合大分類)I'!M6=1,取引基本表!$BI7, 0)</f>
        <v>0</v>
      </c>
      <c r="N6" s="170">
        <f>IF('単位行列表(統合大分類)I'!N6=1,取引基本表!$BI7, 0)</f>
        <v>0</v>
      </c>
      <c r="O6" s="170">
        <f>IF('単位行列表(統合大分類)I'!O6=1,取引基本表!$BI7, 0)</f>
        <v>0</v>
      </c>
      <c r="P6" s="170">
        <f>IF('単位行列表(統合大分類)I'!P6=1,取引基本表!$BI7, 0)</f>
        <v>0</v>
      </c>
      <c r="Q6" s="170">
        <f>IF('単位行列表(統合大分類)I'!Q6=1,取引基本表!$BI7, 0)</f>
        <v>0</v>
      </c>
      <c r="R6" s="170">
        <f>IF('単位行列表(統合大分類)I'!R6=1,取引基本表!$BI7, 0)</f>
        <v>0</v>
      </c>
      <c r="S6" s="170">
        <f>IF('単位行列表(統合大分類)I'!S6=1,取引基本表!$BI7, 0)</f>
        <v>0</v>
      </c>
      <c r="T6" s="170">
        <f>IF('単位行列表(統合大分類)I'!T6=1,取引基本表!$BI7, 0)</f>
        <v>0</v>
      </c>
      <c r="U6" s="170">
        <f>IF('単位行列表(統合大分類)I'!U6=1,取引基本表!$BI7, 0)</f>
        <v>0</v>
      </c>
      <c r="V6" s="170">
        <f>IF('単位行列表(統合大分類)I'!V6=1,取引基本表!$BI7, 0)</f>
        <v>0</v>
      </c>
      <c r="W6" s="170">
        <f>IF('単位行列表(統合大分類)I'!W6=1,取引基本表!$BI7, 0)</f>
        <v>0</v>
      </c>
      <c r="X6" s="170">
        <f>IF('単位行列表(統合大分類)I'!X6=1,取引基本表!$BI7, 0)</f>
        <v>0</v>
      </c>
      <c r="Y6" s="170">
        <f>IF('単位行列表(統合大分類)I'!Y6=1,取引基本表!$BI7, 0)</f>
        <v>0</v>
      </c>
      <c r="Z6" s="170">
        <f>IF('単位行列表(統合大分類)I'!Z6=1,取引基本表!$BI7, 0)</f>
        <v>0</v>
      </c>
      <c r="AA6" s="170">
        <f>IF('単位行列表(統合大分類)I'!AA6=1,取引基本表!$BI7, 0)</f>
        <v>0</v>
      </c>
      <c r="AB6" s="170">
        <f>IF('単位行列表(統合大分類)I'!AB6=1,取引基本表!$BI7, 0)</f>
        <v>0</v>
      </c>
      <c r="AC6" s="170">
        <f>IF('単位行列表(統合大分類)I'!AC6=1,取引基本表!$BI7, 0)</f>
        <v>0</v>
      </c>
      <c r="AD6" s="170">
        <f>IF('単位行列表(統合大分類)I'!AD6=1,取引基本表!$BI7, 0)</f>
        <v>0</v>
      </c>
      <c r="AE6" s="170">
        <f>IF('単位行列表(統合大分類)I'!AE6=1,取引基本表!$BI7, 0)</f>
        <v>0</v>
      </c>
      <c r="AF6" s="170">
        <f>IF('単位行列表(統合大分類)I'!AF6=1,取引基本表!$BI7, 0)</f>
        <v>0</v>
      </c>
      <c r="AG6" s="170">
        <f>IF('単位行列表(統合大分類)I'!AG6=1,取引基本表!$BI7, 0)</f>
        <v>0</v>
      </c>
      <c r="AH6" s="170">
        <f>IF('単位行列表(統合大分類)I'!AH6=1,取引基本表!$BI7, 0)</f>
        <v>0</v>
      </c>
      <c r="AI6" s="170">
        <f>IF('単位行列表(統合大分類)I'!AI6=1,取引基本表!$BI7, 0)</f>
        <v>0</v>
      </c>
      <c r="AJ6" s="170">
        <f>IF('単位行列表(統合大分類)I'!AJ6=1,取引基本表!$BI7, 0)</f>
        <v>0</v>
      </c>
      <c r="AK6" s="170">
        <f>IF('単位行列表(統合大分類)I'!AK6=1,取引基本表!$BI7, 0)</f>
        <v>0</v>
      </c>
      <c r="AL6" s="170">
        <f>IF('単位行列表(統合大分類)I'!AL6=1,取引基本表!$BI7, 0)</f>
        <v>0</v>
      </c>
      <c r="AM6" s="152">
        <f>IF('単位行列表(統合大分類)I'!AM6=1,取引基本表!$BI7, 0)</f>
        <v>0</v>
      </c>
      <c r="AN6" s="151"/>
    </row>
    <row r="7" spans="1:40" ht="39.950000000000003" customHeight="1" x14ac:dyDescent="0.15">
      <c r="A7" s="126" t="s">
        <v>401</v>
      </c>
      <c r="B7" s="161" t="s">
        <v>337</v>
      </c>
      <c r="C7" s="153">
        <f>IF('単位行列表(統合大分類)I'!C7=1,取引基本表!$BI8, 0)</f>
        <v>0</v>
      </c>
      <c r="D7" s="170">
        <f>IF('単位行列表(統合大分類)I'!D7=1,取引基本表!$BI8, 0)</f>
        <v>0</v>
      </c>
      <c r="E7" s="170">
        <f>IF('単位行列表(統合大分類)I'!E7=1,取引基本表!$BI8, 0)</f>
        <v>0</v>
      </c>
      <c r="F7" s="170">
        <f>IF('単位行列表(統合大分類)I'!F7=1,取引基本表!$BI8, 0)</f>
        <v>0.63693543185269674</v>
      </c>
      <c r="G7" s="170">
        <f>IF('単位行列表(統合大分類)I'!G7=1,取引基本表!$BI8, 0)</f>
        <v>0</v>
      </c>
      <c r="H7" s="170">
        <f>IF('単位行列表(統合大分類)I'!H7=1,取引基本表!$BI8, 0)</f>
        <v>0</v>
      </c>
      <c r="I7" s="170">
        <f>IF('単位行列表(統合大分類)I'!I7=1,取引基本表!$BI8, 0)</f>
        <v>0</v>
      </c>
      <c r="J7" s="170">
        <f>IF('単位行列表(統合大分類)I'!J7=1,取引基本表!$BI8, 0)</f>
        <v>0</v>
      </c>
      <c r="K7" s="170">
        <f>IF('単位行列表(統合大分類)I'!K7=1,取引基本表!$BI8, 0)</f>
        <v>0</v>
      </c>
      <c r="L7" s="170">
        <f>IF('単位行列表(統合大分類)I'!L7=1,取引基本表!$BI8, 0)</f>
        <v>0</v>
      </c>
      <c r="M7" s="170">
        <f>IF('単位行列表(統合大分類)I'!M7=1,取引基本表!$BI8, 0)</f>
        <v>0</v>
      </c>
      <c r="N7" s="170">
        <f>IF('単位行列表(統合大分類)I'!N7=1,取引基本表!$BI8, 0)</f>
        <v>0</v>
      </c>
      <c r="O7" s="170">
        <f>IF('単位行列表(統合大分類)I'!O7=1,取引基本表!$BI8, 0)</f>
        <v>0</v>
      </c>
      <c r="P7" s="170">
        <f>IF('単位行列表(統合大分類)I'!P7=1,取引基本表!$BI8, 0)</f>
        <v>0</v>
      </c>
      <c r="Q7" s="170">
        <f>IF('単位行列表(統合大分類)I'!Q7=1,取引基本表!$BI8, 0)</f>
        <v>0</v>
      </c>
      <c r="R7" s="170">
        <f>IF('単位行列表(統合大分類)I'!R7=1,取引基本表!$BI8, 0)</f>
        <v>0</v>
      </c>
      <c r="S7" s="170">
        <f>IF('単位行列表(統合大分類)I'!S7=1,取引基本表!$BI8, 0)</f>
        <v>0</v>
      </c>
      <c r="T7" s="170">
        <f>IF('単位行列表(統合大分類)I'!T7=1,取引基本表!$BI8, 0)</f>
        <v>0</v>
      </c>
      <c r="U7" s="170">
        <f>IF('単位行列表(統合大分類)I'!U7=1,取引基本表!$BI8, 0)</f>
        <v>0</v>
      </c>
      <c r="V7" s="170">
        <f>IF('単位行列表(統合大分類)I'!V7=1,取引基本表!$BI8, 0)</f>
        <v>0</v>
      </c>
      <c r="W7" s="170">
        <f>IF('単位行列表(統合大分類)I'!W7=1,取引基本表!$BI8, 0)</f>
        <v>0</v>
      </c>
      <c r="X7" s="170">
        <f>IF('単位行列表(統合大分類)I'!X7=1,取引基本表!$BI8, 0)</f>
        <v>0</v>
      </c>
      <c r="Y7" s="170">
        <f>IF('単位行列表(統合大分類)I'!Y7=1,取引基本表!$BI8, 0)</f>
        <v>0</v>
      </c>
      <c r="Z7" s="170">
        <f>IF('単位行列表(統合大分類)I'!Z7=1,取引基本表!$BI8, 0)</f>
        <v>0</v>
      </c>
      <c r="AA7" s="170">
        <f>IF('単位行列表(統合大分類)I'!AA7=1,取引基本表!$BI8, 0)</f>
        <v>0</v>
      </c>
      <c r="AB7" s="170">
        <f>IF('単位行列表(統合大分類)I'!AB7=1,取引基本表!$BI8, 0)</f>
        <v>0</v>
      </c>
      <c r="AC7" s="170">
        <f>IF('単位行列表(統合大分類)I'!AC7=1,取引基本表!$BI8, 0)</f>
        <v>0</v>
      </c>
      <c r="AD7" s="170">
        <f>IF('単位行列表(統合大分類)I'!AD7=1,取引基本表!$BI8, 0)</f>
        <v>0</v>
      </c>
      <c r="AE7" s="170">
        <f>IF('単位行列表(統合大分類)I'!AE7=1,取引基本表!$BI8, 0)</f>
        <v>0</v>
      </c>
      <c r="AF7" s="170">
        <f>IF('単位行列表(統合大分類)I'!AF7=1,取引基本表!$BI8, 0)</f>
        <v>0</v>
      </c>
      <c r="AG7" s="170">
        <f>IF('単位行列表(統合大分類)I'!AG7=1,取引基本表!$BI8, 0)</f>
        <v>0</v>
      </c>
      <c r="AH7" s="170">
        <f>IF('単位行列表(統合大分類)I'!AH7=1,取引基本表!$BI8, 0)</f>
        <v>0</v>
      </c>
      <c r="AI7" s="170">
        <f>IF('単位行列表(統合大分類)I'!AI7=1,取引基本表!$BI8, 0)</f>
        <v>0</v>
      </c>
      <c r="AJ7" s="170">
        <f>IF('単位行列表(統合大分類)I'!AJ7=1,取引基本表!$BI8, 0)</f>
        <v>0</v>
      </c>
      <c r="AK7" s="170">
        <f>IF('単位行列表(統合大分類)I'!AK7=1,取引基本表!$BI8, 0)</f>
        <v>0</v>
      </c>
      <c r="AL7" s="170">
        <f>IF('単位行列表(統合大分類)I'!AL7=1,取引基本表!$BI8, 0)</f>
        <v>0</v>
      </c>
      <c r="AM7" s="152">
        <f>IF('単位行列表(統合大分類)I'!AM7=1,取引基本表!$BI8, 0)</f>
        <v>0</v>
      </c>
      <c r="AN7" s="151"/>
    </row>
    <row r="8" spans="1:40" ht="39.950000000000003" customHeight="1" x14ac:dyDescent="0.15">
      <c r="A8" s="126" t="s">
        <v>402</v>
      </c>
      <c r="B8" s="161" t="s">
        <v>345</v>
      </c>
      <c r="C8" s="153">
        <f>IF('単位行列表(統合大分類)I'!C8=1,取引基本表!$BI9, 0)</f>
        <v>0</v>
      </c>
      <c r="D8" s="170">
        <f>IF('単位行列表(統合大分類)I'!D8=1,取引基本表!$BI9, 0)</f>
        <v>0</v>
      </c>
      <c r="E8" s="170">
        <f>IF('単位行列表(統合大分類)I'!E8=1,取引基本表!$BI9, 0)</f>
        <v>0</v>
      </c>
      <c r="F8" s="170">
        <f>IF('単位行列表(統合大分類)I'!F8=1,取引基本表!$BI9, 0)</f>
        <v>0</v>
      </c>
      <c r="G8" s="170">
        <f>IF('単位行列表(統合大分類)I'!G8=1,取引基本表!$BI9, 0)</f>
        <v>0.18425323952730169</v>
      </c>
      <c r="H8" s="170">
        <f>IF('単位行列表(統合大分類)I'!H8=1,取引基本表!$BI9, 0)</f>
        <v>0</v>
      </c>
      <c r="I8" s="170">
        <f>IF('単位行列表(統合大分類)I'!I8=1,取引基本表!$BI9, 0)</f>
        <v>0</v>
      </c>
      <c r="J8" s="170">
        <f>IF('単位行列表(統合大分類)I'!J8=1,取引基本表!$BI9, 0)</f>
        <v>0</v>
      </c>
      <c r="K8" s="170">
        <f>IF('単位行列表(統合大分類)I'!K8=1,取引基本表!$BI9, 0)</f>
        <v>0</v>
      </c>
      <c r="L8" s="170">
        <f>IF('単位行列表(統合大分類)I'!L8=1,取引基本表!$BI9, 0)</f>
        <v>0</v>
      </c>
      <c r="M8" s="170">
        <f>IF('単位行列表(統合大分類)I'!M8=1,取引基本表!$BI9, 0)</f>
        <v>0</v>
      </c>
      <c r="N8" s="170">
        <f>IF('単位行列表(統合大分類)I'!N8=1,取引基本表!$BI9, 0)</f>
        <v>0</v>
      </c>
      <c r="O8" s="170">
        <f>IF('単位行列表(統合大分類)I'!O8=1,取引基本表!$BI9, 0)</f>
        <v>0</v>
      </c>
      <c r="P8" s="170">
        <f>IF('単位行列表(統合大分類)I'!P8=1,取引基本表!$BI9, 0)</f>
        <v>0</v>
      </c>
      <c r="Q8" s="170">
        <f>IF('単位行列表(統合大分類)I'!Q8=1,取引基本表!$BI9, 0)</f>
        <v>0</v>
      </c>
      <c r="R8" s="170">
        <f>IF('単位行列表(統合大分類)I'!R8=1,取引基本表!$BI9, 0)</f>
        <v>0</v>
      </c>
      <c r="S8" s="170">
        <f>IF('単位行列表(統合大分類)I'!S8=1,取引基本表!$BI9, 0)</f>
        <v>0</v>
      </c>
      <c r="T8" s="170">
        <f>IF('単位行列表(統合大分類)I'!T8=1,取引基本表!$BI9, 0)</f>
        <v>0</v>
      </c>
      <c r="U8" s="170">
        <f>IF('単位行列表(統合大分類)I'!U8=1,取引基本表!$BI9, 0)</f>
        <v>0</v>
      </c>
      <c r="V8" s="170">
        <f>IF('単位行列表(統合大分類)I'!V8=1,取引基本表!$BI9, 0)</f>
        <v>0</v>
      </c>
      <c r="W8" s="170">
        <f>IF('単位行列表(統合大分類)I'!W8=1,取引基本表!$BI9, 0)</f>
        <v>0</v>
      </c>
      <c r="X8" s="170">
        <f>IF('単位行列表(統合大分類)I'!X8=1,取引基本表!$BI9, 0)</f>
        <v>0</v>
      </c>
      <c r="Y8" s="170">
        <f>IF('単位行列表(統合大分類)I'!Y8=1,取引基本表!$BI9, 0)</f>
        <v>0</v>
      </c>
      <c r="Z8" s="170">
        <f>IF('単位行列表(統合大分類)I'!Z8=1,取引基本表!$BI9, 0)</f>
        <v>0</v>
      </c>
      <c r="AA8" s="170">
        <f>IF('単位行列表(統合大分類)I'!AA8=1,取引基本表!$BI9, 0)</f>
        <v>0</v>
      </c>
      <c r="AB8" s="170">
        <f>IF('単位行列表(統合大分類)I'!AB8=1,取引基本表!$BI9, 0)</f>
        <v>0</v>
      </c>
      <c r="AC8" s="170">
        <f>IF('単位行列表(統合大分類)I'!AC8=1,取引基本表!$BI9, 0)</f>
        <v>0</v>
      </c>
      <c r="AD8" s="170">
        <f>IF('単位行列表(統合大分類)I'!AD8=1,取引基本表!$BI9, 0)</f>
        <v>0</v>
      </c>
      <c r="AE8" s="170">
        <f>IF('単位行列表(統合大分類)I'!AE8=1,取引基本表!$BI9, 0)</f>
        <v>0</v>
      </c>
      <c r="AF8" s="170">
        <f>IF('単位行列表(統合大分類)I'!AF8=1,取引基本表!$BI9, 0)</f>
        <v>0</v>
      </c>
      <c r="AG8" s="170">
        <f>IF('単位行列表(統合大分類)I'!AG8=1,取引基本表!$BI9, 0)</f>
        <v>0</v>
      </c>
      <c r="AH8" s="170">
        <f>IF('単位行列表(統合大分類)I'!AH8=1,取引基本表!$BI9, 0)</f>
        <v>0</v>
      </c>
      <c r="AI8" s="170">
        <f>IF('単位行列表(統合大分類)I'!AI8=1,取引基本表!$BI9, 0)</f>
        <v>0</v>
      </c>
      <c r="AJ8" s="170">
        <f>IF('単位行列表(統合大分類)I'!AJ8=1,取引基本表!$BI9, 0)</f>
        <v>0</v>
      </c>
      <c r="AK8" s="170">
        <f>IF('単位行列表(統合大分類)I'!AK8=1,取引基本表!$BI9, 0)</f>
        <v>0</v>
      </c>
      <c r="AL8" s="170">
        <f>IF('単位行列表(統合大分類)I'!AL8=1,取引基本表!$BI9, 0)</f>
        <v>0</v>
      </c>
      <c r="AM8" s="152">
        <f>IF('単位行列表(統合大分類)I'!AM8=1,取引基本表!$BI9, 0)</f>
        <v>0</v>
      </c>
      <c r="AN8" s="151"/>
    </row>
    <row r="9" spans="1:40" ht="39.950000000000003" customHeight="1" x14ac:dyDescent="0.15">
      <c r="A9" s="126" t="s">
        <v>403</v>
      </c>
      <c r="B9" s="161" t="s">
        <v>338</v>
      </c>
      <c r="C9" s="153">
        <f>IF('単位行列表(統合大分類)I'!C9=1,取引基本表!$BI10, 0)</f>
        <v>0</v>
      </c>
      <c r="D9" s="170">
        <f>IF('単位行列表(統合大分類)I'!D9=1,取引基本表!$BI10, 0)</f>
        <v>0</v>
      </c>
      <c r="E9" s="170">
        <f>IF('単位行列表(統合大分類)I'!E9=1,取引基本表!$BI10, 0)</f>
        <v>0</v>
      </c>
      <c r="F9" s="170">
        <f>IF('単位行列表(統合大分類)I'!F9=1,取引基本表!$BI10, 0)</f>
        <v>0</v>
      </c>
      <c r="G9" s="170">
        <f>IF('単位行列表(統合大分類)I'!G9=1,取引基本表!$BI10, 0)</f>
        <v>0</v>
      </c>
      <c r="H9" s="170">
        <f>IF('単位行列表(統合大分類)I'!H9=1,取引基本表!$BI10, 0)</f>
        <v>0.26293949805877581</v>
      </c>
      <c r="I9" s="170">
        <f>IF('単位行列表(統合大分類)I'!I9=1,取引基本表!$BI10, 0)</f>
        <v>0</v>
      </c>
      <c r="J9" s="170">
        <f>IF('単位行列表(統合大分類)I'!J9=1,取引基本表!$BI10, 0)</f>
        <v>0</v>
      </c>
      <c r="K9" s="170">
        <f>IF('単位行列表(統合大分類)I'!K9=1,取引基本表!$BI10, 0)</f>
        <v>0</v>
      </c>
      <c r="L9" s="170">
        <f>IF('単位行列表(統合大分類)I'!L9=1,取引基本表!$BI10, 0)</f>
        <v>0</v>
      </c>
      <c r="M9" s="170">
        <f>IF('単位行列表(統合大分類)I'!M9=1,取引基本表!$BI10, 0)</f>
        <v>0</v>
      </c>
      <c r="N9" s="170">
        <f>IF('単位行列表(統合大分類)I'!N9=1,取引基本表!$BI10, 0)</f>
        <v>0</v>
      </c>
      <c r="O9" s="170">
        <f>IF('単位行列表(統合大分類)I'!O9=1,取引基本表!$BI10, 0)</f>
        <v>0</v>
      </c>
      <c r="P9" s="170">
        <f>IF('単位行列表(統合大分類)I'!P9=1,取引基本表!$BI10, 0)</f>
        <v>0</v>
      </c>
      <c r="Q9" s="170">
        <f>IF('単位行列表(統合大分類)I'!Q9=1,取引基本表!$BI10, 0)</f>
        <v>0</v>
      </c>
      <c r="R9" s="170">
        <f>IF('単位行列表(統合大分類)I'!R9=1,取引基本表!$BI10, 0)</f>
        <v>0</v>
      </c>
      <c r="S9" s="170">
        <f>IF('単位行列表(統合大分類)I'!S9=1,取引基本表!$BI10, 0)</f>
        <v>0</v>
      </c>
      <c r="T9" s="170">
        <f>IF('単位行列表(統合大分類)I'!T9=1,取引基本表!$BI10, 0)</f>
        <v>0</v>
      </c>
      <c r="U9" s="170">
        <f>IF('単位行列表(統合大分類)I'!U9=1,取引基本表!$BI10, 0)</f>
        <v>0</v>
      </c>
      <c r="V9" s="170">
        <f>IF('単位行列表(統合大分類)I'!V9=1,取引基本表!$BI10, 0)</f>
        <v>0</v>
      </c>
      <c r="W9" s="170">
        <f>IF('単位行列表(統合大分類)I'!W9=1,取引基本表!$BI10, 0)</f>
        <v>0</v>
      </c>
      <c r="X9" s="170">
        <f>IF('単位行列表(統合大分類)I'!X9=1,取引基本表!$BI10, 0)</f>
        <v>0</v>
      </c>
      <c r="Y9" s="170">
        <f>IF('単位行列表(統合大分類)I'!Y9=1,取引基本表!$BI10, 0)</f>
        <v>0</v>
      </c>
      <c r="Z9" s="170">
        <f>IF('単位行列表(統合大分類)I'!Z9=1,取引基本表!$BI10, 0)</f>
        <v>0</v>
      </c>
      <c r="AA9" s="170">
        <f>IF('単位行列表(統合大分類)I'!AA9=1,取引基本表!$BI10, 0)</f>
        <v>0</v>
      </c>
      <c r="AB9" s="170">
        <f>IF('単位行列表(統合大分類)I'!AB9=1,取引基本表!$BI10, 0)</f>
        <v>0</v>
      </c>
      <c r="AC9" s="170">
        <f>IF('単位行列表(統合大分類)I'!AC9=1,取引基本表!$BI10, 0)</f>
        <v>0</v>
      </c>
      <c r="AD9" s="170">
        <f>IF('単位行列表(統合大分類)I'!AD9=1,取引基本表!$BI10, 0)</f>
        <v>0</v>
      </c>
      <c r="AE9" s="170">
        <f>IF('単位行列表(統合大分類)I'!AE9=1,取引基本表!$BI10, 0)</f>
        <v>0</v>
      </c>
      <c r="AF9" s="170">
        <f>IF('単位行列表(統合大分類)I'!AF9=1,取引基本表!$BI10, 0)</f>
        <v>0</v>
      </c>
      <c r="AG9" s="170">
        <f>IF('単位行列表(統合大分類)I'!AG9=1,取引基本表!$BI10, 0)</f>
        <v>0</v>
      </c>
      <c r="AH9" s="170">
        <f>IF('単位行列表(統合大分類)I'!AH9=1,取引基本表!$BI10, 0)</f>
        <v>0</v>
      </c>
      <c r="AI9" s="170">
        <f>IF('単位行列表(統合大分類)I'!AI9=1,取引基本表!$BI10, 0)</f>
        <v>0</v>
      </c>
      <c r="AJ9" s="170">
        <f>IF('単位行列表(統合大分類)I'!AJ9=1,取引基本表!$BI10, 0)</f>
        <v>0</v>
      </c>
      <c r="AK9" s="170">
        <f>IF('単位行列表(統合大分類)I'!AK9=1,取引基本表!$BI10, 0)</f>
        <v>0</v>
      </c>
      <c r="AL9" s="170">
        <f>IF('単位行列表(統合大分類)I'!AL9=1,取引基本表!$BI10, 0)</f>
        <v>0</v>
      </c>
      <c r="AM9" s="152">
        <f>IF('単位行列表(統合大分類)I'!AM9=1,取引基本表!$BI10, 0)</f>
        <v>0</v>
      </c>
      <c r="AN9" s="151"/>
    </row>
    <row r="10" spans="1:40" ht="39.950000000000003" customHeight="1" x14ac:dyDescent="0.15">
      <c r="A10" s="126" t="s">
        <v>404</v>
      </c>
      <c r="B10" s="161" t="s">
        <v>346</v>
      </c>
      <c r="C10" s="153">
        <f>IF('単位行列表(統合大分類)I'!C10=1,取引基本表!$BI11, 0)</f>
        <v>0</v>
      </c>
      <c r="D10" s="170">
        <f>IF('単位行列表(統合大分類)I'!D10=1,取引基本表!$BI11, 0)</f>
        <v>0</v>
      </c>
      <c r="E10" s="170">
        <f>IF('単位行列表(統合大分類)I'!E10=1,取引基本表!$BI11, 0)</f>
        <v>0</v>
      </c>
      <c r="F10" s="170">
        <f>IF('単位行列表(統合大分類)I'!F10=1,取引基本表!$BI11, 0)</f>
        <v>0</v>
      </c>
      <c r="G10" s="170">
        <f>IF('単位行列表(統合大分類)I'!G10=1,取引基本表!$BI11, 0)</f>
        <v>0</v>
      </c>
      <c r="H10" s="170">
        <f>IF('単位行列表(統合大分類)I'!H10=1,取引基本表!$BI11, 0)</f>
        <v>0</v>
      </c>
      <c r="I10" s="170">
        <f>IF('単位行列表(統合大分類)I'!I10=1,取引基本表!$BI11, 0)</f>
        <v>0.17883251150389584</v>
      </c>
      <c r="J10" s="170">
        <f>IF('単位行列表(統合大分類)I'!J10=1,取引基本表!$BI11, 0)</f>
        <v>0</v>
      </c>
      <c r="K10" s="170">
        <f>IF('単位行列表(統合大分類)I'!K10=1,取引基本表!$BI11, 0)</f>
        <v>0</v>
      </c>
      <c r="L10" s="170">
        <f>IF('単位行列表(統合大分類)I'!L10=1,取引基本表!$BI11, 0)</f>
        <v>0</v>
      </c>
      <c r="M10" s="170">
        <f>IF('単位行列表(統合大分類)I'!M10=1,取引基本表!$BI11, 0)</f>
        <v>0</v>
      </c>
      <c r="N10" s="170">
        <f>IF('単位行列表(統合大分類)I'!N10=1,取引基本表!$BI11, 0)</f>
        <v>0</v>
      </c>
      <c r="O10" s="170">
        <f>IF('単位行列表(統合大分類)I'!O10=1,取引基本表!$BI11, 0)</f>
        <v>0</v>
      </c>
      <c r="P10" s="170">
        <f>IF('単位行列表(統合大分類)I'!P10=1,取引基本表!$BI11, 0)</f>
        <v>0</v>
      </c>
      <c r="Q10" s="170">
        <f>IF('単位行列表(統合大分類)I'!Q10=1,取引基本表!$BI11, 0)</f>
        <v>0</v>
      </c>
      <c r="R10" s="170">
        <f>IF('単位行列表(統合大分類)I'!R10=1,取引基本表!$BI11, 0)</f>
        <v>0</v>
      </c>
      <c r="S10" s="170">
        <f>IF('単位行列表(統合大分類)I'!S10=1,取引基本表!$BI11, 0)</f>
        <v>0</v>
      </c>
      <c r="T10" s="170">
        <f>IF('単位行列表(統合大分類)I'!T10=1,取引基本表!$BI11, 0)</f>
        <v>0</v>
      </c>
      <c r="U10" s="170">
        <f>IF('単位行列表(統合大分類)I'!U10=1,取引基本表!$BI11, 0)</f>
        <v>0</v>
      </c>
      <c r="V10" s="170">
        <f>IF('単位行列表(統合大分類)I'!V10=1,取引基本表!$BI11, 0)</f>
        <v>0</v>
      </c>
      <c r="W10" s="170">
        <f>IF('単位行列表(統合大分類)I'!W10=1,取引基本表!$BI11, 0)</f>
        <v>0</v>
      </c>
      <c r="X10" s="170">
        <f>IF('単位行列表(統合大分類)I'!X10=1,取引基本表!$BI11, 0)</f>
        <v>0</v>
      </c>
      <c r="Y10" s="170">
        <f>IF('単位行列表(統合大分類)I'!Y10=1,取引基本表!$BI11, 0)</f>
        <v>0</v>
      </c>
      <c r="Z10" s="170">
        <f>IF('単位行列表(統合大分類)I'!Z10=1,取引基本表!$BI11, 0)</f>
        <v>0</v>
      </c>
      <c r="AA10" s="170">
        <f>IF('単位行列表(統合大分類)I'!AA10=1,取引基本表!$BI11, 0)</f>
        <v>0</v>
      </c>
      <c r="AB10" s="170">
        <f>IF('単位行列表(統合大分類)I'!AB10=1,取引基本表!$BI11, 0)</f>
        <v>0</v>
      </c>
      <c r="AC10" s="170">
        <f>IF('単位行列表(統合大分類)I'!AC10=1,取引基本表!$BI11, 0)</f>
        <v>0</v>
      </c>
      <c r="AD10" s="170">
        <f>IF('単位行列表(統合大分類)I'!AD10=1,取引基本表!$BI11, 0)</f>
        <v>0</v>
      </c>
      <c r="AE10" s="170">
        <f>IF('単位行列表(統合大分類)I'!AE10=1,取引基本表!$BI11, 0)</f>
        <v>0</v>
      </c>
      <c r="AF10" s="170">
        <f>IF('単位行列表(統合大分類)I'!AF10=1,取引基本表!$BI11, 0)</f>
        <v>0</v>
      </c>
      <c r="AG10" s="170">
        <f>IF('単位行列表(統合大分類)I'!AG10=1,取引基本表!$BI11, 0)</f>
        <v>0</v>
      </c>
      <c r="AH10" s="170">
        <f>IF('単位行列表(統合大分類)I'!AH10=1,取引基本表!$BI11, 0)</f>
        <v>0</v>
      </c>
      <c r="AI10" s="170">
        <f>IF('単位行列表(統合大分類)I'!AI10=1,取引基本表!$BI11, 0)</f>
        <v>0</v>
      </c>
      <c r="AJ10" s="170">
        <f>IF('単位行列表(統合大分類)I'!AJ10=1,取引基本表!$BI11, 0)</f>
        <v>0</v>
      </c>
      <c r="AK10" s="170">
        <f>IF('単位行列表(統合大分類)I'!AK10=1,取引基本表!$BI11, 0)</f>
        <v>0</v>
      </c>
      <c r="AL10" s="170">
        <f>IF('単位行列表(統合大分類)I'!AL10=1,取引基本表!$BI11, 0)</f>
        <v>0</v>
      </c>
      <c r="AM10" s="152">
        <f>IF('単位行列表(統合大分類)I'!AM10=1,取引基本表!$BI11, 0)</f>
        <v>0</v>
      </c>
      <c r="AN10" s="151"/>
    </row>
    <row r="11" spans="1:40" ht="39.950000000000003" customHeight="1" x14ac:dyDescent="0.15">
      <c r="A11" s="126" t="s">
        <v>405</v>
      </c>
      <c r="B11" s="161" t="s">
        <v>436</v>
      </c>
      <c r="C11" s="153">
        <f>IF('単位行列表(統合大分類)I'!C11=1,取引基本表!$BI12, 0)</f>
        <v>0</v>
      </c>
      <c r="D11" s="170">
        <f>IF('単位行列表(統合大分類)I'!D11=1,取引基本表!$BI12, 0)</f>
        <v>0</v>
      </c>
      <c r="E11" s="170">
        <f>IF('単位行列表(統合大分類)I'!E11=1,取引基本表!$BI12, 0)</f>
        <v>0</v>
      </c>
      <c r="F11" s="170">
        <f>IF('単位行列表(統合大分類)I'!F11=1,取引基本表!$BI12, 0)</f>
        <v>0</v>
      </c>
      <c r="G11" s="170">
        <f>IF('単位行列表(統合大分類)I'!G11=1,取引基本表!$BI12, 0)</f>
        <v>0</v>
      </c>
      <c r="H11" s="170">
        <f>IF('単位行列表(統合大分類)I'!H11=1,取引基本表!$BI12, 0)</f>
        <v>0</v>
      </c>
      <c r="I11" s="170">
        <f>IF('単位行列表(統合大分類)I'!I11=1,取引基本表!$BI12, 0)</f>
        <v>0</v>
      </c>
      <c r="J11" s="170">
        <f>IF('単位行列表(統合大分類)I'!J11=1,取引基本表!$BI12, 0)</f>
        <v>0.144792119991311</v>
      </c>
      <c r="K11" s="170">
        <f>IF('単位行列表(統合大分類)I'!K11=1,取引基本表!$BI12, 0)</f>
        <v>0</v>
      </c>
      <c r="L11" s="170">
        <f>IF('単位行列表(統合大分類)I'!L11=1,取引基本表!$BI12, 0)</f>
        <v>0</v>
      </c>
      <c r="M11" s="170">
        <f>IF('単位行列表(統合大分類)I'!M11=1,取引基本表!$BI12, 0)</f>
        <v>0</v>
      </c>
      <c r="N11" s="170">
        <f>IF('単位行列表(統合大分類)I'!N11=1,取引基本表!$BI12, 0)</f>
        <v>0</v>
      </c>
      <c r="O11" s="170">
        <f>IF('単位行列表(統合大分類)I'!O11=1,取引基本表!$BI12, 0)</f>
        <v>0</v>
      </c>
      <c r="P11" s="170">
        <f>IF('単位行列表(統合大分類)I'!P11=1,取引基本表!$BI12, 0)</f>
        <v>0</v>
      </c>
      <c r="Q11" s="170">
        <f>IF('単位行列表(統合大分類)I'!Q11=1,取引基本表!$BI12, 0)</f>
        <v>0</v>
      </c>
      <c r="R11" s="170">
        <f>IF('単位行列表(統合大分類)I'!R11=1,取引基本表!$BI12, 0)</f>
        <v>0</v>
      </c>
      <c r="S11" s="170">
        <f>IF('単位行列表(統合大分類)I'!S11=1,取引基本表!$BI12, 0)</f>
        <v>0</v>
      </c>
      <c r="T11" s="170">
        <f>IF('単位行列表(統合大分類)I'!T11=1,取引基本表!$BI12, 0)</f>
        <v>0</v>
      </c>
      <c r="U11" s="170">
        <f>IF('単位行列表(統合大分類)I'!U11=1,取引基本表!$BI12, 0)</f>
        <v>0</v>
      </c>
      <c r="V11" s="170">
        <f>IF('単位行列表(統合大分類)I'!V11=1,取引基本表!$BI12, 0)</f>
        <v>0</v>
      </c>
      <c r="W11" s="170">
        <f>IF('単位行列表(統合大分類)I'!W11=1,取引基本表!$BI12, 0)</f>
        <v>0</v>
      </c>
      <c r="X11" s="170">
        <f>IF('単位行列表(統合大分類)I'!X11=1,取引基本表!$BI12, 0)</f>
        <v>0</v>
      </c>
      <c r="Y11" s="170">
        <f>IF('単位行列表(統合大分類)I'!Y11=1,取引基本表!$BI12, 0)</f>
        <v>0</v>
      </c>
      <c r="Z11" s="170">
        <f>IF('単位行列表(統合大分類)I'!Z11=1,取引基本表!$BI12, 0)</f>
        <v>0</v>
      </c>
      <c r="AA11" s="170">
        <f>IF('単位行列表(統合大分類)I'!AA11=1,取引基本表!$BI12, 0)</f>
        <v>0</v>
      </c>
      <c r="AB11" s="170">
        <f>IF('単位行列表(統合大分類)I'!AB11=1,取引基本表!$BI12, 0)</f>
        <v>0</v>
      </c>
      <c r="AC11" s="170">
        <f>IF('単位行列表(統合大分類)I'!AC11=1,取引基本表!$BI12, 0)</f>
        <v>0</v>
      </c>
      <c r="AD11" s="170">
        <f>IF('単位行列表(統合大分類)I'!AD11=1,取引基本表!$BI12, 0)</f>
        <v>0</v>
      </c>
      <c r="AE11" s="170">
        <f>IF('単位行列表(統合大分類)I'!AE11=1,取引基本表!$BI12, 0)</f>
        <v>0</v>
      </c>
      <c r="AF11" s="170">
        <f>IF('単位行列表(統合大分類)I'!AF11=1,取引基本表!$BI12, 0)</f>
        <v>0</v>
      </c>
      <c r="AG11" s="170">
        <f>IF('単位行列表(統合大分類)I'!AG11=1,取引基本表!$BI12, 0)</f>
        <v>0</v>
      </c>
      <c r="AH11" s="170">
        <f>IF('単位行列表(統合大分類)I'!AH11=1,取引基本表!$BI12, 0)</f>
        <v>0</v>
      </c>
      <c r="AI11" s="170">
        <f>IF('単位行列表(統合大分類)I'!AI11=1,取引基本表!$BI12, 0)</f>
        <v>0</v>
      </c>
      <c r="AJ11" s="170">
        <f>IF('単位行列表(統合大分類)I'!AJ11=1,取引基本表!$BI12, 0)</f>
        <v>0</v>
      </c>
      <c r="AK11" s="170">
        <f>IF('単位行列表(統合大分類)I'!AK11=1,取引基本表!$BI12, 0)</f>
        <v>0</v>
      </c>
      <c r="AL11" s="170">
        <f>IF('単位行列表(統合大分類)I'!AL11=1,取引基本表!$BI12, 0)</f>
        <v>0</v>
      </c>
      <c r="AM11" s="152">
        <f>IF('単位行列表(統合大分類)I'!AM11=1,取引基本表!$BI12, 0)</f>
        <v>0</v>
      </c>
      <c r="AN11" s="151"/>
    </row>
    <row r="12" spans="1:40" ht="39.950000000000003" customHeight="1" x14ac:dyDescent="0.15">
      <c r="A12" s="126" t="s">
        <v>444</v>
      </c>
      <c r="B12" s="161" t="s">
        <v>339</v>
      </c>
      <c r="C12" s="153">
        <f>IF('単位行列表(統合大分類)I'!C12=1,取引基本表!$BI13, 0)</f>
        <v>0</v>
      </c>
      <c r="D12" s="170">
        <f>IF('単位行列表(統合大分類)I'!D12=1,取引基本表!$BI13, 0)</f>
        <v>0</v>
      </c>
      <c r="E12" s="170">
        <f>IF('単位行列表(統合大分類)I'!E12=1,取引基本表!$BI13, 0)</f>
        <v>0</v>
      </c>
      <c r="F12" s="170">
        <f>IF('単位行列表(統合大分類)I'!F12=1,取引基本表!$BI13, 0)</f>
        <v>0</v>
      </c>
      <c r="G12" s="170">
        <f>IF('単位行列表(統合大分類)I'!G12=1,取引基本表!$BI13, 0)</f>
        <v>0</v>
      </c>
      <c r="H12" s="170">
        <f>IF('単位行列表(統合大分類)I'!H12=1,取引基本表!$BI13, 0)</f>
        <v>0</v>
      </c>
      <c r="I12" s="170">
        <f>IF('単位行列表(統合大分類)I'!I12=1,取引基本表!$BI13, 0)</f>
        <v>0</v>
      </c>
      <c r="J12" s="170">
        <f>IF('単位行列表(統合大分類)I'!J12=1,取引基本表!$BI13, 0)</f>
        <v>0</v>
      </c>
      <c r="K12" s="170">
        <f>IF('単位行列表(統合大分類)I'!K12=1,取引基本表!$BI13, 0)</f>
        <v>0.12095955774567696</v>
      </c>
      <c r="L12" s="170">
        <f>IF('単位行列表(統合大分類)I'!L12=1,取引基本表!$BI13, 0)</f>
        <v>0</v>
      </c>
      <c r="M12" s="170">
        <f>IF('単位行列表(統合大分類)I'!M12=1,取引基本表!$BI13, 0)</f>
        <v>0</v>
      </c>
      <c r="N12" s="170">
        <f>IF('単位行列表(統合大分類)I'!N12=1,取引基本表!$BI13, 0)</f>
        <v>0</v>
      </c>
      <c r="O12" s="170">
        <f>IF('単位行列表(統合大分類)I'!O12=1,取引基本表!$BI13, 0)</f>
        <v>0</v>
      </c>
      <c r="P12" s="170">
        <f>IF('単位行列表(統合大分類)I'!P12=1,取引基本表!$BI13, 0)</f>
        <v>0</v>
      </c>
      <c r="Q12" s="170">
        <f>IF('単位行列表(統合大分類)I'!Q12=1,取引基本表!$BI13, 0)</f>
        <v>0</v>
      </c>
      <c r="R12" s="170">
        <f>IF('単位行列表(統合大分類)I'!R12=1,取引基本表!$BI13, 0)</f>
        <v>0</v>
      </c>
      <c r="S12" s="170">
        <f>IF('単位行列表(統合大分類)I'!S12=1,取引基本表!$BI13, 0)</f>
        <v>0</v>
      </c>
      <c r="T12" s="170">
        <f>IF('単位行列表(統合大分類)I'!T12=1,取引基本表!$BI13, 0)</f>
        <v>0</v>
      </c>
      <c r="U12" s="170">
        <f>IF('単位行列表(統合大分類)I'!U12=1,取引基本表!$BI13, 0)</f>
        <v>0</v>
      </c>
      <c r="V12" s="170">
        <f>IF('単位行列表(統合大分類)I'!V12=1,取引基本表!$BI13, 0)</f>
        <v>0</v>
      </c>
      <c r="W12" s="170">
        <f>IF('単位行列表(統合大分類)I'!W12=1,取引基本表!$BI13, 0)</f>
        <v>0</v>
      </c>
      <c r="X12" s="170">
        <f>IF('単位行列表(統合大分類)I'!X12=1,取引基本表!$BI13, 0)</f>
        <v>0</v>
      </c>
      <c r="Y12" s="170">
        <f>IF('単位行列表(統合大分類)I'!Y12=1,取引基本表!$BI13, 0)</f>
        <v>0</v>
      </c>
      <c r="Z12" s="170">
        <f>IF('単位行列表(統合大分類)I'!Z12=1,取引基本表!$BI13, 0)</f>
        <v>0</v>
      </c>
      <c r="AA12" s="170">
        <f>IF('単位行列表(統合大分類)I'!AA12=1,取引基本表!$BI13, 0)</f>
        <v>0</v>
      </c>
      <c r="AB12" s="170">
        <f>IF('単位行列表(統合大分類)I'!AB12=1,取引基本表!$BI13, 0)</f>
        <v>0</v>
      </c>
      <c r="AC12" s="170">
        <f>IF('単位行列表(統合大分類)I'!AC12=1,取引基本表!$BI13, 0)</f>
        <v>0</v>
      </c>
      <c r="AD12" s="170">
        <f>IF('単位行列表(統合大分類)I'!AD12=1,取引基本表!$BI13, 0)</f>
        <v>0</v>
      </c>
      <c r="AE12" s="170">
        <f>IF('単位行列表(統合大分類)I'!AE12=1,取引基本表!$BI13, 0)</f>
        <v>0</v>
      </c>
      <c r="AF12" s="170">
        <f>IF('単位行列表(統合大分類)I'!AF12=1,取引基本表!$BI13, 0)</f>
        <v>0</v>
      </c>
      <c r="AG12" s="170">
        <f>IF('単位行列表(統合大分類)I'!AG12=1,取引基本表!$BI13, 0)</f>
        <v>0</v>
      </c>
      <c r="AH12" s="170">
        <f>IF('単位行列表(統合大分類)I'!AH12=1,取引基本表!$BI13, 0)</f>
        <v>0</v>
      </c>
      <c r="AI12" s="170">
        <f>IF('単位行列表(統合大分類)I'!AI12=1,取引基本表!$BI13, 0)</f>
        <v>0</v>
      </c>
      <c r="AJ12" s="170">
        <f>IF('単位行列表(統合大分類)I'!AJ12=1,取引基本表!$BI13, 0)</f>
        <v>0</v>
      </c>
      <c r="AK12" s="170">
        <f>IF('単位行列表(統合大分類)I'!AK12=1,取引基本表!$BI13, 0)</f>
        <v>0</v>
      </c>
      <c r="AL12" s="170">
        <f>IF('単位行列表(統合大分類)I'!AL12=1,取引基本表!$BI13, 0)</f>
        <v>0</v>
      </c>
      <c r="AM12" s="152">
        <f>IF('単位行列表(統合大分類)I'!AM12=1,取引基本表!$BI13, 0)</f>
        <v>0</v>
      </c>
      <c r="AN12" s="151"/>
    </row>
    <row r="13" spans="1:40" ht="39.950000000000003" customHeight="1" x14ac:dyDescent="0.15">
      <c r="A13" s="126" t="s">
        <v>406</v>
      </c>
      <c r="B13" s="161" t="s">
        <v>340</v>
      </c>
      <c r="C13" s="153">
        <f>IF('単位行列表(統合大分類)I'!C13=1,取引基本表!$BI14, 0)</f>
        <v>0</v>
      </c>
      <c r="D13" s="170">
        <f>IF('単位行列表(統合大分類)I'!D13=1,取引基本表!$BI14, 0)</f>
        <v>0</v>
      </c>
      <c r="E13" s="170">
        <f>IF('単位行列表(統合大分類)I'!E13=1,取引基本表!$BI14, 0)</f>
        <v>0</v>
      </c>
      <c r="F13" s="170">
        <f>IF('単位行列表(統合大分類)I'!F13=1,取引基本表!$BI14, 0)</f>
        <v>0</v>
      </c>
      <c r="G13" s="170">
        <f>IF('単位行列表(統合大分類)I'!G13=1,取引基本表!$BI14, 0)</f>
        <v>0</v>
      </c>
      <c r="H13" s="170">
        <f>IF('単位行列表(統合大分類)I'!H13=1,取引基本表!$BI14, 0)</f>
        <v>0</v>
      </c>
      <c r="I13" s="170">
        <f>IF('単位行列表(統合大分類)I'!I13=1,取引基本表!$BI14, 0)</f>
        <v>0</v>
      </c>
      <c r="J13" s="170">
        <f>IF('単位行列表(統合大分類)I'!J13=1,取引基本表!$BI14, 0)</f>
        <v>0</v>
      </c>
      <c r="K13" s="170">
        <f>IF('単位行列表(統合大分類)I'!K13=1,取引基本表!$BI14, 0)</f>
        <v>0</v>
      </c>
      <c r="L13" s="170">
        <f>IF('単位行列表(統合大分類)I'!L13=1,取引基本表!$BI14, 0)</f>
        <v>4.213827529600174E-2</v>
      </c>
      <c r="M13" s="170">
        <f>IF('単位行列表(統合大分類)I'!M13=1,取引基本表!$BI14, 0)</f>
        <v>0</v>
      </c>
      <c r="N13" s="170">
        <f>IF('単位行列表(統合大分類)I'!N13=1,取引基本表!$BI14, 0)</f>
        <v>0</v>
      </c>
      <c r="O13" s="170">
        <f>IF('単位行列表(統合大分類)I'!O13=1,取引基本表!$BI14, 0)</f>
        <v>0</v>
      </c>
      <c r="P13" s="170">
        <f>IF('単位行列表(統合大分類)I'!P13=1,取引基本表!$BI14, 0)</f>
        <v>0</v>
      </c>
      <c r="Q13" s="170">
        <f>IF('単位行列表(統合大分類)I'!Q13=1,取引基本表!$BI14, 0)</f>
        <v>0</v>
      </c>
      <c r="R13" s="170">
        <f>IF('単位行列表(統合大分類)I'!R13=1,取引基本表!$BI14, 0)</f>
        <v>0</v>
      </c>
      <c r="S13" s="170">
        <f>IF('単位行列表(統合大分類)I'!S13=1,取引基本表!$BI14, 0)</f>
        <v>0</v>
      </c>
      <c r="T13" s="170">
        <f>IF('単位行列表(統合大分類)I'!T13=1,取引基本表!$BI14, 0)</f>
        <v>0</v>
      </c>
      <c r="U13" s="170">
        <f>IF('単位行列表(統合大分類)I'!U13=1,取引基本表!$BI14, 0)</f>
        <v>0</v>
      </c>
      <c r="V13" s="170">
        <f>IF('単位行列表(統合大分類)I'!V13=1,取引基本表!$BI14, 0)</f>
        <v>0</v>
      </c>
      <c r="W13" s="170">
        <f>IF('単位行列表(統合大分類)I'!W13=1,取引基本表!$BI14, 0)</f>
        <v>0</v>
      </c>
      <c r="X13" s="170">
        <f>IF('単位行列表(統合大分類)I'!X13=1,取引基本表!$BI14, 0)</f>
        <v>0</v>
      </c>
      <c r="Y13" s="170">
        <f>IF('単位行列表(統合大分類)I'!Y13=1,取引基本表!$BI14, 0)</f>
        <v>0</v>
      </c>
      <c r="Z13" s="170">
        <f>IF('単位行列表(統合大分類)I'!Z13=1,取引基本表!$BI14, 0)</f>
        <v>0</v>
      </c>
      <c r="AA13" s="170">
        <f>IF('単位行列表(統合大分類)I'!AA13=1,取引基本表!$BI14, 0)</f>
        <v>0</v>
      </c>
      <c r="AB13" s="170">
        <f>IF('単位行列表(統合大分類)I'!AB13=1,取引基本表!$BI14, 0)</f>
        <v>0</v>
      </c>
      <c r="AC13" s="170">
        <f>IF('単位行列表(統合大分類)I'!AC13=1,取引基本表!$BI14, 0)</f>
        <v>0</v>
      </c>
      <c r="AD13" s="170">
        <f>IF('単位行列表(統合大分類)I'!AD13=1,取引基本表!$BI14, 0)</f>
        <v>0</v>
      </c>
      <c r="AE13" s="170">
        <f>IF('単位行列表(統合大分類)I'!AE13=1,取引基本表!$BI14, 0)</f>
        <v>0</v>
      </c>
      <c r="AF13" s="170">
        <f>IF('単位行列表(統合大分類)I'!AF13=1,取引基本表!$BI14, 0)</f>
        <v>0</v>
      </c>
      <c r="AG13" s="170">
        <f>IF('単位行列表(統合大分類)I'!AG13=1,取引基本表!$BI14, 0)</f>
        <v>0</v>
      </c>
      <c r="AH13" s="170">
        <f>IF('単位行列表(統合大分類)I'!AH13=1,取引基本表!$BI14, 0)</f>
        <v>0</v>
      </c>
      <c r="AI13" s="170">
        <f>IF('単位行列表(統合大分類)I'!AI13=1,取引基本表!$BI14, 0)</f>
        <v>0</v>
      </c>
      <c r="AJ13" s="170">
        <f>IF('単位行列表(統合大分類)I'!AJ13=1,取引基本表!$BI14, 0)</f>
        <v>0</v>
      </c>
      <c r="AK13" s="170">
        <f>IF('単位行列表(統合大分類)I'!AK13=1,取引基本表!$BI14, 0)</f>
        <v>0</v>
      </c>
      <c r="AL13" s="170">
        <f>IF('単位行列表(統合大分類)I'!AL13=1,取引基本表!$BI14, 0)</f>
        <v>0</v>
      </c>
      <c r="AM13" s="152">
        <f>IF('単位行列表(統合大分類)I'!AM13=1,取引基本表!$BI14, 0)</f>
        <v>0</v>
      </c>
      <c r="AN13" s="151"/>
    </row>
    <row r="14" spans="1:40" ht="39.950000000000003" customHeight="1" x14ac:dyDescent="0.15">
      <c r="A14" s="126" t="s">
        <v>407</v>
      </c>
      <c r="B14" s="161" t="s">
        <v>385</v>
      </c>
      <c r="C14" s="153">
        <f>IF('単位行列表(統合大分類)I'!C14=1,取引基本表!$BI15, 0)</f>
        <v>0</v>
      </c>
      <c r="D14" s="170">
        <f>IF('単位行列表(統合大分類)I'!D14=1,取引基本表!$BI15, 0)</f>
        <v>0</v>
      </c>
      <c r="E14" s="170">
        <f>IF('単位行列表(統合大分類)I'!E14=1,取引基本表!$BI15, 0)</f>
        <v>0</v>
      </c>
      <c r="F14" s="170">
        <f>IF('単位行列表(統合大分類)I'!F14=1,取引基本表!$BI15, 0)</f>
        <v>0</v>
      </c>
      <c r="G14" s="170">
        <f>IF('単位行列表(統合大分類)I'!G14=1,取引基本表!$BI15, 0)</f>
        <v>0</v>
      </c>
      <c r="H14" s="170">
        <f>IF('単位行列表(統合大分類)I'!H14=1,取引基本表!$BI15, 0)</f>
        <v>0</v>
      </c>
      <c r="I14" s="170">
        <f>IF('単位行列表(統合大分類)I'!I14=1,取引基本表!$BI15, 0)</f>
        <v>0</v>
      </c>
      <c r="J14" s="170">
        <f>IF('単位行列表(統合大分類)I'!J14=1,取引基本表!$BI15, 0)</f>
        <v>0</v>
      </c>
      <c r="K14" s="170">
        <f>IF('単位行列表(統合大分類)I'!K14=1,取引基本表!$BI15, 0)</f>
        <v>0</v>
      </c>
      <c r="L14" s="170">
        <f>IF('単位行列表(統合大分類)I'!L14=1,取引基本表!$BI15, 0)</f>
        <v>0</v>
      </c>
      <c r="M14" s="170">
        <f>IF('単位行列表(統合大分類)I'!M14=1,取引基本表!$BI15, 0)</f>
        <v>0.36296613452807885</v>
      </c>
      <c r="N14" s="170">
        <f>IF('単位行列表(統合大分類)I'!N14=1,取引基本表!$BI15, 0)</f>
        <v>0</v>
      </c>
      <c r="O14" s="170">
        <f>IF('単位行列表(統合大分類)I'!O14=1,取引基本表!$BI15, 0)</f>
        <v>0</v>
      </c>
      <c r="P14" s="170">
        <f>IF('単位行列表(統合大分類)I'!P14=1,取引基本表!$BI15, 0)</f>
        <v>0</v>
      </c>
      <c r="Q14" s="170">
        <f>IF('単位行列表(統合大分類)I'!Q14=1,取引基本表!$BI15, 0)</f>
        <v>0</v>
      </c>
      <c r="R14" s="170">
        <f>IF('単位行列表(統合大分類)I'!R14=1,取引基本表!$BI15, 0)</f>
        <v>0</v>
      </c>
      <c r="S14" s="170">
        <f>IF('単位行列表(統合大分類)I'!S14=1,取引基本表!$BI15, 0)</f>
        <v>0</v>
      </c>
      <c r="T14" s="170">
        <f>IF('単位行列表(統合大分類)I'!T14=1,取引基本表!$BI15, 0)</f>
        <v>0</v>
      </c>
      <c r="U14" s="170">
        <f>IF('単位行列表(統合大分類)I'!U14=1,取引基本表!$BI15, 0)</f>
        <v>0</v>
      </c>
      <c r="V14" s="170">
        <f>IF('単位行列表(統合大分類)I'!V14=1,取引基本表!$BI15, 0)</f>
        <v>0</v>
      </c>
      <c r="W14" s="170">
        <f>IF('単位行列表(統合大分類)I'!W14=1,取引基本表!$BI15, 0)</f>
        <v>0</v>
      </c>
      <c r="X14" s="170">
        <f>IF('単位行列表(統合大分類)I'!X14=1,取引基本表!$BI15, 0)</f>
        <v>0</v>
      </c>
      <c r="Y14" s="170">
        <f>IF('単位行列表(統合大分類)I'!Y14=1,取引基本表!$BI15, 0)</f>
        <v>0</v>
      </c>
      <c r="Z14" s="170">
        <f>IF('単位行列表(統合大分類)I'!Z14=1,取引基本表!$BI15, 0)</f>
        <v>0</v>
      </c>
      <c r="AA14" s="170">
        <f>IF('単位行列表(統合大分類)I'!AA14=1,取引基本表!$BI15, 0)</f>
        <v>0</v>
      </c>
      <c r="AB14" s="170">
        <f>IF('単位行列表(統合大分類)I'!AB14=1,取引基本表!$BI15, 0)</f>
        <v>0</v>
      </c>
      <c r="AC14" s="170">
        <f>IF('単位行列表(統合大分類)I'!AC14=1,取引基本表!$BI15, 0)</f>
        <v>0</v>
      </c>
      <c r="AD14" s="170">
        <f>IF('単位行列表(統合大分類)I'!AD14=1,取引基本表!$BI15, 0)</f>
        <v>0</v>
      </c>
      <c r="AE14" s="170">
        <f>IF('単位行列表(統合大分類)I'!AE14=1,取引基本表!$BI15, 0)</f>
        <v>0</v>
      </c>
      <c r="AF14" s="170">
        <f>IF('単位行列表(統合大分類)I'!AF14=1,取引基本表!$BI15, 0)</f>
        <v>0</v>
      </c>
      <c r="AG14" s="170">
        <f>IF('単位行列表(統合大分類)I'!AG14=1,取引基本表!$BI15, 0)</f>
        <v>0</v>
      </c>
      <c r="AH14" s="170">
        <f>IF('単位行列表(統合大分類)I'!AH14=1,取引基本表!$BI15, 0)</f>
        <v>0</v>
      </c>
      <c r="AI14" s="170">
        <f>IF('単位行列表(統合大分類)I'!AI14=1,取引基本表!$BI15, 0)</f>
        <v>0</v>
      </c>
      <c r="AJ14" s="170">
        <f>IF('単位行列表(統合大分類)I'!AJ14=1,取引基本表!$BI15, 0)</f>
        <v>0</v>
      </c>
      <c r="AK14" s="170">
        <f>IF('単位行列表(統合大分類)I'!AK14=1,取引基本表!$BI15, 0)</f>
        <v>0</v>
      </c>
      <c r="AL14" s="170">
        <f>IF('単位行列表(統合大分類)I'!AL14=1,取引基本表!$BI15, 0)</f>
        <v>0</v>
      </c>
      <c r="AM14" s="152">
        <f>IF('単位行列表(統合大分類)I'!AM14=1,取引基本表!$BI15, 0)</f>
        <v>0</v>
      </c>
      <c r="AN14" s="151"/>
    </row>
    <row r="15" spans="1:40" ht="39.950000000000003" customHeight="1" x14ac:dyDescent="0.15">
      <c r="A15" s="126" t="s">
        <v>408</v>
      </c>
      <c r="B15" s="161" t="s">
        <v>341</v>
      </c>
      <c r="C15" s="153">
        <f>IF('単位行列表(統合大分類)I'!C15=1,取引基本表!$BI16, 0)</f>
        <v>0</v>
      </c>
      <c r="D15" s="170">
        <f>IF('単位行列表(統合大分類)I'!D15=1,取引基本表!$BI16, 0)</f>
        <v>0</v>
      </c>
      <c r="E15" s="170">
        <f>IF('単位行列表(統合大分類)I'!E15=1,取引基本表!$BI16, 0)</f>
        <v>0</v>
      </c>
      <c r="F15" s="170">
        <f>IF('単位行列表(統合大分類)I'!F15=1,取引基本表!$BI16, 0)</f>
        <v>0</v>
      </c>
      <c r="G15" s="170">
        <f>IF('単位行列表(統合大分類)I'!G15=1,取引基本表!$BI16, 0)</f>
        <v>0</v>
      </c>
      <c r="H15" s="170">
        <f>IF('単位行列表(統合大分類)I'!H15=1,取引基本表!$BI16, 0)</f>
        <v>0</v>
      </c>
      <c r="I15" s="170">
        <f>IF('単位行列表(統合大分類)I'!I15=1,取引基本表!$BI16, 0)</f>
        <v>0</v>
      </c>
      <c r="J15" s="170">
        <f>IF('単位行列表(統合大分類)I'!J15=1,取引基本表!$BI16, 0)</f>
        <v>0</v>
      </c>
      <c r="K15" s="170">
        <f>IF('単位行列表(統合大分類)I'!K15=1,取引基本表!$BI16, 0)</f>
        <v>0</v>
      </c>
      <c r="L15" s="170">
        <f>IF('単位行列表(統合大分類)I'!L15=1,取引基本表!$BI16, 0)</f>
        <v>0</v>
      </c>
      <c r="M15" s="170">
        <f>IF('単位行列表(統合大分類)I'!M15=1,取引基本表!$BI16, 0)</f>
        <v>0</v>
      </c>
      <c r="N15" s="170">
        <f>IF('単位行列表(統合大分類)I'!N15=1,取引基本表!$BI16, 0)</f>
        <v>0.10272579989125484</v>
      </c>
      <c r="O15" s="170">
        <f>IF('単位行列表(統合大分類)I'!O15=1,取引基本表!$BI16, 0)</f>
        <v>0</v>
      </c>
      <c r="P15" s="170">
        <f>IF('単位行列表(統合大分類)I'!P15=1,取引基本表!$BI16, 0)</f>
        <v>0</v>
      </c>
      <c r="Q15" s="170">
        <f>IF('単位行列表(統合大分類)I'!Q15=1,取引基本表!$BI16, 0)</f>
        <v>0</v>
      </c>
      <c r="R15" s="170">
        <f>IF('単位行列表(統合大分類)I'!R15=1,取引基本表!$BI16, 0)</f>
        <v>0</v>
      </c>
      <c r="S15" s="170">
        <f>IF('単位行列表(統合大分類)I'!S15=1,取引基本表!$BI16, 0)</f>
        <v>0</v>
      </c>
      <c r="T15" s="170">
        <f>IF('単位行列表(統合大分類)I'!T15=1,取引基本表!$BI16, 0)</f>
        <v>0</v>
      </c>
      <c r="U15" s="170">
        <f>IF('単位行列表(統合大分類)I'!U15=1,取引基本表!$BI16, 0)</f>
        <v>0</v>
      </c>
      <c r="V15" s="170">
        <f>IF('単位行列表(統合大分類)I'!V15=1,取引基本表!$BI16, 0)</f>
        <v>0</v>
      </c>
      <c r="W15" s="170">
        <f>IF('単位行列表(統合大分類)I'!W15=1,取引基本表!$BI16, 0)</f>
        <v>0</v>
      </c>
      <c r="X15" s="170">
        <f>IF('単位行列表(統合大分類)I'!X15=1,取引基本表!$BI16, 0)</f>
        <v>0</v>
      </c>
      <c r="Y15" s="170">
        <f>IF('単位行列表(統合大分類)I'!Y15=1,取引基本表!$BI16, 0)</f>
        <v>0</v>
      </c>
      <c r="Z15" s="170">
        <f>IF('単位行列表(統合大分類)I'!Z15=1,取引基本表!$BI16, 0)</f>
        <v>0</v>
      </c>
      <c r="AA15" s="170">
        <f>IF('単位行列表(統合大分類)I'!AA15=1,取引基本表!$BI16, 0)</f>
        <v>0</v>
      </c>
      <c r="AB15" s="170">
        <f>IF('単位行列表(統合大分類)I'!AB15=1,取引基本表!$BI16, 0)</f>
        <v>0</v>
      </c>
      <c r="AC15" s="170">
        <f>IF('単位行列表(統合大分類)I'!AC15=1,取引基本表!$BI16, 0)</f>
        <v>0</v>
      </c>
      <c r="AD15" s="170">
        <f>IF('単位行列表(統合大分類)I'!AD15=1,取引基本表!$BI16, 0)</f>
        <v>0</v>
      </c>
      <c r="AE15" s="170">
        <f>IF('単位行列表(統合大分類)I'!AE15=1,取引基本表!$BI16, 0)</f>
        <v>0</v>
      </c>
      <c r="AF15" s="170">
        <f>IF('単位行列表(統合大分類)I'!AF15=1,取引基本表!$BI16, 0)</f>
        <v>0</v>
      </c>
      <c r="AG15" s="170">
        <f>IF('単位行列表(統合大分類)I'!AG15=1,取引基本表!$BI16, 0)</f>
        <v>0</v>
      </c>
      <c r="AH15" s="170">
        <f>IF('単位行列表(統合大分類)I'!AH15=1,取引基本表!$BI16, 0)</f>
        <v>0</v>
      </c>
      <c r="AI15" s="170">
        <f>IF('単位行列表(統合大分類)I'!AI15=1,取引基本表!$BI16, 0)</f>
        <v>0</v>
      </c>
      <c r="AJ15" s="170">
        <f>IF('単位行列表(統合大分類)I'!AJ15=1,取引基本表!$BI16, 0)</f>
        <v>0</v>
      </c>
      <c r="AK15" s="170">
        <f>IF('単位行列表(統合大分類)I'!AK15=1,取引基本表!$BI16, 0)</f>
        <v>0</v>
      </c>
      <c r="AL15" s="170">
        <f>IF('単位行列表(統合大分類)I'!AL15=1,取引基本表!$BI16, 0)</f>
        <v>0</v>
      </c>
      <c r="AM15" s="152">
        <f>IF('単位行列表(統合大分類)I'!AM15=1,取引基本表!$BI16, 0)</f>
        <v>0</v>
      </c>
      <c r="AN15" s="151"/>
    </row>
    <row r="16" spans="1:40" ht="39.950000000000003" customHeight="1" x14ac:dyDescent="0.15">
      <c r="A16" s="126" t="s">
        <v>409</v>
      </c>
      <c r="B16" s="161" t="s">
        <v>162</v>
      </c>
      <c r="C16" s="153">
        <f>IF('単位行列表(統合大分類)I'!C16=1,取引基本表!$BI17, 0)</f>
        <v>0</v>
      </c>
      <c r="D16" s="170">
        <f>IF('単位行列表(統合大分類)I'!D16=1,取引基本表!$BI17, 0)</f>
        <v>0</v>
      </c>
      <c r="E16" s="170">
        <f>IF('単位行列表(統合大分類)I'!E16=1,取引基本表!$BI17, 0)</f>
        <v>0</v>
      </c>
      <c r="F16" s="170">
        <f>IF('単位行列表(統合大分類)I'!F16=1,取引基本表!$BI17, 0)</f>
        <v>0</v>
      </c>
      <c r="G16" s="170">
        <f>IF('単位行列表(統合大分類)I'!G16=1,取引基本表!$BI17, 0)</f>
        <v>0</v>
      </c>
      <c r="H16" s="170">
        <f>IF('単位行列表(統合大分類)I'!H16=1,取引基本表!$BI17, 0)</f>
        <v>0</v>
      </c>
      <c r="I16" s="170">
        <f>IF('単位行列表(統合大分類)I'!I16=1,取引基本表!$BI17, 0)</f>
        <v>0</v>
      </c>
      <c r="J16" s="170">
        <f>IF('単位行列表(統合大分類)I'!J16=1,取引基本表!$BI17, 0)</f>
        <v>0</v>
      </c>
      <c r="K16" s="170">
        <f>IF('単位行列表(統合大分類)I'!K16=1,取引基本表!$BI17, 0)</f>
        <v>0</v>
      </c>
      <c r="L16" s="170">
        <f>IF('単位行列表(統合大分類)I'!L16=1,取引基本表!$BI17, 0)</f>
        <v>0</v>
      </c>
      <c r="M16" s="170">
        <f>IF('単位行列表(統合大分類)I'!M16=1,取引基本表!$BI17, 0)</f>
        <v>0</v>
      </c>
      <c r="N16" s="170">
        <f>IF('単位行列表(統合大分類)I'!N16=1,取引基本表!$BI17, 0)</f>
        <v>0</v>
      </c>
      <c r="O16" s="170">
        <f>IF('単位行列表(統合大分類)I'!O16=1,取引基本表!$BI17, 0)</f>
        <v>0.17840031350942731</v>
      </c>
      <c r="P16" s="170">
        <f>IF('単位行列表(統合大分類)I'!P16=1,取引基本表!$BI17, 0)</f>
        <v>0</v>
      </c>
      <c r="Q16" s="170">
        <f>IF('単位行列表(統合大分類)I'!Q16=1,取引基本表!$BI17, 0)</f>
        <v>0</v>
      </c>
      <c r="R16" s="170">
        <f>IF('単位行列表(統合大分類)I'!R16=1,取引基本表!$BI17, 0)</f>
        <v>0</v>
      </c>
      <c r="S16" s="170">
        <f>IF('単位行列表(統合大分類)I'!S16=1,取引基本表!$BI17, 0)</f>
        <v>0</v>
      </c>
      <c r="T16" s="170">
        <f>IF('単位行列表(統合大分類)I'!T16=1,取引基本表!$BI17, 0)</f>
        <v>0</v>
      </c>
      <c r="U16" s="170">
        <f>IF('単位行列表(統合大分類)I'!U16=1,取引基本表!$BI17, 0)</f>
        <v>0</v>
      </c>
      <c r="V16" s="170">
        <f>IF('単位行列表(統合大分類)I'!V16=1,取引基本表!$BI17, 0)</f>
        <v>0</v>
      </c>
      <c r="W16" s="170">
        <f>IF('単位行列表(統合大分類)I'!W16=1,取引基本表!$BI17, 0)</f>
        <v>0</v>
      </c>
      <c r="X16" s="170">
        <f>IF('単位行列表(統合大分類)I'!X16=1,取引基本表!$BI17, 0)</f>
        <v>0</v>
      </c>
      <c r="Y16" s="170">
        <f>IF('単位行列表(統合大分類)I'!Y16=1,取引基本表!$BI17, 0)</f>
        <v>0</v>
      </c>
      <c r="Z16" s="170">
        <f>IF('単位行列表(統合大分類)I'!Z16=1,取引基本表!$BI17, 0)</f>
        <v>0</v>
      </c>
      <c r="AA16" s="170">
        <f>IF('単位行列表(統合大分類)I'!AA16=1,取引基本表!$BI17, 0)</f>
        <v>0</v>
      </c>
      <c r="AB16" s="170">
        <f>IF('単位行列表(統合大分類)I'!AB16=1,取引基本表!$BI17, 0)</f>
        <v>0</v>
      </c>
      <c r="AC16" s="170">
        <f>IF('単位行列表(統合大分類)I'!AC16=1,取引基本表!$BI17, 0)</f>
        <v>0</v>
      </c>
      <c r="AD16" s="170">
        <f>IF('単位行列表(統合大分類)I'!AD16=1,取引基本表!$BI17, 0)</f>
        <v>0</v>
      </c>
      <c r="AE16" s="170">
        <f>IF('単位行列表(統合大分類)I'!AE16=1,取引基本表!$BI17, 0)</f>
        <v>0</v>
      </c>
      <c r="AF16" s="170">
        <f>IF('単位行列表(統合大分類)I'!AF16=1,取引基本表!$BI17, 0)</f>
        <v>0</v>
      </c>
      <c r="AG16" s="170">
        <f>IF('単位行列表(統合大分類)I'!AG16=1,取引基本表!$BI17, 0)</f>
        <v>0</v>
      </c>
      <c r="AH16" s="170">
        <f>IF('単位行列表(統合大分類)I'!AH16=1,取引基本表!$BI17, 0)</f>
        <v>0</v>
      </c>
      <c r="AI16" s="170">
        <f>IF('単位行列表(統合大分類)I'!AI16=1,取引基本表!$BI17, 0)</f>
        <v>0</v>
      </c>
      <c r="AJ16" s="170">
        <f>IF('単位行列表(統合大分類)I'!AJ16=1,取引基本表!$BI17, 0)</f>
        <v>0</v>
      </c>
      <c r="AK16" s="170">
        <f>IF('単位行列表(統合大分類)I'!AK16=1,取引基本表!$BI17, 0)</f>
        <v>0</v>
      </c>
      <c r="AL16" s="170">
        <f>IF('単位行列表(統合大分類)I'!AL16=1,取引基本表!$BI17, 0)</f>
        <v>0</v>
      </c>
      <c r="AM16" s="152">
        <f>IF('単位行列表(統合大分類)I'!AM16=1,取引基本表!$BI17, 0)</f>
        <v>0</v>
      </c>
      <c r="AN16" s="151"/>
    </row>
    <row r="17" spans="1:40" ht="39.950000000000003" customHeight="1" x14ac:dyDescent="0.15">
      <c r="A17" s="126" t="s">
        <v>410</v>
      </c>
      <c r="B17" s="161" t="s">
        <v>160</v>
      </c>
      <c r="C17" s="153">
        <f>IF('単位行列表(統合大分類)I'!C17=1,取引基本表!$BI18, 0)</f>
        <v>0</v>
      </c>
      <c r="D17" s="170">
        <f>IF('単位行列表(統合大分類)I'!D17=1,取引基本表!$BI18, 0)</f>
        <v>0</v>
      </c>
      <c r="E17" s="170">
        <f>IF('単位行列表(統合大分類)I'!E17=1,取引基本表!$BI18, 0)</f>
        <v>0</v>
      </c>
      <c r="F17" s="170">
        <f>IF('単位行列表(統合大分類)I'!F17=1,取引基本表!$BI18, 0)</f>
        <v>0</v>
      </c>
      <c r="G17" s="170">
        <f>IF('単位行列表(統合大分類)I'!G17=1,取引基本表!$BI18, 0)</f>
        <v>0</v>
      </c>
      <c r="H17" s="170">
        <f>IF('単位行列表(統合大分類)I'!H17=1,取引基本表!$BI18, 0)</f>
        <v>0</v>
      </c>
      <c r="I17" s="170">
        <f>IF('単位行列表(統合大分類)I'!I17=1,取引基本表!$BI18, 0)</f>
        <v>0</v>
      </c>
      <c r="J17" s="170">
        <f>IF('単位行列表(統合大分類)I'!J17=1,取引基本表!$BI18, 0)</f>
        <v>0</v>
      </c>
      <c r="K17" s="170">
        <f>IF('単位行列表(統合大分類)I'!K17=1,取引基本表!$BI18, 0)</f>
        <v>0</v>
      </c>
      <c r="L17" s="170">
        <f>IF('単位行列表(統合大分類)I'!L17=1,取引基本表!$BI18, 0)</f>
        <v>0</v>
      </c>
      <c r="M17" s="170">
        <f>IF('単位行列表(統合大分類)I'!M17=1,取引基本表!$BI18, 0)</f>
        <v>0</v>
      </c>
      <c r="N17" s="170">
        <f>IF('単位行列表(統合大分類)I'!N17=1,取引基本表!$BI18, 0)</f>
        <v>0</v>
      </c>
      <c r="O17" s="170">
        <f>IF('単位行列表(統合大分類)I'!O17=1,取引基本表!$BI18, 0)</f>
        <v>0</v>
      </c>
      <c r="P17" s="170">
        <f>IF('単位行列表(統合大分類)I'!P17=1,取引基本表!$BI18, 0)</f>
        <v>0.16492779760472531</v>
      </c>
      <c r="Q17" s="170">
        <f>IF('単位行列表(統合大分類)I'!Q17=1,取引基本表!$BI18, 0)</f>
        <v>0</v>
      </c>
      <c r="R17" s="170">
        <f>IF('単位行列表(統合大分類)I'!R17=1,取引基本表!$BI18, 0)</f>
        <v>0</v>
      </c>
      <c r="S17" s="170">
        <f>IF('単位行列表(統合大分類)I'!S17=1,取引基本表!$BI18, 0)</f>
        <v>0</v>
      </c>
      <c r="T17" s="170">
        <f>IF('単位行列表(統合大分類)I'!T17=1,取引基本表!$BI18, 0)</f>
        <v>0</v>
      </c>
      <c r="U17" s="170">
        <f>IF('単位行列表(統合大分類)I'!U17=1,取引基本表!$BI18, 0)</f>
        <v>0</v>
      </c>
      <c r="V17" s="170">
        <f>IF('単位行列表(統合大分類)I'!V17=1,取引基本表!$BI18, 0)</f>
        <v>0</v>
      </c>
      <c r="W17" s="170">
        <f>IF('単位行列表(統合大分類)I'!W17=1,取引基本表!$BI18, 0)</f>
        <v>0</v>
      </c>
      <c r="X17" s="170">
        <f>IF('単位行列表(統合大分類)I'!X17=1,取引基本表!$BI18, 0)</f>
        <v>0</v>
      </c>
      <c r="Y17" s="170">
        <f>IF('単位行列表(統合大分類)I'!Y17=1,取引基本表!$BI18, 0)</f>
        <v>0</v>
      </c>
      <c r="Z17" s="170">
        <f>IF('単位行列表(統合大分類)I'!Z17=1,取引基本表!$BI18, 0)</f>
        <v>0</v>
      </c>
      <c r="AA17" s="170">
        <f>IF('単位行列表(統合大分類)I'!AA17=1,取引基本表!$BI18, 0)</f>
        <v>0</v>
      </c>
      <c r="AB17" s="170">
        <f>IF('単位行列表(統合大分類)I'!AB17=1,取引基本表!$BI18, 0)</f>
        <v>0</v>
      </c>
      <c r="AC17" s="170">
        <f>IF('単位行列表(統合大分類)I'!AC17=1,取引基本表!$BI18, 0)</f>
        <v>0</v>
      </c>
      <c r="AD17" s="170">
        <f>IF('単位行列表(統合大分類)I'!AD17=1,取引基本表!$BI18, 0)</f>
        <v>0</v>
      </c>
      <c r="AE17" s="170">
        <f>IF('単位行列表(統合大分類)I'!AE17=1,取引基本表!$BI18, 0)</f>
        <v>0</v>
      </c>
      <c r="AF17" s="170">
        <f>IF('単位行列表(統合大分類)I'!AF17=1,取引基本表!$BI18, 0)</f>
        <v>0</v>
      </c>
      <c r="AG17" s="170">
        <f>IF('単位行列表(統合大分類)I'!AG17=1,取引基本表!$BI18, 0)</f>
        <v>0</v>
      </c>
      <c r="AH17" s="170">
        <f>IF('単位行列表(統合大分類)I'!AH17=1,取引基本表!$BI18, 0)</f>
        <v>0</v>
      </c>
      <c r="AI17" s="170">
        <f>IF('単位行列表(統合大分類)I'!AI17=1,取引基本表!$BI18, 0)</f>
        <v>0</v>
      </c>
      <c r="AJ17" s="170">
        <f>IF('単位行列表(統合大分類)I'!AJ17=1,取引基本表!$BI18, 0)</f>
        <v>0</v>
      </c>
      <c r="AK17" s="170">
        <f>IF('単位行列表(統合大分類)I'!AK17=1,取引基本表!$BI18, 0)</f>
        <v>0</v>
      </c>
      <c r="AL17" s="170">
        <f>IF('単位行列表(統合大分類)I'!AL17=1,取引基本表!$BI18, 0)</f>
        <v>0</v>
      </c>
      <c r="AM17" s="152">
        <f>IF('単位行列表(統合大分類)I'!AM17=1,取引基本表!$BI18, 0)</f>
        <v>0</v>
      </c>
      <c r="AN17" s="151"/>
    </row>
    <row r="18" spans="1:40" ht="39.950000000000003" customHeight="1" x14ac:dyDescent="0.15">
      <c r="A18" s="126" t="s">
        <v>411</v>
      </c>
      <c r="B18" s="161" t="s">
        <v>158</v>
      </c>
      <c r="C18" s="153">
        <f>IF('単位行列表(統合大分類)I'!C18=1,取引基本表!$BI19, 0)</f>
        <v>0</v>
      </c>
      <c r="D18" s="170">
        <f>IF('単位行列表(統合大分類)I'!D18=1,取引基本表!$BI19, 0)</f>
        <v>0</v>
      </c>
      <c r="E18" s="170">
        <f>IF('単位行列表(統合大分類)I'!E18=1,取引基本表!$BI19, 0)</f>
        <v>0</v>
      </c>
      <c r="F18" s="170">
        <f>IF('単位行列表(統合大分類)I'!F18=1,取引基本表!$BI19, 0)</f>
        <v>0</v>
      </c>
      <c r="G18" s="170">
        <f>IF('単位行列表(統合大分類)I'!G18=1,取引基本表!$BI19, 0)</f>
        <v>0</v>
      </c>
      <c r="H18" s="170">
        <f>IF('単位行列表(統合大分類)I'!H18=1,取引基本表!$BI19, 0)</f>
        <v>0</v>
      </c>
      <c r="I18" s="170">
        <f>IF('単位行列表(統合大分類)I'!I18=1,取引基本表!$BI19, 0)</f>
        <v>0</v>
      </c>
      <c r="J18" s="170">
        <f>IF('単位行列表(統合大分類)I'!J18=1,取引基本表!$BI19, 0)</f>
        <v>0</v>
      </c>
      <c r="K18" s="170">
        <f>IF('単位行列表(統合大分類)I'!K18=1,取引基本表!$BI19, 0)</f>
        <v>0</v>
      </c>
      <c r="L18" s="170">
        <f>IF('単位行列表(統合大分類)I'!L18=1,取引基本表!$BI19, 0)</f>
        <v>0</v>
      </c>
      <c r="M18" s="170">
        <f>IF('単位行列表(統合大分類)I'!M18=1,取引基本表!$BI19, 0)</f>
        <v>0</v>
      </c>
      <c r="N18" s="170">
        <f>IF('単位行列表(統合大分類)I'!N18=1,取引基本表!$BI19, 0)</f>
        <v>0</v>
      </c>
      <c r="O18" s="170">
        <f>IF('単位行列表(統合大分類)I'!O18=1,取引基本表!$BI19, 0)</f>
        <v>0</v>
      </c>
      <c r="P18" s="170">
        <f>IF('単位行列表(統合大分類)I'!P18=1,取引基本表!$BI19, 0)</f>
        <v>0</v>
      </c>
      <c r="Q18" s="170">
        <f>IF('単位行列表(統合大分類)I'!Q18=1,取引基本表!$BI19, 0)</f>
        <v>0.30194470062708356</v>
      </c>
      <c r="R18" s="170">
        <f>IF('単位行列表(統合大分類)I'!R18=1,取引基本表!$BI19, 0)</f>
        <v>0</v>
      </c>
      <c r="S18" s="170">
        <f>IF('単位行列表(統合大分類)I'!S18=1,取引基本表!$BI19, 0)</f>
        <v>0</v>
      </c>
      <c r="T18" s="170">
        <f>IF('単位行列表(統合大分類)I'!T18=1,取引基本表!$BI19, 0)</f>
        <v>0</v>
      </c>
      <c r="U18" s="170">
        <f>IF('単位行列表(統合大分類)I'!U18=1,取引基本表!$BI19, 0)</f>
        <v>0</v>
      </c>
      <c r="V18" s="170">
        <f>IF('単位行列表(統合大分類)I'!V18=1,取引基本表!$BI19, 0)</f>
        <v>0</v>
      </c>
      <c r="W18" s="170">
        <f>IF('単位行列表(統合大分類)I'!W18=1,取引基本表!$BI19, 0)</f>
        <v>0</v>
      </c>
      <c r="X18" s="170">
        <f>IF('単位行列表(統合大分類)I'!X18=1,取引基本表!$BI19, 0)</f>
        <v>0</v>
      </c>
      <c r="Y18" s="170">
        <f>IF('単位行列表(統合大分類)I'!Y18=1,取引基本表!$BI19, 0)</f>
        <v>0</v>
      </c>
      <c r="Z18" s="170">
        <f>IF('単位行列表(統合大分類)I'!Z18=1,取引基本表!$BI19, 0)</f>
        <v>0</v>
      </c>
      <c r="AA18" s="170">
        <f>IF('単位行列表(統合大分類)I'!AA18=1,取引基本表!$BI19, 0)</f>
        <v>0</v>
      </c>
      <c r="AB18" s="170">
        <f>IF('単位行列表(統合大分類)I'!AB18=1,取引基本表!$BI19, 0)</f>
        <v>0</v>
      </c>
      <c r="AC18" s="170">
        <f>IF('単位行列表(統合大分類)I'!AC18=1,取引基本表!$BI19, 0)</f>
        <v>0</v>
      </c>
      <c r="AD18" s="170">
        <f>IF('単位行列表(統合大分類)I'!AD18=1,取引基本表!$BI19, 0)</f>
        <v>0</v>
      </c>
      <c r="AE18" s="170">
        <f>IF('単位行列表(統合大分類)I'!AE18=1,取引基本表!$BI19, 0)</f>
        <v>0</v>
      </c>
      <c r="AF18" s="170">
        <f>IF('単位行列表(統合大分類)I'!AF18=1,取引基本表!$BI19, 0)</f>
        <v>0</v>
      </c>
      <c r="AG18" s="170">
        <f>IF('単位行列表(統合大分類)I'!AG18=1,取引基本表!$BI19, 0)</f>
        <v>0</v>
      </c>
      <c r="AH18" s="170">
        <f>IF('単位行列表(統合大分類)I'!AH18=1,取引基本表!$BI19, 0)</f>
        <v>0</v>
      </c>
      <c r="AI18" s="170">
        <f>IF('単位行列表(統合大分類)I'!AI18=1,取引基本表!$BI19, 0)</f>
        <v>0</v>
      </c>
      <c r="AJ18" s="170">
        <f>IF('単位行列表(統合大分類)I'!AJ18=1,取引基本表!$BI19, 0)</f>
        <v>0</v>
      </c>
      <c r="AK18" s="170">
        <f>IF('単位行列表(統合大分類)I'!AK18=1,取引基本表!$BI19, 0)</f>
        <v>0</v>
      </c>
      <c r="AL18" s="170">
        <f>IF('単位行列表(統合大分類)I'!AL18=1,取引基本表!$BI19, 0)</f>
        <v>0</v>
      </c>
      <c r="AM18" s="152">
        <f>IF('単位行列表(統合大分類)I'!AM18=1,取引基本表!$BI19, 0)</f>
        <v>0</v>
      </c>
      <c r="AN18" s="151"/>
    </row>
    <row r="19" spans="1:40" ht="39.950000000000003" customHeight="1" x14ac:dyDescent="0.15">
      <c r="A19" s="126" t="s">
        <v>412</v>
      </c>
      <c r="B19" s="161" t="s">
        <v>386</v>
      </c>
      <c r="C19" s="153">
        <f>IF('単位行列表(統合大分類)I'!C19=1,取引基本表!$BI20, 0)</f>
        <v>0</v>
      </c>
      <c r="D19" s="170">
        <f>IF('単位行列表(統合大分類)I'!D19=1,取引基本表!$BI20, 0)</f>
        <v>0</v>
      </c>
      <c r="E19" s="170">
        <f>IF('単位行列表(統合大分類)I'!E19=1,取引基本表!$BI20, 0)</f>
        <v>0</v>
      </c>
      <c r="F19" s="170">
        <f>IF('単位行列表(統合大分類)I'!F19=1,取引基本表!$BI20, 0)</f>
        <v>0</v>
      </c>
      <c r="G19" s="170">
        <f>IF('単位行列表(統合大分類)I'!G19=1,取引基本表!$BI20, 0)</f>
        <v>0</v>
      </c>
      <c r="H19" s="170">
        <f>IF('単位行列表(統合大分類)I'!H19=1,取引基本表!$BI20, 0)</f>
        <v>0</v>
      </c>
      <c r="I19" s="170">
        <f>IF('単位行列表(統合大分類)I'!I19=1,取引基本表!$BI20, 0)</f>
        <v>0</v>
      </c>
      <c r="J19" s="170">
        <f>IF('単位行列表(統合大分類)I'!J19=1,取引基本表!$BI20, 0)</f>
        <v>0</v>
      </c>
      <c r="K19" s="170">
        <f>IF('単位行列表(統合大分類)I'!K19=1,取引基本表!$BI20, 0)</f>
        <v>0</v>
      </c>
      <c r="L19" s="170">
        <f>IF('単位行列表(統合大分類)I'!L19=1,取引基本表!$BI20, 0)</f>
        <v>0</v>
      </c>
      <c r="M19" s="170">
        <f>IF('単位行列表(統合大分類)I'!M19=1,取引基本表!$BI20, 0)</f>
        <v>0</v>
      </c>
      <c r="N19" s="170">
        <f>IF('単位行列表(統合大分類)I'!N19=1,取引基本表!$BI20, 0)</f>
        <v>0</v>
      </c>
      <c r="O19" s="170">
        <f>IF('単位行列表(統合大分類)I'!O19=1,取引基本表!$BI20, 0)</f>
        <v>0</v>
      </c>
      <c r="P19" s="170">
        <f>IF('単位行列表(統合大分類)I'!P19=1,取引基本表!$BI20, 0)</f>
        <v>0</v>
      </c>
      <c r="Q19" s="170">
        <f>IF('単位行列表(統合大分類)I'!Q19=1,取引基本表!$BI20, 0)</f>
        <v>0</v>
      </c>
      <c r="R19" s="170">
        <f>IF('単位行列表(統合大分類)I'!R19=1,取引基本表!$BI20, 0)</f>
        <v>0.38128299338816884</v>
      </c>
      <c r="S19" s="170">
        <f>IF('単位行列表(統合大分類)I'!S19=1,取引基本表!$BI20, 0)</f>
        <v>0</v>
      </c>
      <c r="T19" s="170">
        <f>IF('単位行列表(統合大分類)I'!T19=1,取引基本表!$BI20, 0)</f>
        <v>0</v>
      </c>
      <c r="U19" s="170">
        <f>IF('単位行列表(統合大分類)I'!U19=1,取引基本表!$BI20, 0)</f>
        <v>0</v>
      </c>
      <c r="V19" s="170">
        <f>IF('単位行列表(統合大分類)I'!V19=1,取引基本表!$BI20, 0)</f>
        <v>0</v>
      </c>
      <c r="W19" s="170">
        <f>IF('単位行列表(統合大分類)I'!W19=1,取引基本表!$BI20, 0)</f>
        <v>0</v>
      </c>
      <c r="X19" s="170">
        <f>IF('単位行列表(統合大分類)I'!X19=1,取引基本表!$BI20, 0)</f>
        <v>0</v>
      </c>
      <c r="Y19" s="170">
        <f>IF('単位行列表(統合大分類)I'!Y19=1,取引基本表!$BI20, 0)</f>
        <v>0</v>
      </c>
      <c r="Z19" s="170">
        <f>IF('単位行列表(統合大分類)I'!Z19=1,取引基本表!$BI20, 0)</f>
        <v>0</v>
      </c>
      <c r="AA19" s="170">
        <f>IF('単位行列表(統合大分類)I'!AA19=1,取引基本表!$BI20, 0)</f>
        <v>0</v>
      </c>
      <c r="AB19" s="170">
        <f>IF('単位行列表(統合大分類)I'!AB19=1,取引基本表!$BI20, 0)</f>
        <v>0</v>
      </c>
      <c r="AC19" s="170">
        <f>IF('単位行列表(統合大分類)I'!AC19=1,取引基本表!$BI20, 0)</f>
        <v>0</v>
      </c>
      <c r="AD19" s="170">
        <f>IF('単位行列表(統合大分類)I'!AD19=1,取引基本表!$BI20, 0)</f>
        <v>0</v>
      </c>
      <c r="AE19" s="170">
        <f>IF('単位行列表(統合大分類)I'!AE19=1,取引基本表!$BI20, 0)</f>
        <v>0</v>
      </c>
      <c r="AF19" s="170">
        <f>IF('単位行列表(統合大分類)I'!AF19=1,取引基本表!$BI20, 0)</f>
        <v>0</v>
      </c>
      <c r="AG19" s="170">
        <f>IF('単位行列表(統合大分類)I'!AG19=1,取引基本表!$BI20, 0)</f>
        <v>0</v>
      </c>
      <c r="AH19" s="170">
        <f>IF('単位行列表(統合大分類)I'!AH19=1,取引基本表!$BI20, 0)</f>
        <v>0</v>
      </c>
      <c r="AI19" s="170">
        <f>IF('単位行列表(統合大分類)I'!AI19=1,取引基本表!$BI20, 0)</f>
        <v>0</v>
      </c>
      <c r="AJ19" s="170">
        <f>IF('単位行列表(統合大分類)I'!AJ19=1,取引基本表!$BI20, 0)</f>
        <v>0</v>
      </c>
      <c r="AK19" s="170">
        <f>IF('単位行列表(統合大分類)I'!AK19=1,取引基本表!$BI20, 0)</f>
        <v>0</v>
      </c>
      <c r="AL19" s="170">
        <f>IF('単位行列表(統合大分類)I'!AL19=1,取引基本表!$BI20, 0)</f>
        <v>0</v>
      </c>
      <c r="AM19" s="152">
        <f>IF('単位行列表(統合大分類)I'!AM19=1,取引基本表!$BI20, 0)</f>
        <v>0</v>
      </c>
      <c r="AN19" s="151"/>
    </row>
    <row r="20" spans="1:40" ht="39.950000000000003" customHeight="1" x14ac:dyDescent="0.15">
      <c r="A20" s="126" t="s">
        <v>413</v>
      </c>
      <c r="B20" s="161" t="s">
        <v>342</v>
      </c>
      <c r="C20" s="153">
        <f>IF('単位行列表(統合大分類)I'!C20=1,取引基本表!$BI21, 0)</f>
        <v>0</v>
      </c>
      <c r="D20" s="170">
        <f>IF('単位行列表(統合大分類)I'!D20=1,取引基本表!$BI21, 0)</f>
        <v>0</v>
      </c>
      <c r="E20" s="170">
        <f>IF('単位行列表(統合大分類)I'!E20=1,取引基本表!$BI21, 0)</f>
        <v>0</v>
      </c>
      <c r="F20" s="170">
        <f>IF('単位行列表(統合大分類)I'!F20=1,取引基本表!$BI21, 0)</f>
        <v>0</v>
      </c>
      <c r="G20" s="170">
        <f>IF('単位行列表(統合大分類)I'!G20=1,取引基本表!$BI21, 0)</f>
        <v>0</v>
      </c>
      <c r="H20" s="170">
        <f>IF('単位行列表(統合大分類)I'!H20=1,取引基本表!$BI21, 0)</f>
        <v>0</v>
      </c>
      <c r="I20" s="170">
        <f>IF('単位行列表(統合大分類)I'!I20=1,取引基本表!$BI21, 0)</f>
        <v>0</v>
      </c>
      <c r="J20" s="170">
        <f>IF('単位行列表(統合大分類)I'!J20=1,取引基本表!$BI21, 0)</f>
        <v>0</v>
      </c>
      <c r="K20" s="170">
        <f>IF('単位行列表(統合大分類)I'!K20=1,取引基本表!$BI21, 0)</f>
        <v>0</v>
      </c>
      <c r="L20" s="170">
        <f>IF('単位行列表(統合大分類)I'!L20=1,取引基本表!$BI21, 0)</f>
        <v>0</v>
      </c>
      <c r="M20" s="170">
        <f>IF('単位行列表(統合大分類)I'!M20=1,取引基本表!$BI21, 0)</f>
        <v>0</v>
      </c>
      <c r="N20" s="170">
        <f>IF('単位行列表(統合大分類)I'!N20=1,取引基本表!$BI21, 0)</f>
        <v>0</v>
      </c>
      <c r="O20" s="170">
        <f>IF('単位行列表(統合大分類)I'!O20=1,取引基本表!$BI21, 0)</f>
        <v>0</v>
      </c>
      <c r="P20" s="170">
        <f>IF('単位行列表(統合大分類)I'!P20=1,取引基本表!$BI21, 0)</f>
        <v>0</v>
      </c>
      <c r="Q20" s="170">
        <f>IF('単位行列表(統合大分類)I'!Q20=1,取引基本表!$BI21, 0)</f>
        <v>0</v>
      </c>
      <c r="R20" s="170">
        <f>IF('単位行列表(統合大分類)I'!R20=1,取引基本表!$BI21, 0)</f>
        <v>0</v>
      </c>
      <c r="S20" s="170">
        <f>IF('単位行列表(統合大分類)I'!S20=1,取引基本表!$BI21, 0)</f>
        <v>0.32323347146323017</v>
      </c>
      <c r="T20" s="170">
        <f>IF('単位行列表(統合大分類)I'!T20=1,取引基本表!$BI21, 0)</f>
        <v>0</v>
      </c>
      <c r="U20" s="170">
        <f>IF('単位行列表(統合大分類)I'!U20=1,取引基本表!$BI21, 0)</f>
        <v>0</v>
      </c>
      <c r="V20" s="170">
        <f>IF('単位行列表(統合大分類)I'!V20=1,取引基本表!$BI21, 0)</f>
        <v>0</v>
      </c>
      <c r="W20" s="170">
        <f>IF('単位行列表(統合大分類)I'!W20=1,取引基本表!$BI21, 0)</f>
        <v>0</v>
      </c>
      <c r="X20" s="170">
        <f>IF('単位行列表(統合大分類)I'!X20=1,取引基本表!$BI21, 0)</f>
        <v>0</v>
      </c>
      <c r="Y20" s="170">
        <f>IF('単位行列表(統合大分類)I'!Y20=1,取引基本表!$BI21, 0)</f>
        <v>0</v>
      </c>
      <c r="Z20" s="170">
        <f>IF('単位行列表(統合大分類)I'!Z20=1,取引基本表!$BI21, 0)</f>
        <v>0</v>
      </c>
      <c r="AA20" s="170">
        <f>IF('単位行列表(統合大分類)I'!AA20=1,取引基本表!$BI21, 0)</f>
        <v>0</v>
      </c>
      <c r="AB20" s="170">
        <f>IF('単位行列表(統合大分類)I'!AB20=1,取引基本表!$BI21, 0)</f>
        <v>0</v>
      </c>
      <c r="AC20" s="170">
        <f>IF('単位行列表(統合大分類)I'!AC20=1,取引基本表!$BI21, 0)</f>
        <v>0</v>
      </c>
      <c r="AD20" s="170">
        <f>IF('単位行列表(統合大分類)I'!AD20=1,取引基本表!$BI21, 0)</f>
        <v>0</v>
      </c>
      <c r="AE20" s="170">
        <f>IF('単位行列表(統合大分類)I'!AE20=1,取引基本表!$BI21, 0)</f>
        <v>0</v>
      </c>
      <c r="AF20" s="170">
        <f>IF('単位行列表(統合大分類)I'!AF20=1,取引基本表!$BI21, 0)</f>
        <v>0</v>
      </c>
      <c r="AG20" s="170">
        <f>IF('単位行列表(統合大分類)I'!AG20=1,取引基本表!$BI21, 0)</f>
        <v>0</v>
      </c>
      <c r="AH20" s="170">
        <f>IF('単位行列表(統合大分類)I'!AH20=1,取引基本表!$BI21, 0)</f>
        <v>0</v>
      </c>
      <c r="AI20" s="170">
        <f>IF('単位行列表(統合大分類)I'!AI20=1,取引基本表!$BI21, 0)</f>
        <v>0</v>
      </c>
      <c r="AJ20" s="170">
        <f>IF('単位行列表(統合大分類)I'!AJ20=1,取引基本表!$BI21, 0)</f>
        <v>0</v>
      </c>
      <c r="AK20" s="170">
        <f>IF('単位行列表(統合大分類)I'!AK20=1,取引基本表!$BI21, 0)</f>
        <v>0</v>
      </c>
      <c r="AL20" s="170">
        <f>IF('単位行列表(統合大分類)I'!AL20=1,取引基本表!$BI21, 0)</f>
        <v>0</v>
      </c>
      <c r="AM20" s="152">
        <f>IF('単位行列表(統合大分類)I'!AM20=1,取引基本表!$BI21, 0)</f>
        <v>0</v>
      </c>
      <c r="AN20" s="151"/>
    </row>
    <row r="21" spans="1:40" ht="39.950000000000003" customHeight="1" x14ac:dyDescent="0.15">
      <c r="A21" s="126" t="s">
        <v>414</v>
      </c>
      <c r="B21" s="161" t="s">
        <v>437</v>
      </c>
      <c r="C21" s="153">
        <f>IF('単位行列表(統合大分類)I'!C21=1,取引基本表!$BI22, 0)</f>
        <v>0</v>
      </c>
      <c r="D21" s="170">
        <f>IF('単位行列表(統合大分類)I'!D21=1,取引基本表!$BI22, 0)</f>
        <v>0</v>
      </c>
      <c r="E21" s="170">
        <f>IF('単位行列表(統合大分類)I'!E21=1,取引基本表!$BI22, 0)</f>
        <v>0</v>
      </c>
      <c r="F21" s="170">
        <f>IF('単位行列表(統合大分類)I'!F21=1,取引基本表!$BI22, 0)</f>
        <v>0</v>
      </c>
      <c r="G21" s="170">
        <f>IF('単位行列表(統合大分類)I'!G21=1,取引基本表!$BI22, 0)</f>
        <v>0</v>
      </c>
      <c r="H21" s="170">
        <f>IF('単位行列表(統合大分類)I'!H21=1,取引基本表!$BI22, 0)</f>
        <v>0</v>
      </c>
      <c r="I21" s="170">
        <f>IF('単位行列表(統合大分類)I'!I21=1,取引基本表!$BI22, 0)</f>
        <v>0</v>
      </c>
      <c r="J21" s="170">
        <f>IF('単位行列表(統合大分類)I'!J21=1,取引基本表!$BI22, 0)</f>
        <v>0</v>
      </c>
      <c r="K21" s="170">
        <f>IF('単位行列表(統合大分類)I'!K21=1,取引基本表!$BI22, 0)</f>
        <v>0</v>
      </c>
      <c r="L21" s="170">
        <f>IF('単位行列表(統合大分類)I'!L21=1,取引基本表!$BI22, 0)</f>
        <v>0</v>
      </c>
      <c r="M21" s="170">
        <f>IF('単位行列表(統合大分類)I'!M21=1,取引基本表!$BI22, 0)</f>
        <v>0</v>
      </c>
      <c r="N21" s="170">
        <f>IF('単位行列表(統合大分類)I'!N21=1,取引基本表!$BI22, 0)</f>
        <v>0</v>
      </c>
      <c r="O21" s="170">
        <f>IF('単位行列表(統合大分類)I'!O21=1,取引基本表!$BI22, 0)</f>
        <v>0</v>
      </c>
      <c r="P21" s="170">
        <f>IF('単位行列表(統合大分類)I'!P21=1,取引基本表!$BI22, 0)</f>
        <v>0</v>
      </c>
      <c r="Q21" s="170">
        <f>IF('単位行列表(統合大分類)I'!Q21=1,取引基本表!$BI22, 0)</f>
        <v>0</v>
      </c>
      <c r="R21" s="170">
        <f>IF('単位行列表(統合大分類)I'!R21=1,取引基本表!$BI22, 0)</f>
        <v>0</v>
      </c>
      <c r="S21" s="170">
        <f>IF('単位行列表(統合大分類)I'!S21=1,取引基本表!$BI22, 0)</f>
        <v>0</v>
      </c>
      <c r="T21" s="170">
        <f>IF('単位行列表(統合大分類)I'!T21=1,取引基本表!$BI22, 0)</f>
        <v>0.62642781608016396</v>
      </c>
      <c r="U21" s="170">
        <f>IF('単位行列表(統合大分類)I'!U21=1,取引基本表!$BI22, 0)</f>
        <v>0</v>
      </c>
      <c r="V21" s="170">
        <f>IF('単位行列表(統合大分類)I'!V21=1,取引基本表!$BI22, 0)</f>
        <v>0</v>
      </c>
      <c r="W21" s="170">
        <f>IF('単位行列表(統合大分類)I'!W21=1,取引基本表!$BI22, 0)</f>
        <v>0</v>
      </c>
      <c r="X21" s="170">
        <f>IF('単位行列表(統合大分類)I'!X21=1,取引基本表!$BI22, 0)</f>
        <v>0</v>
      </c>
      <c r="Y21" s="170">
        <f>IF('単位行列表(統合大分類)I'!Y21=1,取引基本表!$BI22, 0)</f>
        <v>0</v>
      </c>
      <c r="Z21" s="170">
        <f>IF('単位行列表(統合大分類)I'!Z21=1,取引基本表!$BI22, 0)</f>
        <v>0</v>
      </c>
      <c r="AA21" s="170">
        <f>IF('単位行列表(統合大分類)I'!AA21=1,取引基本表!$BI22, 0)</f>
        <v>0</v>
      </c>
      <c r="AB21" s="170">
        <f>IF('単位行列表(統合大分類)I'!AB21=1,取引基本表!$BI22, 0)</f>
        <v>0</v>
      </c>
      <c r="AC21" s="170">
        <f>IF('単位行列表(統合大分類)I'!AC21=1,取引基本表!$BI22, 0)</f>
        <v>0</v>
      </c>
      <c r="AD21" s="170">
        <f>IF('単位行列表(統合大分類)I'!AD21=1,取引基本表!$BI22, 0)</f>
        <v>0</v>
      </c>
      <c r="AE21" s="170">
        <f>IF('単位行列表(統合大分類)I'!AE21=1,取引基本表!$BI22, 0)</f>
        <v>0</v>
      </c>
      <c r="AF21" s="170">
        <f>IF('単位行列表(統合大分類)I'!AF21=1,取引基本表!$BI22, 0)</f>
        <v>0</v>
      </c>
      <c r="AG21" s="170">
        <f>IF('単位行列表(統合大分類)I'!AG21=1,取引基本表!$BI22, 0)</f>
        <v>0</v>
      </c>
      <c r="AH21" s="170">
        <f>IF('単位行列表(統合大分類)I'!AH21=1,取引基本表!$BI22, 0)</f>
        <v>0</v>
      </c>
      <c r="AI21" s="170">
        <f>IF('単位行列表(統合大分類)I'!AI21=1,取引基本表!$BI22, 0)</f>
        <v>0</v>
      </c>
      <c r="AJ21" s="170">
        <f>IF('単位行列表(統合大分類)I'!AJ21=1,取引基本表!$BI22, 0)</f>
        <v>0</v>
      </c>
      <c r="AK21" s="170">
        <f>IF('単位行列表(統合大分類)I'!AK21=1,取引基本表!$BI22, 0)</f>
        <v>0</v>
      </c>
      <c r="AL21" s="170">
        <f>IF('単位行列表(統合大分類)I'!AL21=1,取引基本表!$BI22, 0)</f>
        <v>0</v>
      </c>
      <c r="AM21" s="152">
        <f>IF('単位行列表(統合大分類)I'!AM21=1,取引基本表!$BI22, 0)</f>
        <v>0</v>
      </c>
      <c r="AN21" s="151"/>
    </row>
    <row r="22" spans="1:40" ht="39.950000000000003" customHeight="1" x14ac:dyDescent="0.15">
      <c r="A22" s="126" t="s">
        <v>415</v>
      </c>
      <c r="B22" s="161" t="s">
        <v>388</v>
      </c>
      <c r="C22" s="153">
        <f>IF('単位行列表(統合大分類)I'!C22=1,取引基本表!$BI23, 0)</f>
        <v>0</v>
      </c>
      <c r="D22" s="170">
        <f>IF('単位行列表(統合大分類)I'!D22=1,取引基本表!$BI23, 0)</f>
        <v>0</v>
      </c>
      <c r="E22" s="170">
        <f>IF('単位行列表(統合大分類)I'!E22=1,取引基本表!$BI23, 0)</f>
        <v>0</v>
      </c>
      <c r="F22" s="170">
        <f>IF('単位行列表(統合大分類)I'!F22=1,取引基本表!$BI23, 0)</f>
        <v>0</v>
      </c>
      <c r="G22" s="170">
        <f>IF('単位行列表(統合大分類)I'!G22=1,取引基本表!$BI23, 0)</f>
        <v>0</v>
      </c>
      <c r="H22" s="170">
        <f>IF('単位行列表(統合大分類)I'!H22=1,取引基本表!$BI23, 0)</f>
        <v>0</v>
      </c>
      <c r="I22" s="170">
        <f>IF('単位行列表(統合大分類)I'!I22=1,取引基本表!$BI23, 0)</f>
        <v>0</v>
      </c>
      <c r="J22" s="170">
        <f>IF('単位行列表(統合大分類)I'!J22=1,取引基本表!$BI23, 0)</f>
        <v>0</v>
      </c>
      <c r="K22" s="170">
        <f>IF('単位行列表(統合大分類)I'!K22=1,取引基本表!$BI23, 0)</f>
        <v>0</v>
      </c>
      <c r="L22" s="170">
        <f>IF('単位行列表(統合大分類)I'!L22=1,取引基本表!$BI23, 0)</f>
        <v>0</v>
      </c>
      <c r="M22" s="170">
        <f>IF('単位行列表(統合大分類)I'!M22=1,取引基本表!$BI23, 0)</f>
        <v>0</v>
      </c>
      <c r="N22" s="170">
        <f>IF('単位行列表(統合大分類)I'!N22=1,取引基本表!$BI23, 0)</f>
        <v>0</v>
      </c>
      <c r="O22" s="170">
        <f>IF('単位行列表(統合大分類)I'!O22=1,取引基本表!$BI23, 0)</f>
        <v>0</v>
      </c>
      <c r="P22" s="170">
        <f>IF('単位行列表(統合大分類)I'!P22=1,取引基本表!$BI23, 0)</f>
        <v>0</v>
      </c>
      <c r="Q22" s="170">
        <f>IF('単位行列表(統合大分類)I'!Q22=1,取引基本表!$BI23, 0)</f>
        <v>0</v>
      </c>
      <c r="R22" s="170">
        <f>IF('単位行列表(統合大分類)I'!R22=1,取引基本表!$BI23, 0)</f>
        <v>0</v>
      </c>
      <c r="S22" s="170">
        <f>IF('単位行列表(統合大分類)I'!S22=1,取引基本表!$BI23, 0)</f>
        <v>0</v>
      </c>
      <c r="T22" s="170">
        <f>IF('単位行列表(統合大分類)I'!T22=1,取引基本表!$BI23, 0)</f>
        <v>0</v>
      </c>
      <c r="U22" s="170">
        <f>IF('単位行列表(統合大分類)I'!U22=1,取引基本表!$BI23, 0)</f>
        <v>0.11058054289772537</v>
      </c>
      <c r="V22" s="170">
        <f>IF('単位行列表(統合大分類)I'!V22=1,取引基本表!$BI23, 0)</f>
        <v>0</v>
      </c>
      <c r="W22" s="170">
        <f>IF('単位行列表(統合大分類)I'!W22=1,取引基本表!$BI23, 0)</f>
        <v>0</v>
      </c>
      <c r="X22" s="170">
        <f>IF('単位行列表(統合大分類)I'!X22=1,取引基本表!$BI23, 0)</f>
        <v>0</v>
      </c>
      <c r="Y22" s="170">
        <f>IF('単位行列表(統合大分類)I'!Y22=1,取引基本表!$BI23, 0)</f>
        <v>0</v>
      </c>
      <c r="Z22" s="170">
        <f>IF('単位行列表(統合大分類)I'!Z22=1,取引基本表!$BI23, 0)</f>
        <v>0</v>
      </c>
      <c r="AA22" s="170">
        <f>IF('単位行列表(統合大分類)I'!AA22=1,取引基本表!$BI23, 0)</f>
        <v>0</v>
      </c>
      <c r="AB22" s="170">
        <f>IF('単位行列表(統合大分類)I'!AB22=1,取引基本表!$BI23, 0)</f>
        <v>0</v>
      </c>
      <c r="AC22" s="170">
        <f>IF('単位行列表(統合大分類)I'!AC22=1,取引基本表!$BI23, 0)</f>
        <v>0</v>
      </c>
      <c r="AD22" s="170">
        <f>IF('単位行列表(統合大分類)I'!AD22=1,取引基本表!$BI23, 0)</f>
        <v>0</v>
      </c>
      <c r="AE22" s="170">
        <f>IF('単位行列表(統合大分類)I'!AE22=1,取引基本表!$BI23, 0)</f>
        <v>0</v>
      </c>
      <c r="AF22" s="170">
        <f>IF('単位行列表(統合大分類)I'!AF22=1,取引基本表!$BI23, 0)</f>
        <v>0</v>
      </c>
      <c r="AG22" s="170">
        <f>IF('単位行列表(統合大分類)I'!AG22=1,取引基本表!$BI23, 0)</f>
        <v>0</v>
      </c>
      <c r="AH22" s="170">
        <f>IF('単位行列表(統合大分類)I'!AH22=1,取引基本表!$BI23, 0)</f>
        <v>0</v>
      </c>
      <c r="AI22" s="170">
        <f>IF('単位行列表(統合大分類)I'!AI22=1,取引基本表!$BI23, 0)</f>
        <v>0</v>
      </c>
      <c r="AJ22" s="170">
        <f>IF('単位行列表(統合大分類)I'!AJ22=1,取引基本表!$BI23, 0)</f>
        <v>0</v>
      </c>
      <c r="AK22" s="170">
        <f>IF('単位行列表(統合大分類)I'!AK22=1,取引基本表!$BI23, 0)</f>
        <v>0</v>
      </c>
      <c r="AL22" s="170">
        <f>IF('単位行列表(統合大分類)I'!AL22=1,取引基本表!$BI23, 0)</f>
        <v>0</v>
      </c>
      <c r="AM22" s="152">
        <f>IF('単位行列表(統合大分類)I'!AM22=1,取引基本表!$BI23, 0)</f>
        <v>0</v>
      </c>
      <c r="AN22" s="151"/>
    </row>
    <row r="23" spans="1:40" ht="39.950000000000003" customHeight="1" x14ac:dyDescent="0.15">
      <c r="A23" s="126" t="s">
        <v>416</v>
      </c>
      <c r="B23" s="161" t="s">
        <v>21</v>
      </c>
      <c r="C23" s="153">
        <f>IF('単位行列表(統合大分類)I'!C23=1,取引基本表!$BI24, 0)</f>
        <v>0</v>
      </c>
      <c r="D23" s="170">
        <f>IF('単位行列表(統合大分類)I'!D23=1,取引基本表!$BI24, 0)</f>
        <v>0</v>
      </c>
      <c r="E23" s="170">
        <f>IF('単位行列表(統合大分類)I'!E23=1,取引基本表!$BI24, 0)</f>
        <v>0</v>
      </c>
      <c r="F23" s="170">
        <f>IF('単位行列表(統合大分類)I'!F23=1,取引基本表!$BI24, 0)</f>
        <v>0</v>
      </c>
      <c r="G23" s="170">
        <f>IF('単位行列表(統合大分類)I'!G23=1,取引基本表!$BI24, 0)</f>
        <v>0</v>
      </c>
      <c r="H23" s="170">
        <f>IF('単位行列表(統合大分類)I'!H23=1,取引基本表!$BI24, 0)</f>
        <v>0</v>
      </c>
      <c r="I23" s="170">
        <f>IF('単位行列表(統合大分類)I'!I23=1,取引基本表!$BI24, 0)</f>
        <v>0</v>
      </c>
      <c r="J23" s="170">
        <f>IF('単位行列表(統合大分類)I'!J23=1,取引基本表!$BI24, 0)</f>
        <v>0</v>
      </c>
      <c r="K23" s="170">
        <f>IF('単位行列表(統合大分類)I'!K23=1,取引基本表!$BI24, 0)</f>
        <v>0</v>
      </c>
      <c r="L23" s="170">
        <f>IF('単位行列表(統合大分類)I'!L23=1,取引基本表!$BI24, 0)</f>
        <v>0</v>
      </c>
      <c r="M23" s="170">
        <f>IF('単位行列表(統合大分類)I'!M23=1,取引基本表!$BI24, 0)</f>
        <v>0</v>
      </c>
      <c r="N23" s="170">
        <f>IF('単位行列表(統合大分類)I'!N23=1,取引基本表!$BI24, 0)</f>
        <v>0</v>
      </c>
      <c r="O23" s="170">
        <f>IF('単位行列表(統合大分類)I'!O23=1,取引基本表!$BI24, 0)</f>
        <v>0</v>
      </c>
      <c r="P23" s="170">
        <f>IF('単位行列表(統合大分類)I'!P23=1,取引基本表!$BI24, 0)</f>
        <v>0</v>
      </c>
      <c r="Q23" s="170">
        <f>IF('単位行列表(統合大分類)I'!Q23=1,取引基本表!$BI24, 0)</f>
        <v>0</v>
      </c>
      <c r="R23" s="170">
        <f>IF('単位行列表(統合大分類)I'!R23=1,取引基本表!$BI24, 0)</f>
        <v>0</v>
      </c>
      <c r="S23" s="170">
        <f>IF('単位行列表(統合大分類)I'!S23=1,取引基本表!$BI24, 0)</f>
        <v>0</v>
      </c>
      <c r="T23" s="170">
        <f>IF('単位行列表(統合大分類)I'!T23=1,取引基本表!$BI24, 0)</f>
        <v>0</v>
      </c>
      <c r="U23" s="170">
        <f>IF('単位行列表(統合大分類)I'!U23=1,取引基本表!$BI24, 0)</f>
        <v>0</v>
      </c>
      <c r="V23" s="170">
        <f>IF('単位行列表(統合大分類)I'!V23=1,取引基本表!$BI24, 0)</f>
        <v>0.27287623969007946</v>
      </c>
      <c r="W23" s="170">
        <f>IF('単位行列表(統合大分類)I'!W23=1,取引基本表!$BI24, 0)</f>
        <v>0</v>
      </c>
      <c r="X23" s="170">
        <f>IF('単位行列表(統合大分類)I'!X23=1,取引基本表!$BI24, 0)</f>
        <v>0</v>
      </c>
      <c r="Y23" s="170">
        <f>IF('単位行列表(統合大分類)I'!Y23=1,取引基本表!$BI24, 0)</f>
        <v>0</v>
      </c>
      <c r="Z23" s="170">
        <f>IF('単位行列表(統合大分類)I'!Z23=1,取引基本表!$BI24, 0)</f>
        <v>0</v>
      </c>
      <c r="AA23" s="170">
        <f>IF('単位行列表(統合大分類)I'!AA23=1,取引基本表!$BI24, 0)</f>
        <v>0</v>
      </c>
      <c r="AB23" s="170">
        <f>IF('単位行列表(統合大分類)I'!AB23=1,取引基本表!$BI24, 0)</f>
        <v>0</v>
      </c>
      <c r="AC23" s="170">
        <f>IF('単位行列表(統合大分類)I'!AC23=1,取引基本表!$BI24, 0)</f>
        <v>0</v>
      </c>
      <c r="AD23" s="170">
        <f>IF('単位行列表(統合大分類)I'!AD23=1,取引基本表!$BI24, 0)</f>
        <v>0</v>
      </c>
      <c r="AE23" s="170">
        <f>IF('単位行列表(統合大分類)I'!AE23=1,取引基本表!$BI24, 0)</f>
        <v>0</v>
      </c>
      <c r="AF23" s="170">
        <f>IF('単位行列表(統合大分類)I'!AF23=1,取引基本表!$BI24, 0)</f>
        <v>0</v>
      </c>
      <c r="AG23" s="170">
        <f>IF('単位行列表(統合大分類)I'!AG23=1,取引基本表!$BI24, 0)</f>
        <v>0</v>
      </c>
      <c r="AH23" s="170">
        <f>IF('単位行列表(統合大分類)I'!AH23=1,取引基本表!$BI24, 0)</f>
        <v>0</v>
      </c>
      <c r="AI23" s="170">
        <f>IF('単位行列表(統合大分類)I'!AI23=1,取引基本表!$BI24, 0)</f>
        <v>0</v>
      </c>
      <c r="AJ23" s="170">
        <f>IF('単位行列表(統合大分類)I'!AJ23=1,取引基本表!$BI24, 0)</f>
        <v>0</v>
      </c>
      <c r="AK23" s="170">
        <f>IF('単位行列表(統合大分類)I'!AK23=1,取引基本表!$BI24, 0)</f>
        <v>0</v>
      </c>
      <c r="AL23" s="170">
        <f>IF('単位行列表(統合大分類)I'!AL23=1,取引基本表!$BI24, 0)</f>
        <v>0</v>
      </c>
      <c r="AM23" s="152">
        <f>IF('単位行列表(統合大分類)I'!AM23=1,取引基本表!$BI24, 0)</f>
        <v>0</v>
      </c>
      <c r="AN23" s="151"/>
    </row>
    <row r="24" spans="1:40" ht="39.950000000000003" customHeight="1" x14ac:dyDescent="0.15">
      <c r="A24" s="126" t="s">
        <v>417</v>
      </c>
      <c r="B24" s="161" t="s">
        <v>389</v>
      </c>
      <c r="C24" s="153">
        <f>IF('単位行列表(統合大分類)I'!C24=1,取引基本表!$BI25, 0)</f>
        <v>0</v>
      </c>
      <c r="D24" s="170">
        <f>IF('単位行列表(統合大分類)I'!D24=1,取引基本表!$BI25, 0)</f>
        <v>0</v>
      </c>
      <c r="E24" s="170">
        <f>IF('単位行列表(統合大分類)I'!E24=1,取引基本表!$BI25, 0)</f>
        <v>0</v>
      </c>
      <c r="F24" s="170">
        <f>IF('単位行列表(統合大分類)I'!F24=1,取引基本表!$BI25, 0)</f>
        <v>0</v>
      </c>
      <c r="G24" s="170">
        <f>IF('単位行列表(統合大分類)I'!G24=1,取引基本表!$BI25, 0)</f>
        <v>0</v>
      </c>
      <c r="H24" s="170">
        <f>IF('単位行列表(統合大分類)I'!H24=1,取引基本表!$BI25, 0)</f>
        <v>0</v>
      </c>
      <c r="I24" s="170">
        <f>IF('単位行列表(統合大分類)I'!I24=1,取引基本表!$BI25, 0)</f>
        <v>0</v>
      </c>
      <c r="J24" s="170">
        <f>IF('単位行列表(統合大分類)I'!J24=1,取引基本表!$BI25, 0)</f>
        <v>0</v>
      </c>
      <c r="K24" s="170">
        <f>IF('単位行列表(統合大分類)I'!K24=1,取引基本表!$BI25, 0)</f>
        <v>0</v>
      </c>
      <c r="L24" s="170">
        <f>IF('単位行列表(統合大分類)I'!L24=1,取引基本表!$BI25, 0)</f>
        <v>0</v>
      </c>
      <c r="M24" s="170">
        <f>IF('単位行列表(統合大分類)I'!M24=1,取引基本表!$BI25, 0)</f>
        <v>0</v>
      </c>
      <c r="N24" s="170">
        <f>IF('単位行列表(統合大分類)I'!N24=1,取引基本表!$BI25, 0)</f>
        <v>0</v>
      </c>
      <c r="O24" s="170">
        <f>IF('単位行列表(統合大分類)I'!O24=1,取引基本表!$BI25, 0)</f>
        <v>0</v>
      </c>
      <c r="P24" s="170">
        <f>IF('単位行列表(統合大分類)I'!P24=1,取引基本表!$BI25, 0)</f>
        <v>0</v>
      </c>
      <c r="Q24" s="170">
        <f>IF('単位行列表(統合大分類)I'!Q24=1,取引基本表!$BI25, 0)</f>
        <v>0</v>
      </c>
      <c r="R24" s="170">
        <f>IF('単位行列表(統合大分類)I'!R24=1,取引基本表!$BI25, 0)</f>
        <v>0</v>
      </c>
      <c r="S24" s="170">
        <f>IF('単位行列表(統合大分類)I'!S24=1,取引基本表!$BI25, 0)</f>
        <v>0</v>
      </c>
      <c r="T24" s="170">
        <f>IF('単位行列表(統合大分類)I'!T24=1,取引基本表!$BI25, 0)</f>
        <v>0</v>
      </c>
      <c r="U24" s="170">
        <f>IF('単位行列表(統合大分類)I'!U24=1,取引基本表!$BI25, 0)</f>
        <v>0</v>
      </c>
      <c r="V24" s="170">
        <f>IF('単位行列表(統合大分類)I'!V24=1,取引基本表!$BI25, 0)</f>
        <v>0</v>
      </c>
      <c r="W24" s="170">
        <f>IF('単位行列表(統合大分類)I'!W24=1,取引基本表!$BI25, 0)</f>
        <v>0</v>
      </c>
      <c r="X24" s="170">
        <f>IF('単位行列表(統合大分類)I'!X24=1,取引基本表!$BI25, 0)</f>
        <v>0</v>
      </c>
      <c r="Y24" s="170">
        <f>IF('単位行列表(統合大分類)I'!Y24=1,取引基本表!$BI25, 0)</f>
        <v>0</v>
      </c>
      <c r="Z24" s="170">
        <f>IF('単位行列表(統合大分類)I'!Z24=1,取引基本表!$BI25, 0)</f>
        <v>0</v>
      </c>
      <c r="AA24" s="170">
        <f>IF('単位行列表(統合大分類)I'!AA24=1,取引基本表!$BI25, 0)</f>
        <v>0</v>
      </c>
      <c r="AB24" s="170">
        <f>IF('単位行列表(統合大分類)I'!AB24=1,取引基本表!$BI25, 0)</f>
        <v>0</v>
      </c>
      <c r="AC24" s="170">
        <f>IF('単位行列表(統合大分類)I'!AC24=1,取引基本表!$BI25, 0)</f>
        <v>0</v>
      </c>
      <c r="AD24" s="170">
        <f>IF('単位行列表(統合大分類)I'!AD24=1,取引基本表!$BI25, 0)</f>
        <v>0</v>
      </c>
      <c r="AE24" s="170">
        <f>IF('単位行列表(統合大分類)I'!AE24=1,取引基本表!$BI25, 0)</f>
        <v>0</v>
      </c>
      <c r="AF24" s="170">
        <f>IF('単位行列表(統合大分類)I'!AF24=1,取引基本表!$BI25, 0)</f>
        <v>0</v>
      </c>
      <c r="AG24" s="170">
        <f>IF('単位行列表(統合大分類)I'!AG24=1,取引基本表!$BI25, 0)</f>
        <v>0</v>
      </c>
      <c r="AH24" s="170">
        <f>IF('単位行列表(統合大分類)I'!AH24=1,取引基本表!$BI25, 0)</f>
        <v>0</v>
      </c>
      <c r="AI24" s="170">
        <f>IF('単位行列表(統合大分類)I'!AI24=1,取引基本表!$BI25, 0)</f>
        <v>0</v>
      </c>
      <c r="AJ24" s="170">
        <f>IF('単位行列表(統合大分類)I'!AJ24=1,取引基本表!$BI25, 0)</f>
        <v>0</v>
      </c>
      <c r="AK24" s="170">
        <f>IF('単位行列表(統合大分類)I'!AK24=1,取引基本表!$BI25, 0)</f>
        <v>0</v>
      </c>
      <c r="AL24" s="170">
        <f>IF('単位行列表(統合大分類)I'!AL24=1,取引基本表!$BI25, 0)</f>
        <v>0</v>
      </c>
      <c r="AM24" s="152">
        <f>IF('単位行列表(統合大分類)I'!AM24=1,取引基本表!$BI25, 0)</f>
        <v>0</v>
      </c>
      <c r="AN24" s="151"/>
    </row>
    <row r="25" spans="1:40" ht="39.950000000000003" customHeight="1" x14ac:dyDescent="0.15">
      <c r="A25" s="126" t="s">
        <v>418</v>
      </c>
      <c r="B25" s="161" t="s">
        <v>390</v>
      </c>
      <c r="C25" s="153">
        <f>IF('単位行列表(統合大分類)I'!C25=1,取引基本表!$BI26, 0)</f>
        <v>0</v>
      </c>
      <c r="D25" s="170">
        <f>IF('単位行列表(統合大分類)I'!D25=1,取引基本表!$BI26, 0)</f>
        <v>0</v>
      </c>
      <c r="E25" s="170">
        <f>IF('単位行列表(統合大分類)I'!E25=1,取引基本表!$BI26, 0)</f>
        <v>0</v>
      </c>
      <c r="F25" s="170">
        <f>IF('単位行列表(統合大分類)I'!F25=1,取引基本表!$BI26, 0)</f>
        <v>0</v>
      </c>
      <c r="G25" s="170">
        <f>IF('単位行列表(統合大分類)I'!G25=1,取引基本表!$BI26, 0)</f>
        <v>0</v>
      </c>
      <c r="H25" s="170">
        <f>IF('単位行列表(統合大分類)I'!H25=1,取引基本表!$BI26, 0)</f>
        <v>0</v>
      </c>
      <c r="I25" s="170">
        <f>IF('単位行列表(統合大分類)I'!I25=1,取引基本表!$BI26, 0)</f>
        <v>0</v>
      </c>
      <c r="J25" s="170">
        <f>IF('単位行列表(統合大分類)I'!J25=1,取引基本表!$BI26, 0)</f>
        <v>0</v>
      </c>
      <c r="K25" s="170">
        <f>IF('単位行列表(統合大分類)I'!K25=1,取引基本表!$BI26, 0)</f>
        <v>0</v>
      </c>
      <c r="L25" s="170">
        <f>IF('単位行列表(統合大分類)I'!L25=1,取引基本表!$BI26, 0)</f>
        <v>0</v>
      </c>
      <c r="M25" s="170">
        <f>IF('単位行列表(統合大分類)I'!M25=1,取引基本表!$BI26, 0)</f>
        <v>0</v>
      </c>
      <c r="N25" s="170">
        <f>IF('単位行列表(統合大分類)I'!N25=1,取引基本表!$BI26, 0)</f>
        <v>0</v>
      </c>
      <c r="O25" s="170">
        <f>IF('単位行列表(統合大分類)I'!O25=1,取引基本表!$BI26, 0)</f>
        <v>0</v>
      </c>
      <c r="P25" s="170">
        <f>IF('単位行列表(統合大分類)I'!P25=1,取引基本表!$BI26, 0)</f>
        <v>0</v>
      </c>
      <c r="Q25" s="170">
        <f>IF('単位行列表(統合大分類)I'!Q25=1,取引基本表!$BI26, 0)</f>
        <v>0</v>
      </c>
      <c r="R25" s="170">
        <f>IF('単位行列表(統合大分類)I'!R25=1,取引基本表!$BI26, 0)</f>
        <v>0</v>
      </c>
      <c r="S25" s="170">
        <f>IF('単位行列表(統合大分類)I'!S25=1,取引基本表!$BI26, 0)</f>
        <v>0</v>
      </c>
      <c r="T25" s="170">
        <f>IF('単位行列表(統合大分類)I'!T25=1,取引基本表!$BI26, 0)</f>
        <v>0</v>
      </c>
      <c r="U25" s="170">
        <f>IF('単位行列表(統合大分類)I'!U25=1,取引基本表!$BI26, 0)</f>
        <v>0</v>
      </c>
      <c r="V25" s="170">
        <f>IF('単位行列表(統合大分類)I'!V25=1,取引基本表!$BI26, 0)</f>
        <v>0</v>
      </c>
      <c r="W25" s="170">
        <f>IF('単位行列表(統合大分類)I'!W25=1,取引基本表!$BI26, 0)</f>
        <v>0</v>
      </c>
      <c r="X25" s="170">
        <f>IF('単位行列表(統合大分類)I'!X25=1,取引基本表!$BI26, 0)</f>
        <v>7.1333729134477299E-5</v>
      </c>
      <c r="Y25" s="170">
        <f>IF('単位行列表(統合大分類)I'!Y25=1,取引基本表!$BI26, 0)</f>
        <v>0</v>
      </c>
      <c r="Z25" s="170">
        <f>IF('単位行列表(統合大分類)I'!Z25=1,取引基本表!$BI26, 0)</f>
        <v>0</v>
      </c>
      <c r="AA25" s="170">
        <f>IF('単位行列表(統合大分類)I'!AA25=1,取引基本表!$BI26, 0)</f>
        <v>0</v>
      </c>
      <c r="AB25" s="170">
        <f>IF('単位行列表(統合大分類)I'!AB25=1,取引基本表!$BI26, 0)</f>
        <v>0</v>
      </c>
      <c r="AC25" s="170">
        <f>IF('単位行列表(統合大分類)I'!AC25=1,取引基本表!$BI26, 0)</f>
        <v>0</v>
      </c>
      <c r="AD25" s="170">
        <f>IF('単位行列表(統合大分類)I'!AD25=1,取引基本表!$BI26, 0)</f>
        <v>0</v>
      </c>
      <c r="AE25" s="170">
        <f>IF('単位行列表(統合大分類)I'!AE25=1,取引基本表!$BI26, 0)</f>
        <v>0</v>
      </c>
      <c r="AF25" s="170">
        <f>IF('単位行列表(統合大分類)I'!AF25=1,取引基本表!$BI26, 0)</f>
        <v>0</v>
      </c>
      <c r="AG25" s="170">
        <f>IF('単位行列表(統合大分類)I'!AG25=1,取引基本表!$BI26, 0)</f>
        <v>0</v>
      </c>
      <c r="AH25" s="170">
        <f>IF('単位行列表(統合大分類)I'!AH25=1,取引基本表!$BI26, 0)</f>
        <v>0</v>
      </c>
      <c r="AI25" s="170">
        <f>IF('単位行列表(統合大分類)I'!AI25=1,取引基本表!$BI26, 0)</f>
        <v>0</v>
      </c>
      <c r="AJ25" s="170">
        <f>IF('単位行列表(統合大分類)I'!AJ25=1,取引基本表!$BI26, 0)</f>
        <v>0</v>
      </c>
      <c r="AK25" s="170">
        <f>IF('単位行列表(統合大分類)I'!AK25=1,取引基本表!$BI26, 0)</f>
        <v>0</v>
      </c>
      <c r="AL25" s="170">
        <f>IF('単位行列表(統合大分類)I'!AL25=1,取引基本表!$BI26, 0)</f>
        <v>0</v>
      </c>
      <c r="AM25" s="152">
        <f>IF('単位行列表(統合大分類)I'!AM25=1,取引基本表!$BI26, 0)</f>
        <v>0</v>
      </c>
      <c r="AN25" s="151"/>
    </row>
    <row r="26" spans="1:40" ht="39.950000000000003" customHeight="1" x14ac:dyDescent="0.15">
      <c r="A26" s="126" t="s">
        <v>419</v>
      </c>
      <c r="B26" s="161" t="s">
        <v>22</v>
      </c>
      <c r="C26" s="153">
        <f>IF('単位行列表(統合大分類)I'!C26=1,取引基本表!$BI27, 0)</f>
        <v>0</v>
      </c>
      <c r="D26" s="170">
        <f>IF('単位行列表(統合大分類)I'!D26=1,取引基本表!$BI27, 0)</f>
        <v>0</v>
      </c>
      <c r="E26" s="170">
        <f>IF('単位行列表(統合大分類)I'!E26=1,取引基本表!$BI27, 0)</f>
        <v>0</v>
      </c>
      <c r="F26" s="170">
        <f>IF('単位行列表(統合大分類)I'!F26=1,取引基本表!$BI27, 0)</f>
        <v>0</v>
      </c>
      <c r="G26" s="170">
        <f>IF('単位行列表(統合大分類)I'!G26=1,取引基本表!$BI27, 0)</f>
        <v>0</v>
      </c>
      <c r="H26" s="170">
        <f>IF('単位行列表(統合大分類)I'!H26=1,取引基本表!$BI27, 0)</f>
        <v>0</v>
      </c>
      <c r="I26" s="170">
        <f>IF('単位行列表(統合大分類)I'!I26=1,取引基本表!$BI27, 0)</f>
        <v>0</v>
      </c>
      <c r="J26" s="170">
        <f>IF('単位行列表(統合大分類)I'!J26=1,取引基本表!$BI27, 0)</f>
        <v>0</v>
      </c>
      <c r="K26" s="170">
        <f>IF('単位行列表(統合大分類)I'!K26=1,取引基本表!$BI27, 0)</f>
        <v>0</v>
      </c>
      <c r="L26" s="170">
        <f>IF('単位行列表(統合大分類)I'!L26=1,取引基本表!$BI27, 0)</f>
        <v>0</v>
      </c>
      <c r="M26" s="170">
        <f>IF('単位行列表(統合大分類)I'!M26=1,取引基本表!$BI27, 0)</f>
        <v>0</v>
      </c>
      <c r="N26" s="170">
        <f>IF('単位行列表(統合大分類)I'!N26=1,取引基本表!$BI27, 0)</f>
        <v>0</v>
      </c>
      <c r="O26" s="170">
        <f>IF('単位行列表(統合大分類)I'!O26=1,取引基本表!$BI27, 0)</f>
        <v>0</v>
      </c>
      <c r="P26" s="170">
        <f>IF('単位行列表(統合大分類)I'!P26=1,取引基本表!$BI27, 0)</f>
        <v>0</v>
      </c>
      <c r="Q26" s="170">
        <f>IF('単位行列表(統合大分類)I'!Q26=1,取引基本表!$BI27, 0)</f>
        <v>0</v>
      </c>
      <c r="R26" s="170">
        <f>IF('単位行列表(統合大分類)I'!R26=1,取引基本表!$BI27, 0)</f>
        <v>0</v>
      </c>
      <c r="S26" s="170">
        <f>IF('単位行列表(統合大分類)I'!S26=1,取引基本表!$BI27, 0)</f>
        <v>0</v>
      </c>
      <c r="T26" s="170">
        <f>IF('単位行列表(統合大分類)I'!T26=1,取引基本表!$BI27, 0)</f>
        <v>0</v>
      </c>
      <c r="U26" s="170">
        <f>IF('単位行列表(統合大分類)I'!U26=1,取引基本表!$BI27, 0)</f>
        <v>0</v>
      </c>
      <c r="V26" s="170">
        <f>IF('単位行列表(統合大分類)I'!V26=1,取引基本表!$BI27, 0)</f>
        <v>0</v>
      </c>
      <c r="W26" s="170">
        <f>IF('単位行列表(統合大分類)I'!W26=1,取引基本表!$BI27, 0)</f>
        <v>0</v>
      </c>
      <c r="X26" s="170">
        <f>IF('単位行列表(統合大分類)I'!X26=1,取引基本表!$BI27, 0)</f>
        <v>0</v>
      </c>
      <c r="Y26" s="170">
        <f>IF('単位行列表(統合大分類)I'!Y26=1,取引基本表!$BI27, 0)</f>
        <v>3.3891145352803729E-4</v>
      </c>
      <c r="Z26" s="170">
        <f>IF('単位行列表(統合大分類)I'!Z26=1,取引基本表!$BI27, 0)</f>
        <v>0</v>
      </c>
      <c r="AA26" s="170">
        <f>IF('単位行列表(統合大分類)I'!AA26=1,取引基本表!$BI27, 0)</f>
        <v>0</v>
      </c>
      <c r="AB26" s="170">
        <f>IF('単位行列表(統合大分類)I'!AB26=1,取引基本表!$BI27, 0)</f>
        <v>0</v>
      </c>
      <c r="AC26" s="170">
        <f>IF('単位行列表(統合大分類)I'!AC26=1,取引基本表!$BI27, 0)</f>
        <v>0</v>
      </c>
      <c r="AD26" s="170">
        <f>IF('単位行列表(統合大分類)I'!AD26=1,取引基本表!$BI27, 0)</f>
        <v>0</v>
      </c>
      <c r="AE26" s="170">
        <f>IF('単位行列表(統合大分類)I'!AE26=1,取引基本表!$BI27, 0)</f>
        <v>0</v>
      </c>
      <c r="AF26" s="170">
        <f>IF('単位行列表(統合大分類)I'!AF26=1,取引基本表!$BI27, 0)</f>
        <v>0</v>
      </c>
      <c r="AG26" s="170">
        <f>IF('単位行列表(統合大分類)I'!AG26=1,取引基本表!$BI27, 0)</f>
        <v>0</v>
      </c>
      <c r="AH26" s="170">
        <f>IF('単位行列表(統合大分類)I'!AH26=1,取引基本表!$BI27, 0)</f>
        <v>0</v>
      </c>
      <c r="AI26" s="170">
        <f>IF('単位行列表(統合大分類)I'!AI26=1,取引基本表!$BI27, 0)</f>
        <v>0</v>
      </c>
      <c r="AJ26" s="170">
        <f>IF('単位行列表(統合大分類)I'!AJ26=1,取引基本表!$BI27, 0)</f>
        <v>0</v>
      </c>
      <c r="AK26" s="170">
        <f>IF('単位行列表(統合大分類)I'!AK26=1,取引基本表!$BI27, 0)</f>
        <v>0</v>
      </c>
      <c r="AL26" s="170">
        <f>IF('単位行列表(統合大分類)I'!AL26=1,取引基本表!$BI27, 0)</f>
        <v>0</v>
      </c>
      <c r="AM26" s="152">
        <f>IF('単位行列表(統合大分類)I'!AM26=1,取引基本表!$BI27, 0)</f>
        <v>0</v>
      </c>
      <c r="AN26" s="151"/>
    </row>
    <row r="27" spans="1:40" ht="39.950000000000003" customHeight="1" x14ac:dyDescent="0.15">
      <c r="A27" s="126" t="s">
        <v>420</v>
      </c>
      <c r="B27" s="161" t="s">
        <v>23</v>
      </c>
      <c r="C27" s="153">
        <f>IF('単位行列表(統合大分類)I'!C27=1,取引基本表!$BI28, 0)</f>
        <v>0</v>
      </c>
      <c r="D27" s="170">
        <f>IF('単位行列表(統合大分類)I'!D27=1,取引基本表!$BI28, 0)</f>
        <v>0</v>
      </c>
      <c r="E27" s="170">
        <f>IF('単位行列表(統合大分類)I'!E27=1,取引基本表!$BI28, 0)</f>
        <v>0</v>
      </c>
      <c r="F27" s="170">
        <f>IF('単位行列表(統合大分類)I'!F27=1,取引基本表!$BI28, 0)</f>
        <v>0</v>
      </c>
      <c r="G27" s="170">
        <f>IF('単位行列表(統合大分類)I'!G27=1,取引基本表!$BI28, 0)</f>
        <v>0</v>
      </c>
      <c r="H27" s="170">
        <f>IF('単位行列表(統合大分類)I'!H27=1,取引基本表!$BI28, 0)</f>
        <v>0</v>
      </c>
      <c r="I27" s="170">
        <f>IF('単位行列表(統合大分類)I'!I27=1,取引基本表!$BI28, 0)</f>
        <v>0</v>
      </c>
      <c r="J27" s="170">
        <f>IF('単位行列表(統合大分類)I'!J27=1,取引基本表!$BI28, 0)</f>
        <v>0</v>
      </c>
      <c r="K27" s="170">
        <f>IF('単位行列表(統合大分類)I'!K27=1,取引基本表!$BI28, 0)</f>
        <v>0</v>
      </c>
      <c r="L27" s="170">
        <f>IF('単位行列表(統合大分類)I'!L27=1,取引基本表!$BI28, 0)</f>
        <v>0</v>
      </c>
      <c r="M27" s="170">
        <f>IF('単位行列表(統合大分類)I'!M27=1,取引基本表!$BI28, 0)</f>
        <v>0</v>
      </c>
      <c r="N27" s="170">
        <f>IF('単位行列表(統合大分類)I'!N27=1,取引基本表!$BI28, 0)</f>
        <v>0</v>
      </c>
      <c r="O27" s="170">
        <f>IF('単位行列表(統合大分類)I'!O27=1,取引基本表!$BI28, 0)</f>
        <v>0</v>
      </c>
      <c r="P27" s="170">
        <f>IF('単位行列表(統合大分類)I'!P27=1,取引基本表!$BI28, 0)</f>
        <v>0</v>
      </c>
      <c r="Q27" s="170">
        <f>IF('単位行列表(統合大分類)I'!Q27=1,取引基本表!$BI28, 0)</f>
        <v>0</v>
      </c>
      <c r="R27" s="170">
        <f>IF('単位行列表(統合大分類)I'!R27=1,取引基本表!$BI28, 0)</f>
        <v>0</v>
      </c>
      <c r="S27" s="170">
        <f>IF('単位行列表(統合大分類)I'!S27=1,取引基本表!$BI28, 0)</f>
        <v>0</v>
      </c>
      <c r="T27" s="170">
        <f>IF('単位行列表(統合大分類)I'!T27=1,取引基本表!$BI28, 0)</f>
        <v>0</v>
      </c>
      <c r="U27" s="170">
        <f>IF('単位行列表(統合大分類)I'!U27=1,取引基本表!$BI28, 0)</f>
        <v>0</v>
      </c>
      <c r="V27" s="170">
        <f>IF('単位行列表(統合大分類)I'!V27=1,取引基本表!$BI28, 0)</f>
        <v>0</v>
      </c>
      <c r="W27" s="170">
        <f>IF('単位行列表(統合大分類)I'!W27=1,取引基本表!$BI28, 0)</f>
        <v>0</v>
      </c>
      <c r="X27" s="170">
        <f>IF('単位行列表(統合大分類)I'!X27=1,取引基本表!$BI28, 0)</f>
        <v>0</v>
      </c>
      <c r="Y27" s="170">
        <f>IF('単位行列表(統合大分類)I'!Y27=1,取引基本表!$BI28, 0)</f>
        <v>0</v>
      </c>
      <c r="Z27" s="170">
        <f>IF('単位行列表(統合大分類)I'!Z27=1,取引基本表!$BI28, 0)</f>
        <v>6.2528377870839255E-5</v>
      </c>
      <c r="AA27" s="170">
        <f>IF('単位行列表(統合大分類)I'!AA27=1,取引基本表!$BI28, 0)</f>
        <v>0</v>
      </c>
      <c r="AB27" s="170">
        <f>IF('単位行列表(統合大分類)I'!AB27=1,取引基本表!$BI28, 0)</f>
        <v>0</v>
      </c>
      <c r="AC27" s="170">
        <f>IF('単位行列表(統合大分類)I'!AC27=1,取引基本表!$BI28, 0)</f>
        <v>0</v>
      </c>
      <c r="AD27" s="170">
        <f>IF('単位行列表(統合大分類)I'!AD27=1,取引基本表!$BI28, 0)</f>
        <v>0</v>
      </c>
      <c r="AE27" s="170">
        <f>IF('単位行列表(統合大分類)I'!AE27=1,取引基本表!$BI28, 0)</f>
        <v>0</v>
      </c>
      <c r="AF27" s="170">
        <f>IF('単位行列表(統合大分類)I'!AF27=1,取引基本表!$BI28, 0)</f>
        <v>0</v>
      </c>
      <c r="AG27" s="170">
        <f>IF('単位行列表(統合大分類)I'!AG27=1,取引基本表!$BI28, 0)</f>
        <v>0</v>
      </c>
      <c r="AH27" s="170">
        <f>IF('単位行列表(統合大分類)I'!AH27=1,取引基本表!$BI28, 0)</f>
        <v>0</v>
      </c>
      <c r="AI27" s="170">
        <f>IF('単位行列表(統合大分類)I'!AI27=1,取引基本表!$BI28, 0)</f>
        <v>0</v>
      </c>
      <c r="AJ27" s="170">
        <f>IF('単位行列表(統合大分類)I'!AJ27=1,取引基本表!$BI28, 0)</f>
        <v>0</v>
      </c>
      <c r="AK27" s="170">
        <f>IF('単位行列表(統合大分類)I'!AK27=1,取引基本表!$BI28, 0)</f>
        <v>0</v>
      </c>
      <c r="AL27" s="170">
        <f>IF('単位行列表(統合大分類)I'!AL27=1,取引基本表!$BI28, 0)</f>
        <v>0</v>
      </c>
      <c r="AM27" s="152">
        <f>IF('単位行列表(統合大分類)I'!AM27=1,取引基本表!$BI28, 0)</f>
        <v>0</v>
      </c>
      <c r="AN27" s="151"/>
    </row>
    <row r="28" spans="1:40" ht="39.950000000000003" customHeight="1" x14ac:dyDescent="0.15">
      <c r="A28" s="126" t="s">
        <v>421</v>
      </c>
      <c r="B28" s="161" t="s">
        <v>114</v>
      </c>
      <c r="C28" s="153">
        <f>IF('単位行列表(統合大分類)I'!C28=1,取引基本表!$BI29, 0)</f>
        <v>0</v>
      </c>
      <c r="D28" s="170">
        <f>IF('単位行列表(統合大分類)I'!D28=1,取引基本表!$BI29, 0)</f>
        <v>0</v>
      </c>
      <c r="E28" s="170">
        <f>IF('単位行列表(統合大分類)I'!E28=1,取引基本表!$BI29, 0)</f>
        <v>0</v>
      </c>
      <c r="F28" s="170">
        <f>IF('単位行列表(統合大分類)I'!F28=1,取引基本表!$BI29, 0)</f>
        <v>0</v>
      </c>
      <c r="G28" s="170">
        <f>IF('単位行列表(統合大分類)I'!G28=1,取引基本表!$BI29, 0)</f>
        <v>0</v>
      </c>
      <c r="H28" s="170">
        <f>IF('単位行列表(統合大分類)I'!H28=1,取引基本表!$BI29, 0)</f>
        <v>0</v>
      </c>
      <c r="I28" s="170">
        <f>IF('単位行列表(統合大分類)I'!I28=1,取引基本表!$BI29, 0)</f>
        <v>0</v>
      </c>
      <c r="J28" s="170">
        <f>IF('単位行列表(統合大分類)I'!J28=1,取引基本表!$BI29, 0)</f>
        <v>0</v>
      </c>
      <c r="K28" s="170">
        <f>IF('単位行列表(統合大分類)I'!K28=1,取引基本表!$BI29, 0)</f>
        <v>0</v>
      </c>
      <c r="L28" s="170">
        <f>IF('単位行列表(統合大分類)I'!L28=1,取引基本表!$BI29, 0)</f>
        <v>0</v>
      </c>
      <c r="M28" s="170">
        <f>IF('単位行列表(統合大分類)I'!M28=1,取引基本表!$BI29, 0)</f>
        <v>0</v>
      </c>
      <c r="N28" s="170">
        <f>IF('単位行列表(統合大分類)I'!N28=1,取引基本表!$BI29, 0)</f>
        <v>0</v>
      </c>
      <c r="O28" s="170">
        <f>IF('単位行列表(統合大分類)I'!O28=1,取引基本表!$BI29, 0)</f>
        <v>0</v>
      </c>
      <c r="P28" s="170">
        <f>IF('単位行列表(統合大分類)I'!P28=1,取引基本表!$BI29, 0)</f>
        <v>0</v>
      </c>
      <c r="Q28" s="170">
        <f>IF('単位行列表(統合大分類)I'!Q28=1,取引基本表!$BI29, 0)</f>
        <v>0</v>
      </c>
      <c r="R28" s="170">
        <f>IF('単位行列表(統合大分類)I'!R28=1,取引基本表!$BI29, 0)</f>
        <v>0</v>
      </c>
      <c r="S28" s="170">
        <f>IF('単位行列表(統合大分類)I'!S28=1,取引基本表!$BI29, 0)</f>
        <v>0</v>
      </c>
      <c r="T28" s="170">
        <f>IF('単位行列表(統合大分類)I'!T28=1,取引基本表!$BI29, 0)</f>
        <v>0</v>
      </c>
      <c r="U28" s="170">
        <f>IF('単位行列表(統合大分類)I'!U28=1,取引基本表!$BI29, 0)</f>
        <v>0</v>
      </c>
      <c r="V28" s="170">
        <f>IF('単位行列表(統合大分類)I'!V28=1,取引基本表!$BI29, 0)</f>
        <v>0</v>
      </c>
      <c r="W28" s="170">
        <f>IF('単位行列表(統合大分類)I'!W28=1,取引基本表!$BI29, 0)</f>
        <v>0</v>
      </c>
      <c r="X28" s="170">
        <f>IF('単位行列表(統合大分類)I'!X28=1,取引基本表!$BI29, 0)</f>
        <v>0</v>
      </c>
      <c r="Y28" s="170">
        <f>IF('単位行列表(統合大分類)I'!Y28=1,取引基本表!$BI29, 0)</f>
        <v>0</v>
      </c>
      <c r="Z28" s="170">
        <f>IF('単位行列表(統合大分類)I'!Z28=1,取引基本表!$BI29, 0)</f>
        <v>0</v>
      </c>
      <c r="AA28" s="170">
        <f>IF('単位行列表(統合大分類)I'!AA28=1,取引基本表!$BI29, 0)</f>
        <v>2.1057072366668368E-3</v>
      </c>
      <c r="AB28" s="170">
        <f>IF('単位行列表(統合大分類)I'!AB28=1,取引基本表!$BI29, 0)</f>
        <v>0</v>
      </c>
      <c r="AC28" s="170">
        <f>IF('単位行列表(統合大分類)I'!AC28=1,取引基本表!$BI29, 0)</f>
        <v>0</v>
      </c>
      <c r="AD28" s="170">
        <f>IF('単位行列表(統合大分類)I'!AD28=1,取引基本表!$BI29, 0)</f>
        <v>0</v>
      </c>
      <c r="AE28" s="170">
        <f>IF('単位行列表(統合大分類)I'!AE28=1,取引基本表!$BI29, 0)</f>
        <v>0</v>
      </c>
      <c r="AF28" s="170">
        <f>IF('単位行列表(統合大分類)I'!AF28=1,取引基本表!$BI29, 0)</f>
        <v>0</v>
      </c>
      <c r="AG28" s="170">
        <f>IF('単位行列表(統合大分類)I'!AG28=1,取引基本表!$BI29, 0)</f>
        <v>0</v>
      </c>
      <c r="AH28" s="170">
        <f>IF('単位行列表(統合大分類)I'!AH28=1,取引基本表!$BI29, 0)</f>
        <v>0</v>
      </c>
      <c r="AI28" s="170">
        <f>IF('単位行列表(統合大分類)I'!AI28=1,取引基本表!$BI29, 0)</f>
        <v>0</v>
      </c>
      <c r="AJ28" s="170">
        <f>IF('単位行列表(統合大分類)I'!AJ28=1,取引基本表!$BI29, 0)</f>
        <v>0</v>
      </c>
      <c r="AK28" s="170">
        <f>IF('単位行列表(統合大分類)I'!AK28=1,取引基本表!$BI29, 0)</f>
        <v>0</v>
      </c>
      <c r="AL28" s="170">
        <f>IF('単位行列表(統合大分類)I'!AL28=1,取引基本表!$BI29, 0)</f>
        <v>0</v>
      </c>
      <c r="AM28" s="152">
        <f>IF('単位行列表(統合大分類)I'!AM28=1,取引基本表!$BI29, 0)</f>
        <v>0</v>
      </c>
      <c r="AN28" s="151"/>
    </row>
    <row r="29" spans="1:40" ht="39.950000000000003" customHeight="1" x14ac:dyDescent="0.15">
      <c r="A29" s="126" t="s">
        <v>422</v>
      </c>
      <c r="B29" s="161" t="s">
        <v>112</v>
      </c>
      <c r="C29" s="153">
        <f>IF('単位行列表(統合大分類)I'!C29=1,取引基本表!$BI30, 0)</f>
        <v>0</v>
      </c>
      <c r="D29" s="170">
        <f>IF('単位行列表(統合大分類)I'!D29=1,取引基本表!$BI30, 0)</f>
        <v>0</v>
      </c>
      <c r="E29" s="170">
        <f>IF('単位行列表(統合大分類)I'!E29=1,取引基本表!$BI30, 0)</f>
        <v>0</v>
      </c>
      <c r="F29" s="170">
        <f>IF('単位行列表(統合大分類)I'!F29=1,取引基本表!$BI30, 0)</f>
        <v>0</v>
      </c>
      <c r="G29" s="170">
        <f>IF('単位行列表(統合大分類)I'!G29=1,取引基本表!$BI30, 0)</f>
        <v>0</v>
      </c>
      <c r="H29" s="170">
        <f>IF('単位行列表(統合大分類)I'!H29=1,取引基本表!$BI30, 0)</f>
        <v>0</v>
      </c>
      <c r="I29" s="170">
        <f>IF('単位行列表(統合大分類)I'!I29=1,取引基本表!$BI30, 0)</f>
        <v>0</v>
      </c>
      <c r="J29" s="170">
        <f>IF('単位行列表(統合大分類)I'!J29=1,取引基本表!$BI30, 0)</f>
        <v>0</v>
      </c>
      <c r="K29" s="170">
        <f>IF('単位行列表(統合大分類)I'!K29=1,取引基本表!$BI30, 0)</f>
        <v>0</v>
      </c>
      <c r="L29" s="170">
        <f>IF('単位行列表(統合大分類)I'!L29=1,取引基本表!$BI30, 0)</f>
        <v>0</v>
      </c>
      <c r="M29" s="170">
        <f>IF('単位行列表(統合大分類)I'!M29=1,取引基本表!$BI30, 0)</f>
        <v>0</v>
      </c>
      <c r="N29" s="170">
        <f>IF('単位行列表(統合大分類)I'!N29=1,取引基本表!$BI30, 0)</f>
        <v>0</v>
      </c>
      <c r="O29" s="170">
        <f>IF('単位行列表(統合大分類)I'!O29=1,取引基本表!$BI30, 0)</f>
        <v>0</v>
      </c>
      <c r="P29" s="170">
        <f>IF('単位行列表(統合大分類)I'!P29=1,取引基本表!$BI30, 0)</f>
        <v>0</v>
      </c>
      <c r="Q29" s="170">
        <f>IF('単位行列表(統合大分類)I'!Q29=1,取引基本表!$BI30, 0)</f>
        <v>0</v>
      </c>
      <c r="R29" s="170">
        <f>IF('単位行列表(統合大分類)I'!R29=1,取引基本表!$BI30, 0)</f>
        <v>0</v>
      </c>
      <c r="S29" s="170">
        <f>IF('単位行列表(統合大分類)I'!S29=1,取引基本表!$BI30, 0)</f>
        <v>0</v>
      </c>
      <c r="T29" s="170">
        <f>IF('単位行列表(統合大分類)I'!T29=1,取引基本表!$BI30, 0)</f>
        <v>0</v>
      </c>
      <c r="U29" s="170">
        <f>IF('単位行列表(統合大分類)I'!U29=1,取引基本表!$BI30, 0)</f>
        <v>0</v>
      </c>
      <c r="V29" s="170">
        <f>IF('単位行列表(統合大分類)I'!V29=1,取引基本表!$BI30, 0)</f>
        <v>0</v>
      </c>
      <c r="W29" s="170">
        <f>IF('単位行列表(統合大分類)I'!W29=1,取引基本表!$BI30, 0)</f>
        <v>0</v>
      </c>
      <c r="X29" s="170">
        <f>IF('単位行列表(統合大分類)I'!X29=1,取引基本表!$BI30, 0)</f>
        <v>0</v>
      </c>
      <c r="Y29" s="170">
        <f>IF('単位行列表(統合大分類)I'!Y29=1,取引基本表!$BI30, 0)</f>
        <v>0</v>
      </c>
      <c r="Z29" s="170">
        <f>IF('単位行列表(統合大分類)I'!Z29=1,取引基本表!$BI30, 0)</f>
        <v>0</v>
      </c>
      <c r="AA29" s="170">
        <f>IF('単位行列表(統合大分類)I'!AA29=1,取引基本表!$BI30, 0)</f>
        <v>0</v>
      </c>
      <c r="AB29" s="170">
        <f>IF('単位行列表(統合大分類)I'!AB29=1,取引基本表!$BI30, 0)</f>
        <v>3.9865996621285253E-2</v>
      </c>
      <c r="AC29" s="170">
        <f>IF('単位行列表(統合大分類)I'!AC29=1,取引基本表!$BI30, 0)</f>
        <v>0</v>
      </c>
      <c r="AD29" s="170">
        <f>IF('単位行列表(統合大分類)I'!AD29=1,取引基本表!$BI30, 0)</f>
        <v>0</v>
      </c>
      <c r="AE29" s="170">
        <f>IF('単位行列表(統合大分類)I'!AE29=1,取引基本表!$BI30, 0)</f>
        <v>0</v>
      </c>
      <c r="AF29" s="170">
        <f>IF('単位行列表(統合大分類)I'!AF29=1,取引基本表!$BI30, 0)</f>
        <v>0</v>
      </c>
      <c r="AG29" s="170">
        <f>IF('単位行列表(統合大分類)I'!AG29=1,取引基本表!$BI30, 0)</f>
        <v>0</v>
      </c>
      <c r="AH29" s="170">
        <f>IF('単位行列表(統合大分類)I'!AH29=1,取引基本表!$BI30, 0)</f>
        <v>0</v>
      </c>
      <c r="AI29" s="170">
        <f>IF('単位行列表(統合大分類)I'!AI29=1,取引基本表!$BI30, 0)</f>
        <v>0</v>
      </c>
      <c r="AJ29" s="170">
        <f>IF('単位行列表(統合大分類)I'!AJ29=1,取引基本表!$BI30, 0)</f>
        <v>0</v>
      </c>
      <c r="AK29" s="170">
        <f>IF('単位行列表(統合大分類)I'!AK29=1,取引基本表!$BI30, 0)</f>
        <v>0</v>
      </c>
      <c r="AL29" s="170">
        <f>IF('単位行列表(統合大分類)I'!AL29=1,取引基本表!$BI30, 0)</f>
        <v>0</v>
      </c>
      <c r="AM29" s="152">
        <f>IF('単位行列表(統合大分類)I'!AM29=1,取引基本表!$BI30, 0)</f>
        <v>0</v>
      </c>
      <c r="AN29" s="151"/>
    </row>
    <row r="30" spans="1:40" ht="39.950000000000003" customHeight="1" x14ac:dyDescent="0.15">
      <c r="A30" s="126" t="s">
        <v>423</v>
      </c>
      <c r="B30" s="161" t="s">
        <v>391</v>
      </c>
      <c r="C30" s="153">
        <f>IF('単位行列表(統合大分類)I'!C30=1,取引基本表!$BI31, 0)</f>
        <v>0</v>
      </c>
      <c r="D30" s="170">
        <f>IF('単位行列表(統合大分類)I'!D30=1,取引基本表!$BI31, 0)</f>
        <v>0</v>
      </c>
      <c r="E30" s="170">
        <f>IF('単位行列表(統合大分類)I'!E30=1,取引基本表!$BI31, 0)</f>
        <v>0</v>
      </c>
      <c r="F30" s="170">
        <f>IF('単位行列表(統合大分類)I'!F30=1,取引基本表!$BI31, 0)</f>
        <v>0</v>
      </c>
      <c r="G30" s="170">
        <f>IF('単位行列表(統合大分類)I'!G30=1,取引基本表!$BI31, 0)</f>
        <v>0</v>
      </c>
      <c r="H30" s="170">
        <f>IF('単位行列表(統合大分類)I'!H30=1,取引基本表!$BI31, 0)</f>
        <v>0</v>
      </c>
      <c r="I30" s="170">
        <f>IF('単位行列表(統合大分類)I'!I30=1,取引基本表!$BI31, 0)</f>
        <v>0</v>
      </c>
      <c r="J30" s="170">
        <f>IF('単位行列表(統合大分類)I'!J30=1,取引基本表!$BI31, 0)</f>
        <v>0</v>
      </c>
      <c r="K30" s="170">
        <f>IF('単位行列表(統合大分類)I'!K30=1,取引基本表!$BI31, 0)</f>
        <v>0</v>
      </c>
      <c r="L30" s="170">
        <f>IF('単位行列表(統合大分類)I'!L30=1,取引基本表!$BI31, 0)</f>
        <v>0</v>
      </c>
      <c r="M30" s="170">
        <f>IF('単位行列表(統合大分類)I'!M30=1,取引基本表!$BI31, 0)</f>
        <v>0</v>
      </c>
      <c r="N30" s="170">
        <f>IF('単位行列表(統合大分類)I'!N30=1,取引基本表!$BI31, 0)</f>
        <v>0</v>
      </c>
      <c r="O30" s="170">
        <f>IF('単位行列表(統合大分類)I'!O30=1,取引基本表!$BI31, 0)</f>
        <v>0</v>
      </c>
      <c r="P30" s="170">
        <f>IF('単位行列表(統合大分類)I'!P30=1,取引基本表!$BI31, 0)</f>
        <v>0</v>
      </c>
      <c r="Q30" s="170">
        <f>IF('単位行列表(統合大分類)I'!Q30=1,取引基本表!$BI31, 0)</f>
        <v>0</v>
      </c>
      <c r="R30" s="170">
        <f>IF('単位行列表(統合大分類)I'!R30=1,取引基本表!$BI31, 0)</f>
        <v>0</v>
      </c>
      <c r="S30" s="170">
        <f>IF('単位行列表(統合大分類)I'!S30=1,取引基本表!$BI31, 0)</f>
        <v>0</v>
      </c>
      <c r="T30" s="170">
        <f>IF('単位行列表(統合大分類)I'!T30=1,取引基本表!$BI31, 0)</f>
        <v>0</v>
      </c>
      <c r="U30" s="170">
        <f>IF('単位行列表(統合大分類)I'!U30=1,取引基本表!$BI31, 0)</f>
        <v>0</v>
      </c>
      <c r="V30" s="170">
        <f>IF('単位行列表(統合大分類)I'!V30=1,取引基本表!$BI31, 0)</f>
        <v>0</v>
      </c>
      <c r="W30" s="170">
        <f>IF('単位行列表(統合大分類)I'!W30=1,取引基本表!$BI31, 0)</f>
        <v>0</v>
      </c>
      <c r="X30" s="170">
        <f>IF('単位行列表(統合大分類)I'!X30=1,取引基本表!$BI31, 0)</f>
        <v>0</v>
      </c>
      <c r="Y30" s="170">
        <f>IF('単位行列表(統合大分類)I'!Y30=1,取引基本表!$BI31, 0)</f>
        <v>0</v>
      </c>
      <c r="Z30" s="170">
        <f>IF('単位行列表(統合大分類)I'!Z30=1,取引基本表!$BI31, 0)</f>
        <v>0</v>
      </c>
      <c r="AA30" s="170">
        <f>IF('単位行列表(統合大分類)I'!AA30=1,取引基本表!$BI31, 0)</f>
        <v>0</v>
      </c>
      <c r="AB30" s="170">
        <f>IF('単位行列表(統合大分類)I'!AB30=1,取引基本表!$BI31, 0)</f>
        <v>0</v>
      </c>
      <c r="AC30" s="170">
        <f>IF('単位行列表(統合大分類)I'!AC30=1,取引基本表!$BI31, 0)</f>
        <v>2.2150914265661059E-5</v>
      </c>
      <c r="AD30" s="170">
        <f>IF('単位行列表(統合大分類)I'!AD30=1,取引基本表!$BI31, 0)</f>
        <v>0</v>
      </c>
      <c r="AE30" s="170">
        <f>IF('単位行列表(統合大分類)I'!AE30=1,取引基本表!$BI31, 0)</f>
        <v>0</v>
      </c>
      <c r="AF30" s="170">
        <f>IF('単位行列表(統合大分類)I'!AF30=1,取引基本表!$BI31, 0)</f>
        <v>0</v>
      </c>
      <c r="AG30" s="170">
        <f>IF('単位行列表(統合大分類)I'!AG30=1,取引基本表!$BI31, 0)</f>
        <v>0</v>
      </c>
      <c r="AH30" s="170">
        <f>IF('単位行列表(統合大分類)I'!AH30=1,取引基本表!$BI31, 0)</f>
        <v>0</v>
      </c>
      <c r="AI30" s="170">
        <f>IF('単位行列表(統合大分類)I'!AI30=1,取引基本表!$BI31, 0)</f>
        <v>0</v>
      </c>
      <c r="AJ30" s="170">
        <f>IF('単位行列表(統合大分類)I'!AJ30=1,取引基本表!$BI31, 0)</f>
        <v>0</v>
      </c>
      <c r="AK30" s="170">
        <f>IF('単位行列表(統合大分類)I'!AK30=1,取引基本表!$BI31, 0)</f>
        <v>0</v>
      </c>
      <c r="AL30" s="170">
        <f>IF('単位行列表(統合大分類)I'!AL30=1,取引基本表!$BI31, 0)</f>
        <v>0</v>
      </c>
      <c r="AM30" s="152">
        <f>IF('単位行列表(統合大分類)I'!AM30=1,取引基本表!$BI31, 0)</f>
        <v>0</v>
      </c>
      <c r="AN30" s="151"/>
    </row>
    <row r="31" spans="1:40" ht="39.950000000000003" customHeight="1" x14ac:dyDescent="0.15">
      <c r="A31" s="126" t="s">
        <v>424</v>
      </c>
      <c r="B31" s="161" t="s">
        <v>392</v>
      </c>
      <c r="C31" s="153">
        <f>IF('単位行列表(統合大分類)I'!C31=1,取引基本表!$BI32, 0)</f>
        <v>0</v>
      </c>
      <c r="D31" s="170">
        <f>IF('単位行列表(統合大分類)I'!D31=1,取引基本表!$BI32, 0)</f>
        <v>0</v>
      </c>
      <c r="E31" s="170">
        <f>IF('単位行列表(統合大分類)I'!E31=1,取引基本表!$BI32, 0)</f>
        <v>0</v>
      </c>
      <c r="F31" s="170">
        <f>IF('単位行列表(統合大分類)I'!F31=1,取引基本表!$BI32, 0)</f>
        <v>0</v>
      </c>
      <c r="G31" s="170">
        <f>IF('単位行列表(統合大分類)I'!G31=1,取引基本表!$BI32, 0)</f>
        <v>0</v>
      </c>
      <c r="H31" s="170">
        <f>IF('単位行列表(統合大分類)I'!H31=1,取引基本表!$BI32, 0)</f>
        <v>0</v>
      </c>
      <c r="I31" s="170">
        <f>IF('単位行列表(統合大分類)I'!I31=1,取引基本表!$BI32, 0)</f>
        <v>0</v>
      </c>
      <c r="J31" s="170">
        <f>IF('単位行列表(統合大分類)I'!J31=1,取引基本表!$BI32, 0)</f>
        <v>0</v>
      </c>
      <c r="K31" s="170">
        <f>IF('単位行列表(統合大分類)I'!K31=1,取引基本表!$BI32, 0)</f>
        <v>0</v>
      </c>
      <c r="L31" s="170">
        <f>IF('単位行列表(統合大分類)I'!L31=1,取引基本表!$BI32, 0)</f>
        <v>0</v>
      </c>
      <c r="M31" s="170">
        <f>IF('単位行列表(統合大分類)I'!M31=1,取引基本表!$BI32, 0)</f>
        <v>0</v>
      </c>
      <c r="N31" s="170">
        <f>IF('単位行列表(統合大分類)I'!N31=1,取引基本表!$BI32, 0)</f>
        <v>0</v>
      </c>
      <c r="O31" s="170">
        <f>IF('単位行列表(統合大分類)I'!O31=1,取引基本表!$BI32, 0)</f>
        <v>0</v>
      </c>
      <c r="P31" s="170">
        <f>IF('単位行列表(統合大分類)I'!P31=1,取引基本表!$BI32, 0)</f>
        <v>0</v>
      </c>
      <c r="Q31" s="170">
        <f>IF('単位行列表(統合大分類)I'!Q31=1,取引基本表!$BI32, 0)</f>
        <v>0</v>
      </c>
      <c r="R31" s="170">
        <f>IF('単位行列表(統合大分類)I'!R31=1,取引基本表!$BI32, 0)</f>
        <v>0</v>
      </c>
      <c r="S31" s="170">
        <f>IF('単位行列表(統合大分類)I'!S31=1,取引基本表!$BI32, 0)</f>
        <v>0</v>
      </c>
      <c r="T31" s="170">
        <f>IF('単位行列表(統合大分類)I'!T31=1,取引基本表!$BI32, 0)</f>
        <v>0</v>
      </c>
      <c r="U31" s="170">
        <f>IF('単位行列表(統合大分類)I'!U31=1,取引基本表!$BI32, 0)</f>
        <v>0</v>
      </c>
      <c r="V31" s="170">
        <f>IF('単位行列表(統合大分類)I'!V31=1,取引基本表!$BI32, 0)</f>
        <v>0</v>
      </c>
      <c r="W31" s="170">
        <f>IF('単位行列表(統合大分類)I'!W31=1,取引基本表!$BI32, 0)</f>
        <v>0</v>
      </c>
      <c r="X31" s="170">
        <f>IF('単位行列表(統合大分類)I'!X31=1,取引基本表!$BI32, 0)</f>
        <v>0</v>
      </c>
      <c r="Y31" s="170">
        <f>IF('単位行列表(統合大分類)I'!Y31=1,取引基本表!$BI32, 0)</f>
        <v>0</v>
      </c>
      <c r="Z31" s="170">
        <f>IF('単位行列表(統合大分類)I'!Z31=1,取引基本表!$BI32, 0)</f>
        <v>0</v>
      </c>
      <c r="AA31" s="170">
        <f>IF('単位行列表(統合大分類)I'!AA31=1,取引基本表!$BI32, 0)</f>
        <v>0</v>
      </c>
      <c r="AB31" s="170">
        <f>IF('単位行列表(統合大分類)I'!AB31=1,取引基本表!$BI32, 0)</f>
        <v>0</v>
      </c>
      <c r="AC31" s="170">
        <f>IF('単位行列表(統合大分類)I'!AC31=1,取引基本表!$BI32, 0)</f>
        <v>0</v>
      </c>
      <c r="AD31" s="170">
        <f>IF('単位行列表(統合大分類)I'!AD31=1,取引基本表!$BI32, 0)</f>
        <v>7.0337597339438854E-2</v>
      </c>
      <c r="AE31" s="170">
        <f>IF('単位行列表(統合大分類)I'!AE31=1,取引基本表!$BI32, 0)</f>
        <v>0</v>
      </c>
      <c r="AF31" s="170">
        <f>IF('単位行列表(統合大分類)I'!AF31=1,取引基本表!$BI32, 0)</f>
        <v>0</v>
      </c>
      <c r="AG31" s="170">
        <f>IF('単位行列表(統合大分類)I'!AG31=1,取引基本表!$BI32, 0)</f>
        <v>0</v>
      </c>
      <c r="AH31" s="170">
        <f>IF('単位行列表(統合大分類)I'!AH31=1,取引基本表!$BI32, 0)</f>
        <v>0</v>
      </c>
      <c r="AI31" s="170">
        <f>IF('単位行列表(統合大分類)I'!AI31=1,取引基本表!$BI32, 0)</f>
        <v>0</v>
      </c>
      <c r="AJ31" s="170">
        <f>IF('単位行列表(統合大分類)I'!AJ31=1,取引基本表!$BI32, 0)</f>
        <v>0</v>
      </c>
      <c r="AK31" s="170">
        <f>IF('単位行列表(統合大分類)I'!AK31=1,取引基本表!$BI32, 0)</f>
        <v>0</v>
      </c>
      <c r="AL31" s="170">
        <f>IF('単位行列表(統合大分類)I'!AL31=1,取引基本表!$BI32, 0)</f>
        <v>0</v>
      </c>
      <c r="AM31" s="152">
        <f>IF('単位行列表(統合大分類)I'!AM31=1,取引基本表!$BI32, 0)</f>
        <v>0</v>
      </c>
      <c r="AN31" s="151"/>
    </row>
    <row r="32" spans="1:40" ht="39.950000000000003" customHeight="1" x14ac:dyDescent="0.15">
      <c r="A32" s="126" t="s">
        <v>425</v>
      </c>
      <c r="B32" s="161" t="s">
        <v>393</v>
      </c>
      <c r="C32" s="153">
        <f>IF('単位行列表(統合大分類)I'!C32=1,取引基本表!$BI33, 0)</f>
        <v>0</v>
      </c>
      <c r="D32" s="170">
        <f>IF('単位行列表(統合大分類)I'!D32=1,取引基本表!$BI33, 0)</f>
        <v>0</v>
      </c>
      <c r="E32" s="170">
        <f>IF('単位行列表(統合大分類)I'!E32=1,取引基本表!$BI33, 0)</f>
        <v>0</v>
      </c>
      <c r="F32" s="170">
        <f>IF('単位行列表(統合大分類)I'!F32=1,取引基本表!$BI33, 0)</f>
        <v>0</v>
      </c>
      <c r="G32" s="170">
        <f>IF('単位行列表(統合大分類)I'!G32=1,取引基本表!$BI33, 0)</f>
        <v>0</v>
      </c>
      <c r="H32" s="170">
        <f>IF('単位行列表(統合大分類)I'!H32=1,取引基本表!$BI33, 0)</f>
        <v>0</v>
      </c>
      <c r="I32" s="170">
        <f>IF('単位行列表(統合大分類)I'!I32=1,取引基本表!$BI33, 0)</f>
        <v>0</v>
      </c>
      <c r="J32" s="170">
        <f>IF('単位行列表(統合大分類)I'!J32=1,取引基本表!$BI33, 0)</f>
        <v>0</v>
      </c>
      <c r="K32" s="170">
        <f>IF('単位行列表(統合大分類)I'!K32=1,取引基本表!$BI33, 0)</f>
        <v>0</v>
      </c>
      <c r="L32" s="170">
        <f>IF('単位行列表(統合大分類)I'!L32=1,取引基本表!$BI33, 0)</f>
        <v>0</v>
      </c>
      <c r="M32" s="170">
        <f>IF('単位行列表(統合大分類)I'!M32=1,取引基本表!$BI33, 0)</f>
        <v>0</v>
      </c>
      <c r="N32" s="170">
        <f>IF('単位行列表(統合大分類)I'!N32=1,取引基本表!$BI33, 0)</f>
        <v>0</v>
      </c>
      <c r="O32" s="170">
        <f>IF('単位行列表(統合大分類)I'!O32=1,取引基本表!$BI33, 0)</f>
        <v>0</v>
      </c>
      <c r="P32" s="170">
        <f>IF('単位行列表(統合大分類)I'!P32=1,取引基本表!$BI33, 0)</f>
        <v>0</v>
      </c>
      <c r="Q32" s="170">
        <f>IF('単位行列表(統合大分類)I'!Q32=1,取引基本表!$BI33, 0)</f>
        <v>0</v>
      </c>
      <c r="R32" s="170">
        <f>IF('単位行列表(統合大分類)I'!R32=1,取引基本表!$BI33, 0)</f>
        <v>0</v>
      </c>
      <c r="S32" s="170">
        <f>IF('単位行列表(統合大分類)I'!S32=1,取引基本表!$BI33, 0)</f>
        <v>0</v>
      </c>
      <c r="T32" s="170">
        <f>IF('単位行列表(統合大分類)I'!T32=1,取引基本表!$BI33, 0)</f>
        <v>0</v>
      </c>
      <c r="U32" s="170">
        <f>IF('単位行列表(統合大分類)I'!U32=1,取引基本表!$BI33, 0)</f>
        <v>0</v>
      </c>
      <c r="V32" s="170">
        <f>IF('単位行列表(統合大分類)I'!V32=1,取引基本表!$BI33, 0)</f>
        <v>0</v>
      </c>
      <c r="W32" s="170">
        <f>IF('単位行列表(統合大分類)I'!W32=1,取引基本表!$BI33, 0)</f>
        <v>0</v>
      </c>
      <c r="X32" s="170">
        <f>IF('単位行列表(統合大分類)I'!X32=1,取引基本表!$BI33, 0)</f>
        <v>0</v>
      </c>
      <c r="Y32" s="170">
        <f>IF('単位行列表(統合大分類)I'!Y32=1,取引基本表!$BI33, 0)</f>
        <v>0</v>
      </c>
      <c r="Z32" s="170">
        <f>IF('単位行列表(統合大分類)I'!Z32=1,取引基本表!$BI33, 0)</f>
        <v>0</v>
      </c>
      <c r="AA32" s="170">
        <f>IF('単位行列表(統合大分類)I'!AA32=1,取引基本表!$BI33, 0)</f>
        <v>0</v>
      </c>
      <c r="AB32" s="170">
        <f>IF('単位行列表(統合大分類)I'!AB32=1,取引基本表!$BI33, 0)</f>
        <v>0</v>
      </c>
      <c r="AC32" s="170">
        <f>IF('単位行列表(統合大分類)I'!AC32=1,取引基本表!$BI33, 0)</f>
        <v>0</v>
      </c>
      <c r="AD32" s="170">
        <f>IF('単位行列表(統合大分類)I'!AD32=1,取引基本表!$BI33, 0)</f>
        <v>0</v>
      </c>
      <c r="AE32" s="170">
        <f>IF('単位行列表(統合大分類)I'!AE32=1,取引基本表!$BI33, 0)</f>
        <v>4.5051980158201062E-2</v>
      </c>
      <c r="AF32" s="170">
        <f>IF('単位行列表(統合大分類)I'!AF32=1,取引基本表!$BI33, 0)</f>
        <v>0</v>
      </c>
      <c r="AG32" s="170">
        <f>IF('単位行列表(統合大分類)I'!AG32=1,取引基本表!$BI33, 0)</f>
        <v>0</v>
      </c>
      <c r="AH32" s="170">
        <f>IF('単位行列表(統合大分類)I'!AH32=1,取引基本表!$BI33, 0)</f>
        <v>0</v>
      </c>
      <c r="AI32" s="170">
        <f>IF('単位行列表(統合大分類)I'!AI32=1,取引基本表!$BI33, 0)</f>
        <v>0</v>
      </c>
      <c r="AJ32" s="170">
        <f>IF('単位行列表(統合大分類)I'!AJ32=1,取引基本表!$BI33, 0)</f>
        <v>0</v>
      </c>
      <c r="AK32" s="170">
        <f>IF('単位行列表(統合大分類)I'!AK32=1,取引基本表!$BI33, 0)</f>
        <v>0</v>
      </c>
      <c r="AL32" s="170">
        <f>IF('単位行列表(統合大分類)I'!AL32=1,取引基本表!$BI33, 0)</f>
        <v>0</v>
      </c>
      <c r="AM32" s="152">
        <f>IF('単位行列表(統合大分類)I'!AM32=1,取引基本表!$BI33, 0)</f>
        <v>0</v>
      </c>
      <c r="AN32" s="151"/>
    </row>
    <row r="33" spans="1:40" ht="39.950000000000003" customHeight="1" x14ac:dyDescent="0.15">
      <c r="A33" s="126" t="s">
        <v>426</v>
      </c>
      <c r="B33" s="161" t="s">
        <v>76</v>
      </c>
      <c r="C33" s="153">
        <f>IF('単位行列表(統合大分類)I'!C33=1,取引基本表!$BI34, 0)</f>
        <v>0</v>
      </c>
      <c r="D33" s="170">
        <f>IF('単位行列表(統合大分類)I'!D33=1,取引基本表!$BI34, 0)</f>
        <v>0</v>
      </c>
      <c r="E33" s="170">
        <f>IF('単位行列表(統合大分類)I'!E33=1,取引基本表!$BI34, 0)</f>
        <v>0</v>
      </c>
      <c r="F33" s="170">
        <f>IF('単位行列表(統合大分類)I'!F33=1,取引基本表!$BI34, 0)</f>
        <v>0</v>
      </c>
      <c r="G33" s="170">
        <f>IF('単位行列表(統合大分類)I'!G33=1,取引基本表!$BI34, 0)</f>
        <v>0</v>
      </c>
      <c r="H33" s="170">
        <f>IF('単位行列表(統合大分類)I'!H33=1,取引基本表!$BI34, 0)</f>
        <v>0</v>
      </c>
      <c r="I33" s="170">
        <f>IF('単位行列表(統合大分類)I'!I33=1,取引基本表!$BI34, 0)</f>
        <v>0</v>
      </c>
      <c r="J33" s="170">
        <f>IF('単位行列表(統合大分類)I'!J33=1,取引基本表!$BI34, 0)</f>
        <v>0</v>
      </c>
      <c r="K33" s="170">
        <f>IF('単位行列表(統合大分類)I'!K33=1,取引基本表!$BI34, 0)</f>
        <v>0</v>
      </c>
      <c r="L33" s="170">
        <f>IF('単位行列表(統合大分類)I'!L33=1,取引基本表!$BI34, 0)</f>
        <v>0</v>
      </c>
      <c r="M33" s="170">
        <f>IF('単位行列表(統合大分類)I'!M33=1,取引基本表!$BI34, 0)</f>
        <v>0</v>
      </c>
      <c r="N33" s="170">
        <f>IF('単位行列表(統合大分類)I'!N33=1,取引基本表!$BI34, 0)</f>
        <v>0</v>
      </c>
      <c r="O33" s="170">
        <f>IF('単位行列表(統合大分類)I'!O33=1,取引基本表!$BI34, 0)</f>
        <v>0</v>
      </c>
      <c r="P33" s="170">
        <f>IF('単位行列表(統合大分類)I'!P33=1,取引基本表!$BI34, 0)</f>
        <v>0</v>
      </c>
      <c r="Q33" s="170">
        <f>IF('単位行列表(統合大分類)I'!Q33=1,取引基本表!$BI34, 0)</f>
        <v>0</v>
      </c>
      <c r="R33" s="170">
        <f>IF('単位行列表(統合大分類)I'!R33=1,取引基本表!$BI34, 0)</f>
        <v>0</v>
      </c>
      <c r="S33" s="170">
        <f>IF('単位行列表(統合大分類)I'!S33=1,取引基本表!$BI34, 0)</f>
        <v>0</v>
      </c>
      <c r="T33" s="170">
        <f>IF('単位行列表(統合大分類)I'!T33=1,取引基本表!$BI34, 0)</f>
        <v>0</v>
      </c>
      <c r="U33" s="170">
        <f>IF('単位行列表(統合大分類)I'!U33=1,取引基本表!$BI34, 0)</f>
        <v>0</v>
      </c>
      <c r="V33" s="170">
        <f>IF('単位行列表(統合大分類)I'!V33=1,取引基本表!$BI34, 0)</f>
        <v>0</v>
      </c>
      <c r="W33" s="170">
        <f>IF('単位行列表(統合大分類)I'!W33=1,取引基本表!$BI34, 0)</f>
        <v>0</v>
      </c>
      <c r="X33" s="170">
        <f>IF('単位行列表(統合大分類)I'!X33=1,取引基本表!$BI34, 0)</f>
        <v>0</v>
      </c>
      <c r="Y33" s="170">
        <f>IF('単位行列表(統合大分類)I'!Y33=1,取引基本表!$BI34, 0)</f>
        <v>0</v>
      </c>
      <c r="Z33" s="170">
        <f>IF('単位行列表(統合大分類)I'!Z33=1,取引基本表!$BI34, 0)</f>
        <v>0</v>
      </c>
      <c r="AA33" s="170">
        <f>IF('単位行列表(統合大分類)I'!AA33=1,取引基本表!$BI34, 0)</f>
        <v>0</v>
      </c>
      <c r="AB33" s="170">
        <f>IF('単位行列表(統合大分類)I'!AB33=1,取引基本表!$BI34, 0)</f>
        <v>0</v>
      </c>
      <c r="AC33" s="170">
        <f>IF('単位行列表(統合大分類)I'!AC33=1,取引基本表!$BI34, 0)</f>
        <v>0</v>
      </c>
      <c r="AD33" s="170">
        <f>IF('単位行列表(統合大分類)I'!AD33=1,取引基本表!$BI34, 0)</f>
        <v>0</v>
      </c>
      <c r="AE33" s="170">
        <f>IF('単位行列表(統合大分類)I'!AE33=1,取引基本表!$BI34, 0)</f>
        <v>0</v>
      </c>
      <c r="AF33" s="170">
        <f>IF('単位行列表(統合大分類)I'!AF33=1,取引基本表!$BI34, 0)</f>
        <v>0</v>
      </c>
      <c r="AG33" s="170">
        <f>IF('単位行列表(統合大分類)I'!AG33=1,取引基本表!$BI34, 0)</f>
        <v>0</v>
      </c>
      <c r="AH33" s="170">
        <f>IF('単位行列表(統合大分類)I'!AH33=1,取引基本表!$BI34, 0)</f>
        <v>0</v>
      </c>
      <c r="AI33" s="170">
        <f>IF('単位行列表(統合大分類)I'!AI33=1,取引基本表!$BI34, 0)</f>
        <v>0</v>
      </c>
      <c r="AJ33" s="170">
        <f>IF('単位行列表(統合大分類)I'!AJ33=1,取引基本表!$BI34, 0)</f>
        <v>0</v>
      </c>
      <c r="AK33" s="170">
        <f>IF('単位行列表(統合大分類)I'!AK33=1,取引基本表!$BI34, 0)</f>
        <v>0</v>
      </c>
      <c r="AL33" s="170">
        <f>IF('単位行列表(統合大分類)I'!AL33=1,取引基本表!$BI34, 0)</f>
        <v>0</v>
      </c>
      <c r="AM33" s="152">
        <f>IF('単位行列表(統合大分類)I'!AM33=1,取引基本表!$BI34, 0)</f>
        <v>0</v>
      </c>
      <c r="AN33" s="151"/>
    </row>
    <row r="34" spans="1:40" ht="39.950000000000003" customHeight="1" x14ac:dyDescent="0.15">
      <c r="A34" s="126" t="s">
        <v>427</v>
      </c>
      <c r="B34" s="161" t="s">
        <v>394</v>
      </c>
      <c r="C34" s="153">
        <f>IF('単位行列表(統合大分類)I'!C34=1,取引基本表!$BI35, 0)</f>
        <v>0</v>
      </c>
      <c r="D34" s="170">
        <f>IF('単位行列表(統合大分類)I'!D34=1,取引基本表!$BI35, 0)</f>
        <v>0</v>
      </c>
      <c r="E34" s="170">
        <f>IF('単位行列表(統合大分類)I'!E34=1,取引基本表!$BI35, 0)</f>
        <v>0</v>
      </c>
      <c r="F34" s="170">
        <f>IF('単位行列表(統合大分類)I'!F34=1,取引基本表!$BI35, 0)</f>
        <v>0</v>
      </c>
      <c r="G34" s="170">
        <f>IF('単位行列表(統合大分類)I'!G34=1,取引基本表!$BI35, 0)</f>
        <v>0</v>
      </c>
      <c r="H34" s="170">
        <f>IF('単位行列表(統合大分類)I'!H34=1,取引基本表!$BI35, 0)</f>
        <v>0</v>
      </c>
      <c r="I34" s="170">
        <f>IF('単位行列表(統合大分類)I'!I34=1,取引基本表!$BI35, 0)</f>
        <v>0</v>
      </c>
      <c r="J34" s="170">
        <f>IF('単位行列表(統合大分類)I'!J34=1,取引基本表!$BI35, 0)</f>
        <v>0</v>
      </c>
      <c r="K34" s="170">
        <f>IF('単位行列表(統合大分類)I'!K34=1,取引基本表!$BI35, 0)</f>
        <v>0</v>
      </c>
      <c r="L34" s="170">
        <f>IF('単位行列表(統合大分類)I'!L34=1,取引基本表!$BI35, 0)</f>
        <v>0</v>
      </c>
      <c r="M34" s="170">
        <f>IF('単位行列表(統合大分類)I'!M34=1,取引基本表!$BI35, 0)</f>
        <v>0</v>
      </c>
      <c r="N34" s="170">
        <f>IF('単位行列表(統合大分類)I'!N34=1,取引基本表!$BI35, 0)</f>
        <v>0</v>
      </c>
      <c r="O34" s="170">
        <f>IF('単位行列表(統合大分類)I'!O34=1,取引基本表!$BI35, 0)</f>
        <v>0</v>
      </c>
      <c r="P34" s="170">
        <f>IF('単位行列表(統合大分類)I'!P34=1,取引基本表!$BI35, 0)</f>
        <v>0</v>
      </c>
      <c r="Q34" s="170">
        <f>IF('単位行列表(統合大分類)I'!Q34=1,取引基本表!$BI35, 0)</f>
        <v>0</v>
      </c>
      <c r="R34" s="170">
        <f>IF('単位行列表(統合大分類)I'!R34=1,取引基本表!$BI35, 0)</f>
        <v>0</v>
      </c>
      <c r="S34" s="170">
        <f>IF('単位行列表(統合大分類)I'!S34=1,取引基本表!$BI35, 0)</f>
        <v>0</v>
      </c>
      <c r="T34" s="170">
        <f>IF('単位行列表(統合大分類)I'!T34=1,取引基本表!$BI35, 0)</f>
        <v>0</v>
      </c>
      <c r="U34" s="170">
        <f>IF('単位行列表(統合大分類)I'!U34=1,取引基本表!$BI35, 0)</f>
        <v>0</v>
      </c>
      <c r="V34" s="170">
        <f>IF('単位行列表(統合大分類)I'!V34=1,取引基本表!$BI35, 0)</f>
        <v>0</v>
      </c>
      <c r="W34" s="170">
        <f>IF('単位行列表(統合大分類)I'!W34=1,取引基本表!$BI35, 0)</f>
        <v>0</v>
      </c>
      <c r="X34" s="170">
        <f>IF('単位行列表(統合大分類)I'!X34=1,取引基本表!$BI35, 0)</f>
        <v>0</v>
      </c>
      <c r="Y34" s="170">
        <f>IF('単位行列表(統合大分類)I'!Y34=1,取引基本表!$BI35, 0)</f>
        <v>0</v>
      </c>
      <c r="Z34" s="170">
        <f>IF('単位行列表(統合大分類)I'!Z34=1,取引基本表!$BI35, 0)</f>
        <v>0</v>
      </c>
      <c r="AA34" s="170">
        <f>IF('単位行列表(統合大分類)I'!AA34=1,取引基本表!$BI35, 0)</f>
        <v>0</v>
      </c>
      <c r="AB34" s="170">
        <f>IF('単位行列表(統合大分類)I'!AB34=1,取引基本表!$BI35, 0)</f>
        <v>0</v>
      </c>
      <c r="AC34" s="170">
        <f>IF('単位行列表(統合大分類)I'!AC34=1,取引基本表!$BI35, 0)</f>
        <v>0</v>
      </c>
      <c r="AD34" s="170">
        <f>IF('単位行列表(統合大分類)I'!AD34=1,取引基本表!$BI35, 0)</f>
        <v>0</v>
      </c>
      <c r="AE34" s="170">
        <f>IF('単位行列表(統合大分類)I'!AE34=1,取引基本表!$BI35, 0)</f>
        <v>0</v>
      </c>
      <c r="AF34" s="170">
        <f>IF('単位行列表(統合大分類)I'!AF34=1,取引基本表!$BI35, 0)</f>
        <v>0</v>
      </c>
      <c r="AG34" s="170">
        <f>IF('単位行列表(統合大分類)I'!AG34=1,取引基本表!$BI35, 0)</f>
        <v>4.550457684830566E-2</v>
      </c>
      <c r="AH34" s="170">
        <f>IF('単位行列表(統合大分類)I'!AH34=1,取引基本表!$BI35, 0)</f>
        <v>0</v>
      </c>
      <c r="AI34" s="170">
        <f>IF('単位行列表(統合大分類)I'!AI34=1,取引基本表!$BI35, 0)</f>
        <v>0</v>
      </c>
      <c r="AJ34" s="170">
        <f>IF('単位行列表(統合大分類)I'!AJ34=1,取引基本表!$BI35, 0)</f>
        <v>0</v>
      </c>
      <c r="AK34" s="170">
        <f>IF('単位行列表(統合大分類)I'!AK34=1,取引基本表!$BI35, 0)</f>
        <v>0</v>
      </c>
      <c r="AL34" s="170">
        <f>IF('単位行列表(統合大分類)I'!AL34=1,取引基本表!$BI35, 0)</f>
        <v>0</v>
      </c>
      <c r="AM34" s="152">
        <f>IF('単位行列表(統合大分類)I'!AM34=1,取引基本表!$BI35, 0)</f>
        <v>0</v>
      </c>
      <c r="AN34" s="151"/>
    </row>
    <row r="35" spans="1:40" ht="39.950000000000003" customHeight="1" x14ac:dyDescent="0.15">
      <c r="A35" s="126" t="s">
        <v>428</v>
      </c>
      <c r="B35" s="161" t="s">
        <v>395</v>
      </c>
      <c r="C35" s="153">
        <f>IF('単位行列表(統合大分類)I'!C35=1,取引基本表!$BI36, 0)</f>
        <v>0</v>
      </c>
      <c r="D35" s="170">
        <f>IF('単位行列表(統合大分類)I'!D35=1,取引基本表!$BI36, 0)</f>
        <v>0</v>
      </c>
      <c r="E35" s="170">
        <f>IF('単位行列表(統合大分類)I'!E35=1,取引基本表!$BI36, 0)</f>
        <v>0</v>
      </c>
      <c r="F35" s="170">
        <f>IF('単位行列表(統合大分類)I'!F35=1,取引基本表!$BI36, 0)</f>
        <v>0</v>
      </c>
      <c r="G35" s="170">
        <f>IF('単位行列表(統合大分類)I'!G35=1,取引基本表!$BI36, 0)</f>
        <v>0</v>
      </c>
      <c r="H35" s="170">
        <f>IF('単位行列表(統合大分類)I'!H35=1,取引基本表!$BI36, 0)</f>
        <v>0</v>
      </c>
      <c r="I35" s="170">
        <f>IF('単位行列表(統合大分類)I'!I35=1,取引基本表!$BI36, 0)</f>
        <v>0</v>
      </c>
      <c r="J35" s="170">
        <f>IF('単位行列表(統合大分類)I'!J35=1,取引基本表!$BI36, 0)</f>
        <v>0</v>
      </c>
      <c r="K35" s="170">
        <f>IF('単位行列表(統合大分類)I'!K35=1,取引基本表!$BI36, 0)</f>
        <v>0</v>
      </c>
      <c r="L35" s="170">
        <f>IF('単位行列表(統合大分類)I'!L35=1,取引基本表!$BI36, 0)</f>
        <v>0</v>
      </c>
      <c r="M35" s="170">
        <f>IF('単位行列表(統合大分類)I'!M35=1,取引基本表!$BI36, 0)</f>
        <v>0</v>
      </c>
      <c r="N35" s="170">
        <f>IF('単位行列表(統合大分類)I'!N35=1,取引基本表!$BI36, 0)</f>
        <v>0</v>
      </c>
      <c r="O35" s="170">
        <f>IF('単位行列表(統合大分類)I'!O35=1,取引基本表!$BI36, 0)</f>
        <v>0</v>
      </c>
      <c r="P35" s="170">
        <f>IF('単位行列表(統合大分類)I'!P35=1,取引基本表!$BI36, 0)</f>
        <v>0</v>
      </c>
      <c r="Q35" s="170">
        <f>IF('単位行列表(統合大分類)I'!Q35=1,取引基本表!$BI36, 0)</f>
        <v>0</v>
      </c>
      <c r="R35" s="170">
        <f>IF('単位行列表(統合大分類)I'!R35=1,取引基本表!$BI36, 0)</f>
        <v>0</v>
      </c>
      <c r="S35" s="170">
        <f>IF('単位行列表(統合大分類)I'!S35=1,取引基本表!$BI36, 0)</f>
        <v>0</v>
      </c>
      <c r="T35" s="170">
        <f>IF('単位行列表(統合大分類)I'!T35=1,取引基本表!$BI36, 0)</f>
        <v>0</v>
      </c>
      <c r="U35" s="170">
        <f>IF('単位行列表(統合大分類)I'!U35=1,取引基本表!$BI36, 0)</f>
        <v>0</v>
      </c>
      <c r="V35" s="170">
        <f>IF('単位行列表(統合大分類)I'!V35=1,取引基本表!$BI36, 0)</f>
        <v>0</v>
      </c>
      <c r="W35" s="170">
        <f>IF('単位行列表(統合大分類)I'!W35=1,取引基本表!$BI36, 0)</f>
        <v>0</v>
      </c>
      <c r="X35" s="170">
        <f>IF('単位行列表(統合大分類)I'!X35=1,取引基本表!$BI36, 0)</f>
        <v>0</v>
      </c>
      <c r="Y35" s="170">
        <f>IF('単位行列表(統合大分類)I'!Y35=1,取引基本表!$BI36, 0)</f>
        <v>0</v>
      </c>
      <c r="Z35" s="170">
        <f>IF('単位行列表(統合大分類)I'!Z35=1,取引基本表!$BI36, 0)</f>
        <v>0</v>
      </c>
      <c r="AA35" s="170">
        <f>IF('単位行列表(統合大分類)I'!AA35=1,取引基本表!$BI36, 0)</f>
        <v>0</v>
      </c>
      <c r="AB35" s="170">
        <f>IF('単位行列表(統合大分類)I'!AB35=1,取引基本表!$BI36, 0)</f>
        <v>0</v>
      </c>
      <c r="AC35" s="170">
        <f>IF('単位行列表(統合大分類)I'!AC35=1,取引基本表!$BI36, 0)</f>
        <v>0</v>
      </c>
      <c r="AD35" s="170">
        <f>IF('単位行列表(統合大分類)I'!AD35=1,取引基本表!$BI36, 0)</f>
        <v>0</v>
      </c>
      <c r="AE35" s="170">
        <f>IF('単位行列表(統合大分類)I'!AE35=1,取引基本表!$BI36, 0)</f>
        <v>0</v>
      </c>
      <c r="AF35" s="170">
        <f>IF('単位行列表(統合大分類)I'!AF35=1,取引基本表!$BI36, 0)</f>
        <v>0</v>
      </c>
      <c r="AG35" s="170">
        <f>IF('単位行列表(統合大分類)I'!AG35=1,取引基本表!$BI36, 0)</f>
        <v>0</v>
      </c>
      <c r="AH35" s="170">
        <f>IF('単位行列表(統合大分類)I'!AH35=1,取引基本表!$BI36, 0)</f>
        <v>5.2803565277789884E-5</v>
      </c>
      <c r="AI35" s="170">
        <f>IF('単位行列表(統合大分類)I'!AI35=1,取引基本表!$BI36, 0)</f>
        <v>0</v>
      </c>
      <c r="AJ35" s="170">
        <f>IF('単位行列表(統合大分類)I'!AJ35=1,取引基本表!$BI36, 0)</f>
        <v>0</v>
      </c>
      <c r="AK35" s="170">
        <f>IF('単位行列表(統合大分類)I'!AK35=1,取引基本表!$BI36, 0)</f>
        <v>0</v>
      </c>
      <c r="AL35" s="170">
        <f>IF('単位行列表(統合大分類)I'!AL35=1,取引基本表!$BI36, 0)</f>
        <v>0</v>
      </c>
      <c r="AM35" s="152">
        <f>IF('単位行列表(統合大分類)I'!AM35=1,取引基本表!$BI36, 0)</f>
        <v>0</v>
      </c>
      <c r="AN35" s="151"/>
    </row>
    <row r="36" spans="1:40" ht="39.950000000000003" customHeight="1" x14ac:dyDescent="0.15">
      <c r="A36" s="126" t="s">
        <v>429</v>
      </c>
      <c r="B36" s="161" t="s">
        <v>334</v>
      </c>
      <c r="C36" s="153">
        <f>IF('単位行列表(統合大分類)I'!C36=1,取引基本表!$BI37, 0)</f>
        <v>0</v>
      </c>
      <c r="D36" s="170">
        <f>IF('単位行列表(統合大分類)I'!D36=1,取引基本表!$BI37, 0)</f>
        <v>0</v>
      </c>
      <c r="E36" s="170">
        <f>IF('単位行列表(統合大分類)I'!E36=1,取引基本表!$BI37, 0)</f>
        <v>0</v>
      </c>
      <c r="F36" s="170">
        <f>IF('単位行列表(統合大分類)I'!F36=1,取引基本表!$BI37, 0)</f>
        <v>0</v>
      </c>
      <c r="G36" s="170">
        <f>IF('単位行列表(統合大分類)I'!G36=1,取引基本表!$BI37, 0)</f>
        <v>0</v>
      </c>
      <c r="H36" s="170">
        <f>IF('単位行列表(統合大分類)I'!H36=1,取引基本表!$BI37, 0)</f>
        <v>0</v>
      </c>
      <c r="I36" s="170">
        <f>IF('単位行列表(統合大分類)I'!I36=1,取引基本表!$BI37, 0)</f>
        <v>0</v>
      </c>
      <c r="J36" s="170">
        <f>IF('単位行列表(統合大分類)I'!J36=1,取引基本表!$BI37, 0)</f>
        <v>0</v>
      </c>
      <c r="K36" s="170">
        <f>IF('単位行列表(統合大分類)I'!K36=1,取引基本表!$BI37, 0)</f>
        <v>0</v>
      </c>
      <c r="L36" s="170">
        <f>IF('単位行列表(統合大分類)I'!L36=1,取引基本表!$BI37, 0)</f>
        <v>0</v>
      </c>
      <c r="M36" s="170">
        <f>IF('単位行列表(統合大分類)I'!M36=1,取引基本表!$BI37, 0)</f>
        <v>0</v>
      </c>
      <c r="N36" s="170">
        <f>IF('単位行列表(統合大分類)I'!N36=1,取引基本表!$BI37, 0)</f>
        <v>0</v>
      </c>
      <c r="O36" s="170">
        <f>IF('単位行列表(統合大分類)I'!O36=1,取引基本表!$BI37, 0)</f>
        <v>0</v>
      </c>
      <c r="P36" s="170">
        <f>IF('単位行列表(統合大分類)I'!P36=1,取引基本表!$BI37, 0)</f>
        <v>0</v>
      </c>
      <c r="Q36" s="170">
        <f>IF('単位行列表(統合大分類)I'!Q36=1,取引基本表!$BI37, 0)</f>
        <v>0</v>
      </c>
      <c r="R36" s="170">
        <f>IF('単位行列表(統合大分類)I'!R36=1,取引基本表!$BI37, 0)</f>
        <v>0</v>
      </c>
      <c r="S36" s="170">
        <f>IF('単位行列表(統合大分類)I'!S36=1,取引基本表!$BI37, 0)</f>
        <v>0</v>
      </c>
      <c r="T36" s="170">
        <f>IF('単位行列表(統合大分類)I'!T36=1,取引基本表!$BI37, 0)</f>
        <v>0</v>
      </c>
      <c r="U36" s="170">
        <f>IF('単位行列表(統合大分類)I'!U36=1,取引基本表!$BI37, 0)</f>
        <v>0</v>
      </c>
      <c r="V36" s="170">
        <f>IF('単位行列表(統合大分類)I'!V36=1,取引基本表!$BI37, 0)</f>
        <v>0</v>
      </c>
      <c r="W36" s="170">
        <f>IF('単位行列表(統合大分類)I'!W36=1,取引基本表!$BI37, 0)</f>
        <v>0</v>
      </c>
      <c r="X36" s="170">
        <f>IF('単位行列表(統合大分類)I'!X36=1,取引基本表!$BI37, 0)</f>
        <v>0</v>
      </c>
      <c r="Y36" s="170">
        <f>IF('単位行列表(統合大分類)I'!Y36=1,取引基本表!$BI37, 0)</f>
        <v>0</v>
      </c>
      <c r="Z36" s="170">
        <f>IF('単位行列表(統合大分類)I'!Z36=1,取引基本表!$BI37, 0)</f>
        <v>0</v>
      </c>
      <c r="AA36" s="170">
        <f>IF('単位行列表(統合大分類)I'!AA36=1,取引基本表!$BI37, 0)</f>
        <v>0</v>
      </c>
      <c r="AB36" s="170">
        <f>IF('単位行列表(統合大分類)I'!AB36=1,取引基本表!$BI37, 0)</f>
        <v>0</v>
      </c>
      <c r="AC36" s="170">
        <f>IF('単位行列表(統合大分類)I'!AC36=1,取引基本表!$BI37, 0)</f>
        <v>0</v>
      </c>
      <c r="AD36" s="170">
        <f>IF('単位行列表(統合大分類)I'!AD36=1,取引基本表!$BI37, 0)</f>
        <v>0</v>
      </c>
      <c r="AE36" s="170">
        <f>IF('単位行列表(統合大分類)I'!AE36=1,取引基本表!$BI37, 0)</f>
        <v>0</v>
      </c>
      <c r="AF36" s="170">
        <f>IF('単位行列表(統合大分類)I'!AF36=1,取引基本表!$BI37, 0)</f>
        <v>0</v>
      </c>
      <c r="AG36" s="170">
        <f>IF('単位行列表(統合大分類)I'!AG36=1,取引基本表!$BI37, 0)</f>
        <v>0</v>
      </c>
      <c r="AH36" s="170">
        <f>IF('単位行列表(統合大分類)I'!AH36=1,取引基本表!$BI37, 0)</f>
        <v>0</v>
      </c>
      <c r="AI36" s="170">
        <f>IF('単位行列表(統合大分類)I'!AI36=1,取引基本表!$BI37, 0)</f>
        <v>2.8359798928795789E-2</v>
      </c>
      <c r="AJ36" s="170">
        <f>IF('単位行列表(統合大分類)I'!AJ36=1,取引基本表!$BI37, 0)</f>
        <v>0</v>
      </c>
      <c r="AK36" s="170">
        <f>IF('単位行列表(統合大分類)I'!AK36=1,取引基本表!$BI37, 0)</f>
        <v>0</v>
      </c>
      <c r="AL36" s="170">
        <f>IF('単位行列表(統合大分類)I'!AL36=1,取引基本表!$BI37, 0)</f>
        <v>0</v>
      </c>
      <c r="AM36" s="152">
        <f>IF('単位行列表(統合大分類)I'!AM36=1,取引基本表!$BI37, 0)</f>
        <v>0</v>
      </c>
      <c r="AN36" s="151"/>
    </row>
    <row r="37" spans="1:40" ht="39.950000000000003" customHeight="1" x14ac:dyDescent="0.15">
      <c r="A37" s="126" t="s">
        <v>430</v>
      </c>
      <c r="B37" s="161" t="s">
        <v>396</v>
      </c>
      <c r="C37" s="153">
        <f>IF('単位行列表(統合大分類)I'!C37=1,取引基本表!$BI38, 0)</f>
        <v>0</v>
      </c>
      <c r="D37" s="170">
        <f>IF('単位行列表(統合大分類)I'!D37=1,取引基本表!$BI38, 0)</f>
        <v>0</v>
      </c>
      <c r="E37" s="170">
        <f>IF('単位行列表(統合大分類)I'!E37=1,取引基本表!$BI38, 0)</f>
        <v>0</v>
      </c>
      <c r="F37" s="170">
        <f>IF('単位行列表(統合大分類)I'!F37=1,取引基本表!$BI38, 0)</f>
        <v>0</v>
      </c>
      <c r="G37" s="170">
        <f>IF('単位行列表(統合大分類)I'!G37=1,取引基本表!$BI38, 0)</f>
        <v>0</v>
      </c>
      <c r="H37" s="170">
        <f>IF('単位行列表(統合大分類)I'!H37=1,取引基本表!$BI38, 0)</f>
        <v>0</v>
      </c>
      <c r="I37" s="170">
        <f>IF('単位行列表(統合大分類)I'!I37=1,取引基本表!$BI38, 0)</f>
        <v>0</v>
      </c>
      <c r="J37" s="170">
        <f>IF('単位行列表(統合大分類)I'!J37=1,取引基本表!$BI38, 0)</f>
        <v>0</v>
      </c>
      <c r="K37" s="170">
        <f>IF('単位行列表(統合大分類)I'!K37=1,取引基本表!$BI38, 0)</f>
        <v>0</v>
      </c>
      <c r="L37" s="170">
        <f>IF('単位行列表(統合大分類)I'!L37=1,取引基本表!$BI38, 0)</f>
        <v>0</v>
      </c>
      <c r="M37" s="170">
        <f>IF('単位行列表(統合大分類)I'!M37=1,取引基本表!$BI38, 0)</f>
        <v>0</v>
      </c>
      <c r="N37" s="170">
        <f>IF('単位行列表(統合大分類)I'!N37=1,取引基本表!$BI38, 0)</f>
        <v>0</v>
      </c>
      <c r="O37" s="170">
        <f>IF('単位行列表(統合大分類)I'!O37=1,取引基本表!$BI38, 0)</f>
        <v>0</v>
      </c>
      <c r="P37" s="170">
        <f>IF('単位行列表(統合大分類)I'!P37=1,取引基本表!$BI38, 0)</f>
        <v>0</v>
      </c>
      <c r="Q37" s="170">
        <f>IF('単位行列表(統合大分類)I'!Q37=1,取引基本表!$BI38, 0)</f>
        <v>0</v>
      </c>
      <c r="R37" s="170">
        <f>IF('単位行列表(統合大分類)I'!R37=1,取引基本表!$BI38, 0)</f>
        <v>0</v>
      </c>
      <c r="S37" s="170">
        <f>IF('単位行列表(統合大分類)I'!S37=1,取引基本表!$BI38, 0)</f>
        <v>0</v>
      </c>
      <c r="T37" s="170">
        <f>IF('単位行列表(統合大分類)I'!T37=1,取引基本表!$BI38, 0)</f>
        <v>0</v>
      </c>
      <c r="U37" s="170">
        <f>IF('単位行列表(統合大分類)I'!U37=1,取引基本表!$BI38, 0)</f>
        <v>0</v>
      </c>
      <c r="V37" s="170">
        <f>IF('単位行列表(統合大分類)I'!V37=1,取引基本表!$BI38, 0)</f>
        <v>0</v>
      </c>
      <c r="W37" s="170">
        <f>IF('単位行列表(統合大分類)I'!W37=1,取引基本表!$BI38, 0)</f>
        <v>0</v>
      </c>
      <c r="X37" s="170">
        <f>IF('単位行列表(統合大分類)I'!X37=1,取引基本表!$BI38, 0)</f>
        <v>0</v>
      </c>
      <c r="Y37" s="170">
        <f>IF('単位行列表(統合大分類)I'!Y37=1,取引基本表!$BI38, 0)</f>
        <v>0</v>
      </c>
      <c r="Z37" s="170">
        <f>IF('単位行列表(統合大分類)I'!Z37=1,取引基本表!$BI38, 0)</f>
        <v>0</v>
      </c>
      <c r="AA37" s="170">
        <f>IF('単位行列表(統合大分類)I'!AA37=1,取引基本表!$BI38, 0)</f>
        <v>0</v>
      </c>
      <c r="AB37" s="170">
        <f>IF('単位行列表(統合大分類)I'!AB37=1,取引基本表!$BI38, 0)</f>
        <v>0</v>
      </c>
      <c r="AC37" s="170">
        <f>IF('単位行列表(統合大分類)I'!AC37=1,取引基本表!$BI38, 0)</f>
        <v>0</v>
      </c>
      <c r="AD37" s="170">
        <f>IF('単位行列表(統合大分類)I'!AD37=1,取引基本表!$BI38, 0)</f>
        <v>0</v>
      </c>
      <c r="AE37" s="170">
        <f>IF('単位行列表(統合大分類)I'!AE37=1,取引基本表!$BI38, 0)</f>
        <v>0</v>
      </c>
      <c r="AF37" s="170">
        <f>IF('単位行列表(統合大分類)I'!AF37=1,取引基本表!$BI38, 0)</f>
        <v>0</v>
      </c>
      <c r="AG37" s="170">
        <f>IF('単位行列表(統合大分類)I'!AG37=1,取引基本表!$BI38, 0)</f>
        <v>0</v>
      </c>
      <c r="AH37" s="170">
        <f>IF('単位行列表(統合大分類)I'!AH37=1,取引基本表!$BI38, 0)</f>
        <v>0</v>
      </c>
      <c r="AI37" s="170">
        <f>IF('単位行列表(統合大分類)I'!AI37=1,取引基本表!$BI38, 0)</f>
        <v>0</v>
      </c>
      <c r="AJ37" s="170">
        <f>IF('単位行列表(統合大分類)I'!AJ37=1,取引基本表!$BI38, 0)</f>
        <v>5.0144984314644613E-2</v>
      </c>
      <c r="AK37" s="170">
        <f>IF('単位行列表(統合大分類)I'!AK37=1,取引基本表!$BI38, 0)</f>
        <v>0</v>
      </c>
      <c r="AL37" s="170">
        <f>IF('単位行列表(統合大分類)I'!AL37=1,取引基本表!$BI38, 0)</f>
        <v>0</v>
      </c>
      <c r="AM37" s="152">
        <f>IF('単位行列表(統合大分類)I'!AM37=1,取引基本表!$BI38, 0)</f>
        <v>0</v>
      </c>
      <c r="AN37" s="151"/>
    </row>
    <row r="38" spans="1:40" ht="39.950000000000003" customHeight="1" x14ac:dyDescent="0.15">
      <c r="A38" s="126" t="s">
        <v>431</v>
      </c>
      <c r="B38" s="161" t="s">
        <v>397</v>
      </c>
      <c r="C38" s="153">
        <f>IF('単位行列表(統合大分類)I'!C38=1,取引基本表!$BI39, 0)</f>
        <v>0</v>
      </c>
      <c r="D38" s="170">
        <f>IF('単位行列表(統合大分類)I'!D38=1,取引基本表!$BI39, 0)</f>
        <v>0</v>
      </c>
      <c r="E38" s="170">
        <f>IF('単位行列表(統合大分類)I'!E38=1,取引基本表!$BI39, 0)</f>
        <v>0</v>
      </c>
      <c r="F38" s="170">
        <f>IF('単位行列表(統合大分類)I'!F38=1,取引基本表!$BI39, 0)</f>
        <v>0</v>
      </c>
      <c r="G38" s="170">
        <f>IF('単位行列表(統合大分類)I'!G38=1,取引基本表!$BI39, 0)</f>
        <v>0</v>
      </c>
      <c r="H38" s="170">
        <f>IF('単位行列表(統合大分類)I'!H38=1,取引基本表!$BI39, 0)</f>
        <v>0</v>
      </c>
      <c r="I38" s="170">
        <f>IF('単位行列表(統合大分類)I'!I38=1,取引基本表!$BI39, 0)</f>
        <v>0</v>
      </c>
      <c r="J38" s="170">
        <f>IF('単位行列表(統合大分類)I'!J38=1,取引基本表!$BI39, 0)</f>
        <v>0</v>
      </c>
      <c r="K38" s="170">
        <f>IF('単位行列表(統合大分類)I'!K38=1,取引基本表!$BI39, 0)</f>
        <v>0</v>
      </c>
      <c r="L38" s="170">
        <f>IF('単位行列表(統合大分類)I'!L38=1,取引基本表!$BI39, 0)</f>
        <v>0</v>
      </c>
      <c r="M38" s="170">
        <f>IF('単位行列表(統合大分類)I'!M38=1,取引基本表!$BI39, 0)</f>
        <v>0</v>
      </c>
      <c r="N38" s="170">
        <f>IF('単位行列表(統合大分類)I'!N38=1,取引基本表!$BI39, 0)</f>
        <v>0</v>
      </c>
      <c r="O38" s="170">
        <f>IF('単位行列表(統合大分類)I'!O38=1,取引基本表!$BI39, 0)</f>
        <v>0</v>
      </c>
      <c r="P38" s="170">
        <f>IF('単位行列表(統合大分類)I'!P38=1,取引基本表!$BI39, 0)</f>
        <v>0</v>
      </c>
      <c r="Q38" s="170">
        <f>IF('単位行列表(統合大分類)I'!Q38=1,取引基本表!$BI39, 0)</f>
        <v>0</v>
      </c>
      <c r="R38" s="170">
        <f>IF('単位行列表(統合大分類)I'!R38=1,取引基本表!$BI39, 0)</f>
        <v>0</v>
      </c>
      <c r="S38" s="170">
        <f>IF('単位行列表(統合大分類)I'!S38=1,取引基本表!$BI39, 0)</f>
        <v>0</v>
      </c>
      <c r="T38" s="170">
        <f>IF('単位行列表(統合大分類)I'!T38=1,取引基本表!$BI39, 0)</f>
        <v>0</v>
      </c>
      <c r="U38" s="170">
        <f>IF('単位行列表(統合大分類)I'!U38=1,取引基本表!$BI39, 0)</f>
        <v>0</v>
      </c>
      <c r="V38" s="170">
        <f>IF('単位行列表(統合大分類)I'!V38=1,取引基本表!$BI39, 0)</f>
        <v>0</v>
      </c>
      <c r="W38" s="170">
        <f>IF('単位行列表(統合大分類)I'!W38=1,取引基本表!$BI39, 0)</f>
        <v>0</v>
      </c>
      <c r="X38" s="170">
        <f>IF('単位行列表(統合大分類)I'!X38=1,取引基本表!$BI39, 0)</f>
        <v>0</v>
      </c>
      <c r="Y38" s="170">
        <f>IF('単位行列表(統合大分類)I'!Y38=1,取引基本表!$BI39, 0)</f>
        <v>0</v>
      </c>
      <c r="Z38" s="170">
        <f>IF('単位行列表(統合大分類)I'!Z38=1,取引基本表!$BI39, 0)</f>
        <v>0</v>
      </c>
      <c r="AA38" s="170">
        <f>IF('単位行列表(統合大分類)I'!AA38=1,取引基本表!$BI39, 0)</f>
        <v>0</v>
      </c>
      <c r="AB38" s="170">
        <f>IF('単位行列表(統合大分類)I'!AB38=1,取引基本表!$BI39, 0)</f>
        <v>0</v>
      </c>
      <c r="AC38" s="170">
        <f>IF('単位行列表(統合大分類)I'!AC38=1,取引基本表!$BI39, 0)</f>
        <v>0</v>
      </c>
      <c r="AD38" s="170">
        <f>IF('単位行列表(統合大分類)I'!AD38=1,取引基本表!$BI39, 0)</f>
        <v>0</v>
      </c>
      <c r="AE38" s="170">
        <f>IF('単位行列表(統合大分類)I'!AE38=1,取引基本表!$BI39, 0)</f>
        <v>0</v>
      </c>
      <c r="AF38" s="170">
        <f>IF('単位行列表(統合大分類)I'!AF38=1,取引基本表!$BI39, 0)</f>
        <v>0</v>
      </c>
      <c r="AG38" s="170">
        <f>IF('単位行列表(統合大分類)I'!AG38=1,取引基本表!$BI39, 0)</f>
        <v>0</v>
      </c>
      <c r="AH38" s="170">
        <f>IF('単位行列表(統合大分類)I'!AH38=1,取引基本表!$BI39, 0)</f>
        <v>0</v>
      </c>
      <c r="AI38" s="170">
        <f>IF('単位行列表(統合大分類)I'!AI38=1,取引基本表!$BI39, 0)</f>
        <v>0</v>
      </c>
      <c r="AJ38" s="170">
        <f>IF('単位行列表(統合大分類)I'!AJ38=1,取引基本表!$BI39, 0)</f>
        <v>0</v>
      </c>
      <c r="AK38" s="170">
        <f>IF('単位行列表(統合大分類)I'!AK38=1,取引基本表!$BI39, 0)</f>
        <v>2.3355740803044256E-2</v>
      </c>
      <c r="AL38" s="170">
        <f>IF('単位行列表(統合大分類)I'!AL38=1,取引基本表!$BI39, 0)</f>
        <v>0</v>
      </c>
      <c r="AM38" s="152">
        <f>IF('単位行列表(統合大分類)I'!AM38=1,取引基本表!$BI39, 0)</f>
        <v>0</v>
      </c>
      <c r="AN38" s="151"/>
    </row>
    <row r="39" spans="1:40" ht="39.950000000000003" customHeight="1" x14ac:dyDescent="0.15">
      <c r="A39" s="126" t="s">
        <v>432</v>
      </c>
      <c r="B39" s="161" t="s">
        <v>43</v>
      </c>
      <c r="C39" s="153">
        <f>IF('単位行列表(統合大分類)I'!C39=1,取引基本表!$BI40, 0)</f>
        <v>0</v>
      </c>
      <c r="D39" s="170">
        <f>IF('単位行列表(統合大分類)I'!D39=1,取引基本表!$BI40, 0)</f>
        <v>0</v>
      </c>
      <c r="E39" s="170">
        <f>IF('単位行列表(統合大分類)I'!E39=1,取引基本表!$BI40, 0)</f>
        <v>0</v>
      </c>
      <c r="F39" s="170">
        <f>IF('単位行列表(統合大分類)I'!F39=1,取引基本表!$BI40, 0)</f>
        <v>0</v>
      </c>
      <c r="G39" s="170">
        <f>IF('単位行列表(統合大分類)I'!G39=1,取引基本表!$BI40, 0)</f>
        <v>0</v>
      </c>
      <c r="H39" s="170">
        <f>IF('単位行列表(統合大分類)I'!H39=1,取引基本表!$BI40, 0)</f>
        <v>0</v>
      </c>
      <c r="I39" s="170">
        <f>IF('単位行列表(統合大分類)I'!I39=1,取引基本表!$BI40, 0)</f>
        <v>0</v>
      </c>
      <c r="J39" s="170">
        <f>IF('単位行列表(統合大分類)I'!J39=1,取引基本表!$BI40, 0)</f>
        <v>0</v>
      </c>
      <c r="K39" s="170">
        <f>IF('単位行列表(統合大分類)I'!K39=1,取引基本表!$BI40, 0)</f>
        <v>0</v>
      </c>
      <c r="L39" s="170">
        <f>IF('単位行列表(統合大分類)I'!L39=1,取引基本表!$BI40, 0)</f>
        <v>0</v>
      </c>
      <c r="M39" s="170">
        <f>IF('単位行列表(統合大分類)I'!M39=1,取引基本表!$BI40, 0)</f>
        <v>0</v>
      </c>
      <c r="N39" s="170">
        <f>IF('単位行列表(統合大分類)I'!N39=1,取引基本表!$BI40, 0)</f>
        <v>0</v>
      </c>
      <c r="O39" s="170">
        <f>IF('単位行列表(統合大分類)I'!O39=1,取引基本表!$BI40, 0)</f>
        <v>0</v>
      </c>
      <c r="P39" s="170">
        <f>IF('単位行列表(統合大分類)I'!P39=1,取引基本表!$BI40, 0)</f>
        <v>0</v>
      </c>
      <c r="Q39" s="170">
        <f>IF('単位行列表(統合大分類)I'!Q39=1,取引基本表!$BI40, 0)</f>
        <v>0</v>
      </c>
      <c r="R39" s="170">
        <f>IF('単位行列表(統合大分類)I'!R39=1,取引基本表!$BI40, 0)</f>
        <v>0</v>
      </c>
      <c r="S39" s="170">
        <f>IF('単位行列表(統合大分類)I'!S39=1,取引基本表!$BI40, 0)</f>
        <v>0</v>
      </c>
      <c r="T39" s="170">
        <f>IF('単位行列表(統合大分類)I'!T39=1,取引基本表!$BI40, 0)</f>
        <v>0</v>
      </c>
      <c r="U39" s="170">
        <f>IF('単位行列表(統合大分類)I'!U39=1,取引基本表!$BI40, 0)</f>
        <v>0</v>
      </c>
      <c r="V39" s="170">
        <f>IF('単位行列表(統合大分類)I'!V39=1,取引基本表!$BI40, 0)</f>
        <v>0</v>
      </c>
      <c r="W39" s="170">
        <f>IF('単位行列表(統合大分類)I'!W39=1,取引基本表!$BI40, 0)</f>
        <v>0</v>
      </c>
      <c r="X39" s="170">
        <f>IF('単位行列表(統合大分類)I'!X39=1,取引基本表!$BI40, 0)</f>
        <v>0</v>
      </c>
      <c r="Y39" s="170">
        <f>IF('単位行列表(統合大分類)I'!Y39=1,取引基本表!$BI40, 0)</f>
        <v>0</v>
      </c>
      <c r="Z39" s="170">
        <f>IF('単位行列表(統合大分類)I'!Z39=1,取引基本表!$BI40, 0)</f>
        <v>0</v>
      </c>
      <c r="AA39" s="170">
        <f>IF('単位行列表(統合大分類)I'!AA39=1,取引基本表!$BI40, 0)</f>
        <v>0</v>
      </c>
      <c r="AB39" s="170">
        <f>IF('単位行列表(統合大分類)I'!AB39=1,取引基本表!$BI40, 0)</f>
        <v>0</v>
      </c>
      <c r="AC39" s="170">
        <f>IF('単位行列表(統合大分類)I'!AC39=1,取引基本表!$BI40, 0)</f>
        <v>0</v>
      </c>
      <c r="AD39" s="170">
        <f>IF('単位行列表(統合大分類)I'!AD39=1,取引基本表!$BI40, 0)</f>
        <v>0</v>
      </c>
      <c r="AE39" s="170">
        <f>IF('単位行列表(統合大分類)I'!AE39=1,取引基本表!$BI40, 0)</f>
        <v>0</v>
      </c>
      <c r="AF39" s="170">
        <f>IF('単位行列表(統合大分類)I'!AF39=1,取引基本表!$BI40, 0)</f>
        <v>0</v>
      </c>
      <c r="AG39" s="170">
        <f>IF('単位行列表(統合大分類)I'!AG39=1,取引基本表!$BI40, 0)</f>
        <v>0</v>
      </c>
      <c r="AH39" s="170">
        <f>IF('単位行列表(統合大分類)I'!AH39=1,取引基本表!$BI40, 0)</f>
        <v>0</v>
      </c>
      <c r="AI39" s="170">
        <f>IF('単位行列表(統合大分類)I'!AI39=1,取引基本表!$BI40, 0)</f>
        <v>0</v>
      </c>
      <c r="AJ39" s="170">
        <f>IF('単位行列表(統合大分類)I'!AJ39=1,取引基本表!$BI40, 0)</f>
        <v>0</v>
      </c>
      <c r="AK39" s="170">
        <f>IF('単位行列表(統合大分類)I'!AK39=1,取引基本表!$BI40, 0)</f>
        <v>0</v>
      </c>
      <c r="AL39" s="170">
        <f>IF('単位行列表(統合大分類)I'!AL39=1,取引基本表!$BI40, 0)</f>
        <v>0</v>
      </c>
      <c r="AM39" s="152">
        <f>IF('単位行列表(統合大分類)I'!AM39=1,取引基本表!$BI40, 0)</f>
        <v>0</v>
      </c>
      <c r="AN39" s="151"/>
    </row>
    <row r="40" spans="1:40" ht="39.950000000000003" customHeight="1" x14ac:dyDescent="0.15">
      <c r="A40" s="126" t="s">
        <v>433</v>
      </c>
      <c r="B40" s="161" t="s">
        <v>41</v>
      </c>
      <c r="C40" s="149">
        <f>IF('単位行列表(統合大分類)I'!C40=1,取引基本表!$BI41, 0)</f>
        <v>0</v>
      </c>
      <c r="D40" s="148">
        <f>IF('単位行列表(統合大分類)I'!D40=1,取引基本表!$BI41, 0)</f>
        <v>0</v>
      </c>
      <c r="E40" s="148">
        <f>IF('単位行列表(統合大分類)I'!E40=1,取引基本表!$BI41, 0)</f>
        <v>0</v>
      </c>
      <c r="F40" s="148">
        <f>IF('単位行列表(統合大分類)I'!F40=1,取引基本表!$BI41, 0)</f>
        <v>0</v>
      </c>
      <c r="G40" s="148">
        <f>IF('単位行列表(統合大分類)I'!G40=1,取引基本表!$BI41, 0)</f>
        <v>0</v>
      </c>
      <c r="H40" s="148">
        <f>IF('単位行列表(統合大分類)I'!H40=1,取引基本表!$BI41, 0)</f>
        <v>0</v>
      </c>
      <c r="I40" s="148">
        <f>IF('単位行列表(統合大分類)I'!I40=1,取引基本表!$BI41, 0)</f>
        <v>0</v>
      </c>
      <c r="J40" s="148">
        <f>IF('単位行列表(統合大分類)I'!J40=1,取引基本表!$BI41, 0)</f>
        <v>0</v>
      </c>
      <c r="K40" s="148">
        <f>IF('単位行列表(統合大分類)I'!K40=1,取引基本表!$BI41, 0)</f>
        <v>0</v>
      </c>
      <c r="L40" s="148">
        <f>IF('単位行列表(統合大分類)I'!L40=1,取引基本表!$BI41, 0)</f>
        <v>0</v>
      </c>
      <c r="M40" s="148">
        <f>IF('単位行列表(統合大分類)I'!M40=1,取引基本表!$BI41, 0)</f>
        <v>0</v>
      </c>
      <c r="N40" s="148">
        <f>IF('単位行列表(統合大分類)I'!N40=1,取引基本表!$BI41, 0)</f>
        <v>0</v>
      </c>
      <c r="O40" s="148">
        <f>IF('単位行列表(統合大分類)I'!O40=1,取引基本表!$BI41, 0)</f>
        <v>0</v>
      </c>
      <c r="P40" s="148">
        <f>IF('単位行列表(統合大分類)I'!P40=1,取引基本表!$BI41, 0)</f>
        <v>0</v>
      </c>
      <c r="Q40" s="148">
        <f>IF('単位行列表(統合大分類)I'!Q40=1,取引基本表!$BI41, 0)</f>
        <v>0</v>
      </c>
      <c r="R40" s="148">
        <f>IF('単位行列表(統合大分類)I'!R40=1,取引基本表!$BI41, 0)</f>
        <v>0</v>
      </c>
      <c r="S40" s="148">
        <f>IF('単位行列表(統合大分類)I'!S40=1,取引基本表!$BI41, 0)</f>
        <v>0</v>
      </c>
      <c r="T40" s="148">
        <f>IF('単位行列表(統合大分類)I'!T40=1,取引基本表!$BI41, 0)</f>
        <v>0</v>
      </c>
      <c r="U40" s="148">
        <f>IF('単位行列表(統合大分類)I'!U40=1,取引基本表!$BI41, 0)</f>
        <v>0</v>
      </c>
      <c r="V40" s="148">
        <f>IF('単位行列表(統合大分類)I'!V40=1,取引基本表!$BI41, 0)</f>
        <v>0</v>
      </c>
      <c r="W40" s="148">
        <f>IF('単位行列表(統合大分類)I'!W40=1,取引基本表!$BI41, 0)</f>
        <v>0</v>
      </c>
      <c r="X40" s="148">
        <f>IF('単位行列表(統合大分類)I'!X40=1,取引基本表!$BI41, 0)</f>
        <v>0</v>
      </c>
      <c r="Y40" s="148">
        <f>IF('単位行列表(統合大分類)I'!Y40=1,取引基本表!$BI41, 0)</f>
        <v>0</v>
      </c>
      <c r="Z40" s="148">
        <f>IF('単位行列表(統合大分類)I'!Z40=1,取引基本表!$BI41, 0)</f>
        <v>0</v>
      </c>
      <c r="AA40" s="148">
        <f>IF('単位行列表(統合大分類)I'!AA40=1,取引基本表!$BI41, 0)</f>
        <v>0</v>
      </c>
      <c r="AB40" s="148">
        <f>IF('単位行列表(統合大分類)I'!AB40=1,取引基本表!$BI41, 0)</f>
        <v>0</v>
      </c>
      <c r="AC40" s="148">
        <f>IF('単位行列表(統合大分類)I'!AC40=1,取引基本表!$BI41, 0)</f>
        <v>0</v>
      </c>
      <c r="AD40" s="148">
        <f>IF('単位行列表(統合大分類)I'!AD40=1,取引基本表!$BI41, 0)</f>
        <v>0</v>
      </c>
      <c r="AE40" s="148">
        <f>IF('単位行列表(統合大分類)I'!AE40=1,取引基本表!$BI41, 0)</f>
        <v>0</v>
      </c>
      <c r="AF40" s="148">
        <f>IF('単位行列表(統合大分類)I'!AF40=1,取引基本表!$BI41, 0)</f>
        <v>0</v>
      </c>
      <c r="AG40" s="148">
        <f>IF('単位行列表(統合大分類)I'!AG40=1,取引基本表!$BI41, 0)</f>
        <v>0</v>
      </c>
      <c r="AH40" s="148">
        <f>IF('単位行列表(統合大分類)I'!AH40=1,取引基本表!$BI41, 0)</f>
        <v>0</v>
      </c>
      <c r="AI40" s="148">
        <f>IF('単位行列表(統合大分類)I'!AI40=1,取引基本表!$BI41, 0)</f>
        <v>0</v>
      </c>
      <c r="AJ40" s="148">
        <f>IF('単位行列表(統合大分類)I'!AJ40=1,取引基本表!$BI41, 0)</f>
        <v>0</v>
      </c>
      <c r="AK40" s="148">
        <f>IF('単位行列表(統合大分類)I'!AK40=1,取引基本表!$BI41, 0)</f>
        <v>0</v>
      </c>
      <c r="AL40" s="148">
        <f>IF('単位行列表(統合大分類)I'!AL40=1,取引基本表!$BI41, 0)</f>
        <v>0</v>
      </c>
      <c r="AM40" s="147">
        <f>IF('単位行列表(統合大分類)I'!AM40=1,取引基本表!$BI41, 0)</f>
        <v>1.0688973208133395E-2</v>
      </c>
      <c r="AN40" s="151"/>
    </row>
    <row r="41" spans="1:40" ht="39.950000000000003" customHeight="1" x14ac:dyDescent="0.15">
      <c r="A41" s="127" t="s">
        <v>434</v>
      </c>
      <c r="B41" s="160" t="s">
        <v>0</v>
      </c>
      <c r="C41" s="143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42"/>
      <c r="T41" s="142"/>
      <c r="U41" s="142"/>
      <c r="V41" s="142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1"/>
      <c r="AN41" s="140"/>
    </row>
    <row r="42" spans="1:40" ht="39.950000000000003" customHeight="1" x14ac:dyDescent="0.15">
      <c r="A42" s="136" t="s">
        <v>445</v>
      </c>
      <c r="B42" s="159" t="s">
        <v>38</v>
      </c>
      <c r="C42" s="158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57"/>
      <c r="Z42" s="157"/>
      <c r="AA42" s="157"/>
      <c r="AB42" s="157"/>
      <c r="AC42" s="157"/>
      <c r="AD42" s="157"/>
      <c r="AE42" s="157"/>
      <c r="AF42" s="157"/>
      <c r="AG42" s="157"/>
      <c r="AH42" s="157"/>
      <c r="AI42" s="157"/>
      <c r="AJ42" s="157"/>
      <c r="AK42" s="157"/>
      <c r="AL42" s="157"/>
      <c r="AM42" s="156"/>
      <c r="AN42" s="155"/>
    </row>
    <row r="43" spans="1:40" ht="39.950000000000003" customHeight="1" x14ac:dyDescent="0.15">
      <c r="A43" s="126" t="s">
        <v>467</v>
      </c>
      <c r="B43" s="154" t="s">
        <v>1</v>
      </c>
      <c r="C43" s="153"/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52"/>
      <c r="AN43" s="151"/>
    </row>
    <row r="44" spans="1:40" ht="39.950000000000003" customHeight="1" x14ac:dyDescent="0.15">
      <c r="A44" s="126" t="s">
        <v>468</v>
      </c>
      <c r="B44" s="154" t="s">
        <v>2</v>
      </c>
      <c r="C44" s="153"/>
      <c r="D44" s="139"/>
      <c r="E44" s="139"/>
      <c r="F44" s="139"/>
      <c r="G44" s="139"/>
      <c r="H44" s="139"/>
      <c r="I44" s="139"/>
      <c r="J44" s="139"/>
      <c r="K44" s="139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52"/>
      <c r="AN44" s="151"/>
    </row>
    <row r="45" spans="1:40" ht="39.950000000000003" customHeight="1" x14ac:dyDescent="0.15">
      <c r="A45" s="126" t="s">
        <v>469</v>
      </c>
      <c r="B45" s="154" t="s">
        <v>3</v>
      </c>
      <c r="C45" s="153"/>
      <c r="D45" s="139"/>
      <c r="E45" s="139"/>
      <c r="F45" s="139"/>
      <c r="G45" s="139"/>
      <c r="H45" s="139"/>
      <c r="I45" s="139"/>
      <c r="J45" s="139"/>
      <c r="K45" s="139"/>
      <c r="L45" s="139"/>
      <c r="M45" s="139"/>
      <c r="N45" s="139"/>
      <c r="O45" s="139"/>
      <c r="P45" s="139"/>
      <c r="Q45" s="139"/>
      <c r="R45" s="139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52"/>
      <c r="AN45" s="151"/>
    </row>
    <row r="46" spans="1:40" ht="39.950000000000003" customHeight="1" x14ac:dyDescent="0.15">
      <c r="A46" s="126" t="s">
        <v>470</v>
      </c>
      <c r="B46" s="154" t="s">
        <v>4</v>
      </c>
      <c r="C46" s="153"/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52"/>
      <c r="AN46" s="151"/>
    </row>
    <row r="47" spans="1:40" ht="39.950000000000003" customHeight="1" x14ac:dyDescent="0.15">
      <c r="A47" s="129" t="s">
        <v>471</v>
      </c>
      <c r="B47" s="150" t="s">
        <v>5</v>
      </c>
      <c r="C47" s="149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8"/>
      <c r="AF47" s="148"/>
      <c r="AG47" s="148"/>
      <c r="AH47" s="148"/>
      <c r="AI47" s="148"/>
      <c r="AJ47" s="148"/>
      <c r="AK47" s="148"/>
      <c r="AL47" s="148"/>
      <c r="AM47" s="147"/>
      <c r="AN47" s="146"/>
    </row>
    <row r="48" spans="1:40" ht="39.950000000000003" customHeight="1" x14ac:dyDescent="0.15">
      <c r="A48" s="127" t="s">
        <v>472</v>
      </c>
      <c r="B48" s="145" t="s">
        <v>6</v>
      </c>
      <c r="C48" s="143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1"/>
      <c r="AN48" s="140"/>
    </row>
    <row r="49" spans="1:40" ht="39.950000000000003" customHeight="1" x14ac:dyDescent="0.15">
      <c r="A49" s="127" t="s">
        <v>462</v>
      </c>
      <c r="B49" s="144" t="s">
        <v>28</v>
      </c>
      <c r="C49" s="143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1"/>
      <c r="AN49" s="140"/>
    </row>
    <row r="50" spans="1:40" ht="39.950000000000003" customHeight="1" x14ac:dyDescent="0.15"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  <c r="AN50" s="139"/>
    </row>
    <row r="51" spans="1:40" ht="39.950000000000003" customHeight="1" x14ac:dyDescent="0.15"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  <c r="AN51" s="139"/>
    </row>
    <row r="52" spans="1:40" ht="39.950000000000003" customHeight="1" x14ac:dyDescent="0.15">
      <c r="C52" s="139"/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39"/>
      <c r="O52" s="13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  <c r="AN52" s="139"/>
    </row>
  </sheetData>
  <mergeCells count="1">
    <mergeCell ref="C1:H1"/>
  </mergeCells>
  <phoneticPr fontId="10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E3FE0-67A0-4D22-9FE2-50A0654B5D81}">
  <dimension ref="A1:AN52"/>
  <sheetViews>
    <sheetView workbookViewId="0">
      <pane xSplit="2" ySplit="3" topLeftCell="AB29" activePane="bottomRight" state="frozen"/>
      <selection activeCell="N18" sqref="N18"/>
      <selection pane="topRight" activeCell="N18" sqref="N18"/>
      <selection pane="bottomLeft" activeCell="N18" sqref="N18"/>
      <selection pane="bottomRight" activeCell="N18" sqref="N18"/>
    </sheetView>
  </sheetViews>
  <sheetFormatPr defaultColWidth="8.875" defaultRowHeight="13.5" x14ac:dyDescent="0.15"/>
  <cols>
    <col min="1" max="1" width="8.875" style="125"/>
    <col min="2" max="41" width="18.625" style="125" customWidth="1"/>
    <col min="42" max="16384" width="8.875" style="125"/>
  </cols>
  <sheetData>
    <row r="1" spans="1:40" ht="39.950000000000003" customHeight="1" x14ac:dyDescent="0.15">
      <c r="B1" s="161"/>
      <c r="C1" s="270" t="s">
        <v>1266</v>
      </c>
      <c r="D1" s="270"/>
      <c r="E1" s="270"/>
      <c r="F1" s="270"/>
      <c r="G1" s="270"/>
      <c r="H1" s="270"/>
    </row>
    <row r="2" spans="1:40" ht="39.950000000000003" customHeight="1" x14ac:dyDescent="0.15">
      <c r="A2" s="136"/>
      <c r="B2" s="162"/>
      <c r="C2" s="136" t="s">
        <v>398</v>
      </c>
      <c r="D2" s="168" t="s">
        <v>399</v>
      </c>
      <c r="E2" s="168" t="s">
        <v>400</v>
      </c>
      <c r="F2" s="168" t="s">
        <v>401</v>
      </c>
      <c r="G2" s="168" t="s">
        <v>402</v>
      </c>
      <c r="H2" s="168" t="s">
        <v>403</v>
      </c>
      <c r="I2" s="168" t="s">
        <v>404</v>
      </c>
      <c r="J2" s="168" t="s">
        <v>405</v>
      </c>
      <c r="K2" s="168" t="s">
        <v>444</v>
      </c>
      <c r="L2" s="168" t="s">
        <v>406</v>
      </c>
      <c r="M2" s="168" t="s">
        <v>407</v>
      </c>
      <c r="N2" s="168" t="s">
        <v>408</v>
      </c>
      <c r="O2" s="168" t="s">
        <v>409</v>
      </c>
      <c r="P2" s="168" t="s">
        <v>410</v>
      </c>
      <c r="Q2" s="168" t="s">
        <v>411</v>
      </c>
      <c r="R2" s="168" t="s">
        <v>412</v>
      </c>
      <c r="S2" s="168" t="s">
        <v>413</v>
      </c>
      <c r="T2" s="168" t="s">
        <v>414</v>
      </c>
      <c r="U2" s="168" t="s">
        <v>415</v>
      </c>
      <c r="V2" s="168" t="s">
        <v>416</v>
      </c>
      <c r="W2" s="168" t="s">
        <v>417</v>
      </c>
      <c r="X2" s="168" t="s">
        <v>418</v>
      </c>
      <c r="Y2" s="168" t="s">
        <v>419</v>
      </c>
      <c r="Z2" s="168" t="s">
        <v>420</v>
      </c>
      <c r="AA2" s="168" t="s">
        <v>421</v>
      </c>
      <c r="AB2" s="168" t="s">
        <v>422</v>
      </c>
      <c r="AC2" s="168" t="s">
        <v>423</v>
      </c>
      <c r="AD2" s="168" t="s">
        <v>424</v>
      </c>
      <c r="AE2" s="168" t="s">
        <v>425</v>
      </c>
      <c r="AF2" s="168" t="s">
        <v>426</v>
      </c>
      <c r="AG2" s="168" t="s">
        <v>427</v>
      </c>
      <c r="AH2" s="168" t="s">
        <v>428</v>
      </c>
      <c r="AI2" s="168" t="s">
        <v>429</v>
      </c>
      <c r="AJ2" s="168" t="s">
        <v>430</v>
      </c>
      <c r="AK2" s="168" t="s">
        <v>431</v>
      </c>
      <c r="AL2" s="168" t="s">
        <v>432</v>
      </c>
      <c r="AM2" s="167" t="s">
        <v>433</v>
      </c>
      <c r="AN2" s="166"/>
    </row>
    <row r="3" spans="1:40" ht="39.950000000000003" customHeight="1" thickBot="1" x14ac:dyDescent="0.2">
      <c r="A3" s="129"/>
      <c r="B3" s="164"/>
      <c r="C3" s="165" t="s">
        <v>435</v>
      </c>
      <c r="D3" s="164" t="s">
        <v>383</v>
      </c>
      <c r="E3" s="164" t="s">
        <v>384</v>
      </c>
      <c r="F3" s="164" t="s">
        <v>337</v>
      </c>
      <c r="G3" s="164" t="s">
        <v>345</v>
      </c>
      <c r="H3" s="164" t="s">
        <v>338</v>
      </c>
      <c r="I3" s="164" t="s">
        <v>346</v>
      </c>
      <c r="J3" s="164" t="s">
        <v>436</v>
      </c>
      <c r="K3" s="164" t="s">
        <v>339</v>
      </c>
      <c r="L3" s="164" t="s">
        <v>340</v>
      </c>
      <c r="M3" s="164" t="s">
        <v>385</v>
      </c>
      <c r="N3" s="164" t="s">
        <v>341</v>
      </c>
      <c r="O3" s="164" t="s">
        <v>162</v>
      </c>
      <c r="P3" s="164" t="s">
        <v>160</v>
      </c>
      <c r="Q3" s="164" t="s">
        <v>158</v>
      </c>
      <c r="R3" s="164" t="s">
        <v>386</v>
      </c>
      <c r="S3" s="164" t="s">
        <v>342</v>
      </c>
      <c r="T3" s="164" t="s">
        <v>437</v>
      </c>
      <c r="U3" s="164" t="s">
        <v>388</v>
      </c>
      <c r="V3" s="164" t="s">
        <v>21</v>
      </c>
      <c r="W3" s="164" t="s">
        <v>389</v>
      </c>
      <c r="X3" s="164" t="s">
        <v>390</v>
      </c>
      <c r="Y3" s="164" t="s">
        <v>22</v>
      </c>
      <c r="Z3" s="164" t="s">
        <v>23</v>
      </c>
      <c r="AA3" s="164" t="s">
        <v>114</v>
      </c>
      <c r="AB3" s="164" t="s">
        <v>112</v>
      </c>
      <c r="AC3" s="164" t="s">
        <v>391</v>
      </c>
      <c r="AD3" s="164" t="s">
        <v>392</v>
      </c>
      <c r="AE3" s="164" t="s">
        <v>393</v>
      </c>
      <c r="AF3" s="164" t="s">
        <v>76</v>
      </c>
      <c r="AG3" s="164" t="s">
        <v>394</v>
      </c>
      <c r="AH3" s="164" t="s">
        <v>395</v>
      </c>
      <c r="AI3" s="164" t="s">
        <v>334</v>
      </c>
      <c r="AJ3" s="164" t="s">
        <v>396</v>
      </c>
      <c r="AK3" s="164" t="s">
        <v>397</v>
      </c>
      <c r="AL3" s="164" t="s">
        <v>43</v>
      </c>
      <c r="AM3" s="150" t="s">
        <v>41</v>
      </c>
      <c r="AN3" s="163" t="s">
        <v>1263</v>
      </c>
    </row>
    <row r="4" spans="1:40" ht="39.950000000000003" customHeight="1" x14ac:dyDescent="0.15">
      <c r="A4" s="136" t="s">
        <v>398</v>
      </c>
      <c r="B4" s="162" t="s">
        <v>435</v>
      </c>
      <c r="C4" s="69">
        <f>'単位行列表(統合大分類)I'!C4-'輸入係数表(統合大分類)M'!C4</f>
        <v>0.81980906653216035</v>
      </c>
      <c r="D4" s="169">
        <f>'単位行列表(統合大分類)I'!D4-'輸入係数表(統合大分類)M'!D4</f>
        <v>0</v>
      </c>
      <c r="E4" s="169">
        <f>'単位行列表(統合大分類)I'!E4-'輸入係数表(統合大分類)M'!E4</f>
        <v>0</v>
      </c>
      <c r="F4" s="169">
        <f>'単位行列表(統合大分類)I'!F4-'輸入係数表(統合大分類)M'!F4</f>
        <v>0</v>
      </c>
      <c r="G4" s="169">
        <f>'単位行列表(統合大分類)I'!G4-'輸入係数表(統合大分類)M'!G4</f>
        <v>0</v>
      </c>
      <c r="H4" s="169">
        <f>'単位行列表(統合大分類)I'!H4-'輸入係数表(統合大分類)M'!H4</f>
        <v>0</v>
      </c>
      <c r="I4" s="169">
        <f>'単位行列表(統合大分類)I'!I4-'輸入係数表(統合大分類)M'!I4</f>
        <v>0</v>
      </c>
      <c r="J4" s="169">
        <f>'単位行列表(統合大分類)I'!J4-'輸入係数表(統合大分類)M'!J4</f>
        <v>0</v>
      </c>
      <c r="K4" s="169">
        <f>'単位行列表(統合大分類)I'!K4-'輸入係数表(統合大分類)M'!K4</f>
        <v>0</v>
      </c>
      <c r="L4" s="169">
        <f>'単位行列表(統合大分類)I'!L4-'輸入係数表(統合大分類)M'!L4</f>
        <v>0</v>
      </c>
      <c r="M4" s="169">
        <f>'単位行列表(統合大分類)I'!M4-'輸入係数表(統合大分類)M'!M4</f>
        <v>0</v>
      </c>
      <c r="N4" s="169">
        <f>'単位行列表(統合大分類)I'!N4-'輸入係数表(統合大分類)M'!N4</f>
        <v>0</v>
      </c>
      <c r="O4" s="169">
        <f>'単位行列表(統合大分類)I'!O4-'輸入係数表(統合大分類)M'!O4</f>
        <v>0</v>
      </c>
      <c r="P4" s="169">
        <f>'単位行列表(統合大分類)I'!P4-'輸入係数表(統合大分類)M'!P4</f>
        <v>0</v>
      </c>
      <c r="Q4" s="169">
        <f>'単位行列表(統合大分類)I'!Q4-'輸入係数表(統合大分類)M'!Q4</f>
        <v>0</v>
      </c>
      <c r="R4" s="169">
        <f>'単位行列表(統合大分類)I'!R4-'輸入係数表(統合大分類)M'!R4</f>
        <v>0</v>
      </c>
      <c r="S4" s="169">
        <f>'単位行列表(統合大分類)I'!S4-'輸入係数表(統合大分類)M'!S4</f>
        <v>0</v>
      </c>
      <c r="T4" s="169">
        <f>'単位行列表(統合大分類)I'!T4-'輸入係数表(統合大分類)M'!T4</f>
        <v>0</v>
      </c>
      <c r="U4" s="169">
        <f>'単位行列表(統合大分類)I'!U4-'輸入係数表(統合大分類)M'!U4</f>
        <v>0</v>
      </c>
      <c r="V4" s="169">
        <f>'単位行列表(統合大分類)I'!V4-'輸入係数表(統合大分類)M'!V4</f>
        <v>0</v>
      </c>
      <c r="W4" s="169">
        <f>'単位行列表(統合大分類)I'!W4-'輸入係数表(統合大分類)M'!W4</f>
        <v>0</v>
      </c>
      <c r="X4" s="169">
        <f>'単位行列表(統合大分類)I'!X4-'輸入係数表(統合大分類)M'!X4</f>
        <v>0</v>
      </c>
      <c r="Y4" s="169">
        <f>'単位行列表(統合大分類)I'!Y4-'輸入係数表(統合大分類)M'!Y4</f>
        <v>0</v>
      </c>
      <c r="Z4" s="169">
        <f>'単位行列表(統合大分類)I'!Z4-'輸入係数表(統合大分類)M'!Z4</f>
        <v>0</v>
      </c>
      <c r="AA4" s="169">
        <f>'単位行列表(統合大分類)I'!AA4-'輸入係数表(統合大分類)M'!AA4</f>
        <v>0</v>
      </c>
      <c r="AB4" s="169">
        <f>'単位行列表(統合大分類)I'!AB4-'輸入係数表(統合大分類)M'!AB4</f>
        <v>0</v>
      </c>
      <c r="AC4" s="169">
        <f>'単位行列表(統合大分類)I'!AC4-'輸入係数表(統合大分類)M'!AC4</f>
        <v>0</v>
      </c>
      <c r="AD4" s="169">
        <f>'単位行列表(統合大分類)I'!AD4-'輸入係数表(統合大分類)M'!AD4</f>
        <v>0</v>
      </c>
      <c r="AE4" s="169">
        <f>'単位行列表(統合大分類)I'!AE4-'輸入係数表(統合大分類)M'!AE4</f>
        <v>0</v>
      </c>
      <c r="AF4" s="169">
        <f>'単位行列表(統合大分類)I'!AF4-'輸入係数表(統合大分類)M'!AF4</f>
        <v>0</v>
      </c>
      <c r="AG4" s="169">
        <f>'単位行列表(統合大分類)I'!AG4-'輸入係数表(統合大分類)M'!AG4</f>
        <v>0</v>
      </c>
      <c r="AH4" s="169">
        <f>'単位行列表(統合大分類)I'!AH4-'輸入係数表(統合大分類)M'!AH4</f>
        <v>0</v>
      </c>
      <c r="AI4" s="169">
        <f>'単位行列表(統合大分類)I'!AI4-'輸入係数表(統合大分類)M'!AI4</f>
        <v>0</v>
      </c>
      <c r="AJ4" s="169">
        <f>'単位行列表(統合大分類)I'!AJ4-'輸入係数表(統合大分類)M'!AJ4</f>
        <v>0</v>
      </c>
      <c r="AK4" s="169">
        <f>'単位行列表(統合大分類)I'!AK4-'輸入係数表(統合大分類)M'!AK4</f>
        <v>0</v>
      </c>
      <c r="AL4" s="169">
        <f>'単位行列表(統合大分類)I'!AL4-'輸入係数表(統合大分類)M'!AL4</f>
        <v>0</v>
      </c>
      <c r="AM4" s="171">
        <f>'単位行列表(統合大分類)I'!AM4-'輸入係数表(統合大分類)M'!AM4</f>
        <v>0</v>
      </c>
      <c r="AN4" s="151"/>
    </row>
    <row r="5" spans="1:40" ht="39.950000000000003" customHeight="1" x14ac:dyDescent="0.15">
      <c r="A5" s="126" t="s">
        <v>399</v>
      </c>
      <c r="B5" s="161" t="s">
        <v>383</v>
      </c>
      <c r="C5" s="153">
        <f>'単位行列表(統合大分類)I'!C5-'輸入係数表(統合大分類)M'!C5</f>
        <v>0</v>
      </c>
      <c r="D5" s="170">
        <f>'単位行列表(統合大分類)I'!D5-'輸入係数表(統合大分類)M'!D5</f>
        <v>3.8056184302966312E-2</v>
      </c>
      <c r="E5" s="170">
        <f>'単位行列表(統合大分類)I'!E5-'輸入係数表(統合大分類)M'!E5</f>
        <v>0</v>
      </c>
      <c r="F5" s="170">
        <f>'単位行列表(統合大分類)I'!F5-'輸入係数表(統合大分類)M'!F5</f>
        <v>0</v>
      </c>
      <c r="G5" s="170">
        <f>'単位行列表(統合大分類)I'!G5-'輸入係数表(統合大分類)M'!G5</f>
        <v>0</v>
      </c>
      <c r="H5" s="170">
        <f>'単位行列表(統合大分類)I'!H5-'輸入係数表(統合大分類)M'!H5</f>
        <v>0</v>
      </c>
      <c r="I5" s="170">
        <f>'単位行列表(統合大分類)I'!I5-'輸入係数表(統合大分類)M'!I5</f>
        <v>0</v>
      </c>
      <c r="J5" s="170">
        <f>'単位行列表(統合大分類)I'!J5-'輸入係数表(統合大分類)M'!J5</f>
        <v>0</v>
      </c>
      <c r="K5" s="170">
        <f>'単位行列表(統合大分類)I'!K5-'輸入係数表(統合大分類)M'!K5</f>
        <v>0</v>
      </c>
      <c r="L5" s="170">
        <f>'単位行列表(統合大分類)I'!L5-'輸入係数表(統合大分類)M'!L5</f>
        <v>0</v>
      </c>
      <c r="M5" s="170">
        <f>'単位行列表(統合大分類)I'!M5-'輸入係数表(統合大分類)M'!M5</f>
        <v>0</v>
      </c>
      <c r="N5" s="170">
        <f>'単位行列表(統合大分類)I'!N5-'輸入係数表(統合大分類)M'!N5</f>
        <v>0</v>
      </c>
      <c r="O5" s="170">
        <f>'単位行列表(統合大分類)I'!O5-'輸入係数表(統合大分類)M'!O5</f>
        <v>0</v>
      </c>
      <c r="P5" s="170">
        <f>'単位行列表(統合大分類)I'!P5-'輸入係数表(統合大分類)M'!P5</f>
        <v>0</v>
      </c>
      <c r="Q5" s="170">
        <f>'単位行列表(統合大分類)I'!Q5-'輸入係数表(統合大分類)M'!Q5</f>
        <v>0</v>
      </c>
      <c r="R5" s="170">
        <f>'単位行列表(統合大分類)I'!R5-'輸入係数表(統合大分類)M'!R5</f>
        <v>0</v>
      </c>
      <c r="S5" s="170">
        <f>'単位行列表(統合大分類)I'!S5-'輸入係数表(統合大分類)M'!S5</f>
        <v>0</v>
      </c>
      <c r="T5" s="170">
        <f>'単位行列表(統合大分類)I'!T5-'輸入係数表(統合大分類)M'!T5</f>
        <v>0</v>
      </c>
      <c r="U5" s="170">
        <f>'単位行列表(統合大分類)I'!U5-'輸入係数表(統合大分類)M'!U5</f>
        <v>0</v>
      </c>
      <c r="V5" s="170">
        <f>'単位行列表(統合大分類)I'!V5-'輸入係数表(統合大分類)M'!V5</f>
        <v>0</v>
      </c>
      <c r="W5" s="170">
        <f>'単位行列表(統合大分類)I'!W5-'輸入係数表(統合大分類)M'!W5</f>
        <v>0</v>
      </c>
      <c r="X5" s="170">
        <f>'単位行列表(統合大分類)I'!X5-'輸入係数表(統合大分類)M'!X5</f>
        <v>0</v>
      </c>
      <c r="Y5" s="170">
        <f>'単位行列表(統合大分類)I'!Y5-'輸入係数表(統合大分類)M'!Y5</f>
        <v>0</v>
      </c>
      <c r="Z5" s="170">
        <f>'単位行列表(統合大分類)I'!Z5-'輸入係数表(統合大分類)M'!Z5</f>
        <v>0</v>
      </c>
      <c r="AA5" s="170">
        <f>'単位行列表(統合大分類)I'!AA5-'輸入係数表(統合大分類)M'!AA5</f>
        <v>0</v>
      </c>
      <c r="AB5" s="170">
        <f>'単位行列表(統合大分類)I'!AB5-'輸入係数表(統合大分類)M'!AB5</f>
        <v>0</v>
      </c>
      <c r="AC5" s="170">
        <f>'単位行列表(統合大分類)I'!AC5-'輸入係数表(統合大分類)M'!AC5</f>
        <v>0</v>
      </c>
      <c r="AD5" s="170">
        <f>'単位行列表(統合大分類)I'!AD5-'輸入係数表(統合大分類)M'!AD5</f>
        <v>0</v>
      </c>
      <c r="AE5" s="170">
        <f>'単位行列表(統合大分類)I'!AE5-'輸入係数表(統合大分類)M'!AE5</f>
        <v>0</v>
      </c>
      <c r="AF5" s="170">
        <f>'単位行列表(統合大分類)I'!AF5-'輸入係数表(統合大分類)M'!AF5</f>
        <v>0</v>
      </c>
      <c r="AG5" s="170">
        <f>'単位行列表(統合大分類)I'!AG5-'輸入係数表(統合大分類)M'!AG5</f>
        <v>0</v>
      </c>
      <c r="AH5" s="170">
        <f>'単位行列表(統合大分類)I'!AH5-'輸入係数表(統合大分類)M'!AH5</f>
        <v>0</v>
      </c>
      <c r="AI5" s="170">
        <f>'単位行列表(統合大分類)I'!AI5-'輸入係数表(統合大分類)M'!AI5</f>
        <v>0</v>
      </c>
      <c r="AJ5" s="170">
        <f>'単位行列表(統合大分類)I'!AJ5-'輸入係数表(統合大分類)M'!AJ5</f>
        <v>0</v>
      </c>
      <c r="AK5" s="170">
        <f>'単位行列表(統合大分類)I'!AK5-'輸入係数表(統合大分類)M'!AK5</f>
        <v>0</v>
      </c>
      <c r="AL5" s="170">
        <f>'単位行列表(統合大分類)I'!AL5-'輸入係数表(統合大分類)M'!AL5</f>
        <v>0</v>
      </c>
      <c r="AM5" s="152">
        <f>'単位行列表(統合大分類)I'!AM5-'輸入係数表(統合大分類)M'!AM5</f>
        <v>0</v>
      </c>
      <c r="AN5" s="151"/>
    </row>
    <row r="6" spans="1:40" ht="39.950000000000003" customHeight="1" x14ac:dyDescent="0.15">
      <c r="A6" s="126" t="s">
        <v>400</v>
      </c>
      <c r="B6" s="161" t="s">
        <v>384</v>
      </c>
      <c r="C6" s="153">
        <f>'単位行列表(統合大分類)I'!C6-'輸入係数表(統合大分類)M'!C6</f>
        <v>0</v>
      </c>
      <c r="D6" s="170">
        <f>'単位行列表(統合大分類)I'!D6-'輸入係数表(統合大分類)M'!D6</f>
        <v>0</v>
      </c>
      <c r="E6" s="170">
        <f>'単位行列表(統合大分類)I'!E6-'輸入係数表(統合大分類)M'!E6</f>
        <v>0.8282671903436144</v>
      </c>
      <c r="F6" s="170">
        <f>'単位行列表(統合大分類)I'!F6-'輸入係数表(統合大分類)M'!F6</f>
        <v>0</v>
      </c>
      <c r="G6" s="170">
        <f>'単位行列表(統合大分類)I'!G6-'輸入係数表(統合大分類)M'!G6</f>
        <v>0</v>
      </c>
      <c r="H6" s="170">
        <f>'単位行列表(統合大分類)I'!H6-'輸入係数表(統合大分類)M'!H6</f>
        <v>0</v>
      </c>
      <c r="I6" s="170">
        <f>'単位行列表(統合大分類)I'!I6-'輸入係数表(統合大分類)M'!I6</f>
        <v>0</v>
      </c>
      <c r="J6" s="170">
        <f>'単位行列表(統合大分類)I'!J6-'輸入係数表(統合大分類)M'!J6</f>
        <v>0</v>
      </c>
      <c r="K6" s="170">
        <f>'単位行列表(統合大分類)I'!K6-'輸入係数表(統合大分類)M'!K6</f>
        <v>0</v>
      </c>
      <c r="L6" s="170">
        <f>'単位行列表(統合大分類)I'!L6-'輸入係数表(統合大分類)M'!L6</f>
        <v>0</v>
      </c>
      <c r="M6" s="170">
        <f>'単位行列表(統合大分類)I'!M6-'輸入係数表(統合大分類)M'!M6</f>
        <v>0</v>
      </c>
      <c r="N6" s="170">
        <f>'単位行列表(統合大分類)I'!N6-'輸入係数表(統合大分類)M'!N6</f>
        <v>0</v>
      </c>
      <c r="O6" s="170">
        <f>'単位行列表(統合大分類)I'!O6-'輸入係数表(統合大分類)M'!O6</f>
        <v>0</v>
      </c>
      <c r="P6" s="170">
        <f>'単位行列表(統合大分類)I'!P6-'輸入係数表(統合大分類)M'!P6</f>
        <v>0</v>
      </c>
      <c r="Q6" s="170">
        <f>'単位行列表(統合大分類)I'!Q6-'輸入係数表(統合大分類)M'!Q6</f>
        <v>0</v>
      </c>
      <c r="R6" s="170">
        <f>'単位行列表(統合大分類)I'!R6-'輸入係数表(統合大分類)M'!R6</f>
        <v>0</v>
      </c>
      <c r="S6" s="170">
        <f>'単位行列表(統合大分類)I'!S6-'輸入係数表(統合大分類)M'!S6</f>
        <v>0</v>
      </c>
      <c r="T6" s="170">
        <f>'単位行列表(統合大分類)I'!T6-'輸入係数表(統合大分類)M'!T6</f>
        <v>0</v>
      </c>
      <c r="U6" s="170">
        <f>'単位行列表(統合大分類)I'!U6-'輸入係数表(統合大分類)M'!U6</f>
        <v>0</v>
      </c>
      <c r="V6" s="170">
        <f>'単位行列表(統合大分類)I'!V6-'輸入係数表(統合大分類)M'!V6</f>
        <v>0</v>
      </c>
      <c r="W6" s="170">
        <f>'単位行列表(統合大分類)I'!W6-'輸入係数表(統合大分類)M'!W6</f>
        <v>0</v>
      </c>
      <c r="X6" s="170">
        <f>'単位行列表(統合大分類)I'!X6-'輸入係数表(統合大分類)M'!X6</f>
        <v>0</v>
      </c>
      <c r="Y6" s="170">
        <f>'単位行列表(統合大分類)I'!Y6-'輸入係数表(統合大分類)M'!Y6</f>
        <v>0</v>
      </c>
      <c r="Z6" s="170">
        <f>'単位行列表(統合大分類)I'!Z6-'輸入係数表(統合大分類)M'!Z6</f>
        <v>0</v>
      </c>
      <c r="AA6" s="170">
        <f>'単位行列表(統合大分類)I'!AA6-'輸入係数表(統合大分類)M'!AA6</f>
        <v>0</v>
      </c>
      <c r="AB6" s="170">
        <f>'単位行列表(統合大分類)I'!AB6-'輸入係数表(統合大分類)M'!AB6</f>
        <v>0</v>
      </c>
      <c r="AC6" s="170">
        <f>'単位行列表(統合大分類)I'!AC6-'輸入係数表(統合大分類)M'!AC6</f>
        <v>0</v>
      </c>
      <c r="AD6" s="170">
        <f>'単位行列表(統合大分類)I'!AD6-'輸入係数表(統合大分類)M'!AD6</f>
        <v>0</v>
      </c>
      <c r="AE6" s="170">
        <f>'単位行列表(統合大分類)I'!AE6-'輸入係数表(統合大分類)M'!AE6</f>
        <v>0</v>
      </c>
      <c r="AF6" s="170">
        <f>'単位行列表(統合大分類)I'!AF6-'輸入係数表(統合大分類)M'!AF6</f>
        <v>0</v>
      </c>
      <c r="AG6" s="170">
        <f>'単位行列表(統合大分類)I'!AG6-'輸入係数表(統合大分類)M'!AG6</f>
        <v>0</v>
      </c>
      <c r="AH6" s="170">
        <f>'単位行列表(統合大分類)I'!AH6-'輸入係数表(統合大分類)M'!AH6</f>
        <v>0</v>
      </c>
      <c r="AI6" s="170">
        <f>'単位行列表(統合大分類)I'!AI6-'輸入係数表(統合大分類)M'!AI6</f>
        <v>0</v>
      </c>
      <c r="AJ6" s="170">
        <f>'単位行列表(統合大分類)I'!AJ6-'輸入係数表(統合大分類)M'!AJ6</f>
        <v>0</v>
      </c>
      <c r="AK6" s="170">
        <f>'単位行列表(統合大分類)I'!AK6-'輸入係数表(統合大分類)M'!AK6</f>
        <v>0</v>
      </c>
      <c r="AL6" s="170">
        <f>'単位行列表(統合大分類)I'!AL6-'輸入係数表(統合大分類)M'!AL6</f>
        <v>0</v>
      </c>
      <c r="AM6" s="152">
        <f>'単位行列表(統合大分類)I'!AM6-'輸入係数表(統合大分類)M'!AM6</f>
        <v>0</v>
      </c>
      <c r="AN6" s="151"/>
    </row>
    <row r="7" spans="1:40" ht="39.950000000000003" customHeight="1" x14ac:dyDescent="0.15">
      <c r="A7" s="126" t="s">
        <v>401</v>
      </c>
      <c r="B7" s="161" t="s">
        <v>337</v>
      </c>
      <c r="C7" s="153">
        <f>'単位行列表(統合大分類)I'!C7-'輸入係数表(統合大分類)M'!C7</f>
        <v>0</v>
      </c>
      <c r="D7" s="170">
        <f>'単位行列表(統合大分類)I'!D7-'輸入係数表(統合大分類)M'!D7</f>
        <v>0</v>
      </c>
      <c r="E7" s="170">
        <f>'単位行列表(統合大分類)I'!E7-'輸入係数表(統合大分類)M'!E7</f>
        <v>0</v>
      </c>
      <c r="F7" s="170">
        <f>'単位行列表(統合大分類)I'!F7-'輸入係数表(統合大分類)M'!F7</f>
        <v>0.36306456814730326</v>
      </c>
      <c r="G7" s="170">
        <f>'単位行列表(統合大分類)I'!G7-'輸入係数表(統合大分類)M'!G7</f>
        <v>0</v>
      </c>
      <c r="H7" s="170">
        <f>'単位行列表(統合大分類)I'!H7-'輸入係数表(統合大分類)M'!H7</f>
        <v>0</v>
      </c>
      <c r="I7" s="170">
        <f>'単位行列表(統合大分類)I'!I7-'輸入係数表(統合大分類)M'!I7</f>
        <v>0</v>
      </c>
      <c r="J7" s="170">
        <f>'単位行列表(統合大分類)I'!J7-'輸入係数表(統合大分類)M'!J7</f>
        <v>0</v>
      </c>
      <c r="K7" s="170">
        <f>'単位行列表(統合大分類)I'!K7-'輸入係数表(統合大分類)M'!K7</f>
        <v>0</v>
      </c>
      <c r="L7" s="170">
        <f>'単位行列表(統合大分類)I'!L7-'輸入係数表(統合大分類)M'!L7</f>
        <v>0</v>
      </c>
      <c r="M7" s="170">
        <f>'単位行列表(統合大分類)I'!M7-'輸入係数表(統合大分類)M'!M7</f>
        <v>0</v>
      </c>
      <c r="N7" s="170">
        <f>'単位行列表(統合大分類)I'!N7-'輸入係数表(統合大分類)M'!N7</f>
        <v>0</v>
      </c>
      <c r="O7" s="170">
        <f>'単位行列表(統合大分類)I'!O7-'輸入係数表(統合大分類)M'!O7</f>
        <v>0</v>
      </c>
      <c r="P7" s="170">
        <f>'単位行列表(統合大分類)I'!P7-'輸入係数表(統合大分類)M'!P7</f>
        <v>0</v>
      </c>
      <c r="Q7" s="170">
        <f>'単位行列表(統合大分類)I'!Q7-'輸入係数表(統合大分類)M'!Q7</f>
        <v>0</v>
      </c>
      <c r="R7" s="170">
        <f>'単位行列表(統合大分類)I'!R7-'輸入係数表(統合大分類)M'!R7</f>
        <v>0</v>
      </c>
      <c r="S7" s="170">
        <f>'単位行列表(統合大分類)I'!S7-'輸入係数表(統合大分類)M'!S7</f>
        <v>0</v>
      </c>
      <c r="T7" s="170">
        <f>'単位行列表(統合大分類)I'!T7-'輸入係数表(統合大分類)M'!T7</f>
        <v>0</v>
      </c>
      <c r="U7" s="170">
        <f>'単位行列表(統合大分類)I'!U7-'輸入係数表(統合大分類)M'!U7</f>
        <v>0</v>
      </c>
      <c r="V7" s="170">
        <f>'単位行列表(統合大分類)I'!V7-'輸入係数表(統合大分類)M'!V7</f>
        <v>0</v>
      </c>
      <c r="W7" s="170">
        <f>'単位行列表(統合大分類)I'!W7-'輸入係数表(統合大分類)M'!W7</f>
        <v>0</v>
      </c>
      <c r="X7" s="170">
        <f>'単位行列表(統合大分類)I'!X7-'輸入係数表(統合大分類)M'!X7</f>
        <v>0</v>
      </c>
      <c r="Y7" s="170">
        <f>'単位行列表(統合大分類)I'!Y7-'輸入係数表(統合大分類)M'!Y7</f>
        <v>0</v>
      </c>
      <c r="Z7" s="170">
        <f>'単位行列表(統合大分類)I'!Z7-'輸入係数表(統合大分類)M'!Z7</f>
        <v>0</v>
      </c>
      <c r="AA7" s="170">
        <f>'単位行列表(統合大分類)I'!AA7-'輸入係数表(統合大分類)M'!AA7</f>
        <v>0</v>
      </c>
      <c r="AB7" s="170">
        <f>'単位行列表(統合大分類)I'!AB7-'輸入係数表(統合大分類)M'!AB7</f>
        <v>0</v>
      </c>
      <c r="AC7" s="170">
        <f>'単位行列表(統合大分類)I'!AC7-'輸入係数表(統合大分類)M'!AC7</f>
        <v>0</v>
      </c>
      <c r="AD7" s="170">
        <f>'単位行列表(統合大分類)I'!AD7-'輸入係数表(統合大分類)M'!AD7</f>
        <v>0</v>
      </c>
      <c r="AE7" s="170">
        <f>'単位行列表(統合大分類)I'!AE7-'輸入係数表(統合大分類)M'!AE7</f>
        <v>0</v>
      </c>
      <c r="AF7" s="170">
        <f>'単位行列表(統合大分類)I'!AF7-'輸入係数表(統合大分類)M'!AF7</f>
        <v>0</v>
      </c>
      <c r="AG7" s="170">
        <f>'単位行列表(統合大分類)I'!AG7-'輸入係数表(統合大分類)M'!AG7</f>
        <v>0</v>
      </c>
      <c r="AH7" s="170">
        <f>'単位行列表(統合大分類)I'!AH7-'輸入係数表(統合大分類)M'!AH7</f>
        <v>0</v>
      </c>
      <c r="AI7" s="170">
        <f>'単位行列表(統合大分類)I'!AI7-'輸入係数表(統合大分類)M'!AI7</f>
        <v>0</v>
      </c>
      <c r="AJ7" s="170">
        <f>'単位行列表(統合大分類)I'!AJ7-'輸入係数表(統合大分類)M'!AJ7</f>
        <v>0</v>
      </c>
      <c r="AK7" s="170">
        <f>'単位行列表(統合大分類)I'!AK7-'輸入係数表(統合大分類)M'!AK7</f>
        <v>0</v>
      </c>
      <c r="AL7" s="170">
        <f>'単位行列表(統合大分類)I'!AL7-'輸入係数表(統合大分類)M'!AL7</f>
        <v>0</v>
      </c>
      <c r="AM7" s="152">
        <f>'単位行列表(統合大分類)I'!AM7-'輸入係数表(統合大分類)M'!AM7</f>
        <v>0</v>
      </c>
      <c r="AN7" s="151"/>
    </row>
    <row r="8" spans="1:40" ht="39.950000000000003" customHeight="1" x14ac:dyDescent="0.15">
      <c r="A8" s="126" t="s">
        <v>402</v>
      </c>
      <c r="B8" s="161" t="s">
        <v>345</v>
      </c>
      <c r="C8" s="153">
        <f>'単位行列表(統合大分類)I'!C8-'輸入係数表(統合大分類)M'!C8</f>
        <v>0</v>
      </c>
      <c r="D8" s="170">
        <f>'単位行列表(統合大分類)I'!D8-'輸入係数表(統合大分類)M'!D8</f>
        <v>0</v>
      </c>
      <c r="E8" s="170">
        <f>'単位行列表(統合大分類)I'!E8-'輸入係数表(統合大分類)M'!E8</f>
        <v>0</v>
      </c>
      <c r="F8" s="170">
        <f>'単位行列表(統合大分類)I'!F8-'輸入係数表(統合大分類)M'!F8</f>
        <v>0</v>
      </c>
      <c r="G8" s="170">
        <f>'単位行列表(統合大分類)I'!G8-'輸入係数表(統合大分類)M'!G8</f>
        <v>0.81574676047269834</v>
      </c>
      <c r="H8" s="170">
        <f>'単位行列表(統合大分類)I'!H8-'輸入係数表(統合大分類)M'!H8</f>
        <v>0</v>
      </c>
      <c r="I8" s="170">
        <f>'単位行列表(統合大分類)I'!I8-'輸入係数表(統合大分類)M'!I8</f>
        <v>0</v>
      </c>
      <c r="J8" s="170">
        <f>'単位行列表(統合大分類)I'!J8-'輸入係数表(統合大分類)M'!J8</f>
        <v>0</v>
      </c>
      <c r="K8" s="170">
        <f>'単位行列表(統合大分類)I'!K8-'輸入係数表(統合大分類)M'!K8</f>
        <v>0</v>
      </c>
      <c r="L8" s="170">
        <f>'単位行列表(統合大分類)I'!L8-'輸入係数表(統合大分類)M'!L8</f>
        <v>0</v>
      </c>
      <c r="M8" s="170">
        <f>'単位行列表(統合大分類)I'!M8-'輸入係数表(統合大分類)M'!M8</f>
        <v>0</v>
      </c>
      <c r="N8" s="170">
        <f>'単位行列表(統合大分類)I'!N8-'輸入係数表(統合大分類)M'!N8</f>
        <v>0</v>
      </c>
      <c r="O8" s="170">
        <f>'単位行列表(統合大分類)I'!O8-'輸入係数表(統合大分類)M'!O8</f>
        <v>0</v>
      </c>
      <c r="P8" s="170">
        <f>'単位行列表(統合大分類)I'!P8-'輸入係数表(統合大分類)M'!P8</f>
        <v>0</v>
      </c>
      <c r="Q8" s="170">
        <f>'単位行列表(統合大分類)I'!Q8-'輸入係数表(統合大分類)M'!Q8</f>
        <v>0</v>
      </c>
      <c r="R8" s="170">
        <f>'単位行列表(統合大分類)I'!R8-'輸入係数表(統合大分類)M'!R8</f>
        <v>0</v>
      </c>
      <c r="S8" s="170">
        <f>'単位行列表(統合大分類)I'!S8-'輸入係数表(統合大分類)M'!S8</f>
        <v>0</v>
      </c>
      <c r="T8" s="170">
        <f>'単位行列表(統合大分類)I'!T8-'輸入係数表(統合大分類)M'!T8</f>
        <v>0</v>
      </c>
      <c r="U8" s="170">
        <f>'単位行列表(統合大分類)I'!U8-'輸入係数表(統合大分類)M'!U8</f>
        <v>0</v>
      </c>
      <c r="V8" s="170">
        <f>'単位行列表(統合大分類)I'!V8-'輸入係数表(統合大分類)M'!V8</f>
        <v>0</v>
      </c>
      <c r="W8" s="170">
        <f>'単位行列表(統合大分類)I'!W8-'輸入係数表(統合大分類)M'!W8</f>
        <v>0</v>
      </c>
      <c r="X8" s="170">
        <f>'単位行列表(統合大分類)I'!X8-'輸入係数表(統合大分類)M'!X8</f>
        <v>0</v>
      </c>
      <c r="Y8" s="170">
        <f>'単位行列表(統合大分類)I'!Y8-'輸入係数表(統合大分類)M'!Y8</f>
        <v>0</v>
      </c>
      <c r="Z8" s="170">
        <f>'単位行列表(統合大分類)I'!Z8-'輸入係数表(統合大分類)M'!Z8</f>
        <v>0</v>
      </c>
      <c r="AA8" s="170">
        <f>'単位行列表(統合大分類)I'!AA8-'輸入係数表(統合大分類)M'!AA8</f>
        <v>0</v>
      </c>
      <c r="AB8" s="170">
        <f>'単位行列表(統合大分類)I'!AB8-'輸入係数表(統合大分類)M'!AB8</f>
        <v>0</v>
      </c>
      <c r="AC8" s="170">
        <f>'単位行列表(統合大分類)I'!AC8-'輸入係数表(統合大分類)M'!AC8</f>
        <v>0</v>
      </c>
      <c r="AD8" s="170">
        <f>'単位行列表(統合大分類)I'!AD8-'輸入係数表(統合大分類)M'!AD8</f>
        <v>0</v>
      </c>
      <c r="AE8" s="170">
        <f>'単位行列表(統合大分類)I'!AE8-'輸入係数表(統合大分類)M'!AE8</f>
        <v>0</v>
      </c>
      <c r="AF8" s="170">
        <f>'単位行列表(統合大分類)I'!AF8-'輸入係数表(統合大分類)M'!AF8</f>
        <v>0</v>
      </c>
      <c r="AG8" s="170">
        <f>'単位行列表(統合大分類)I'!AG8-'輸入係数表(統合大分類)M'!AG8</f>
        <v>0</v>
      </c>
      <c r="AH8" s="170">
        <f>'単位行列表(統合大分類)I'!AH8-'輸入係数表(統合大分類)M'!AH8</f>
        <v>0</v>
      </c>
      <c r="AI8" s="170">
        <f>'単位行列表(統合大分類)I'!AI8-'輸入係数表(統合大分類)M'!AI8</f>
        <v>0</v>
      </c>
      <c r="AJ8" s="170">
        <f>'単位行列表(統合大分類)I'!AJ8-'輸入係数表(統合大分類)M'!AJ8</f>
        <v>0</v>
      </c>
      <c r="AK8" s="170">
        <f>'単位行列表(統合大分類)I'!AK8-'輸入係数表(統合大分類)M'!AK8</f>
        <v>0</v>
      </c>
      <c r="AL8" s="170">
        <f>'単位行列表(統合大分類)I'!AL8-'輸入係数表(統合大分類)M'!AL8</f>
        <v>0</v>
      </c>
      <c r="AM8" s="152">
        <f>'単位行列表(統合大分類)I'!AM8-'輸入係数表(統合大分類)M'!AM8</f>
        <v>0</v>
      </c>
      <c r="AN8" s="151"/>
    </row>
    <row r="9" spans="1:40" ht="39.950000000000003" customHeight="1" x14ac:dyDescent="0.15">
      <c r="A9" s="126" t="s">
        <v>403</v>
      </c>
      <c r="B9" s="161" t="s">
        <v>338</v>
      </c>
      <c r="C9" s="153">
        <f>'単位行列表(統合大分類)I'!C9-'輸入係数表(統合大分類)M'!C9</f>
        <v>0</v>
      </c>
      <c r="D9" s="170">
        <f>'単位行列表(統合大分類)I'!D9-'輸入係数表(統合大分類)M'!D9</f>
        <v>0</v>
      </c>
      <c r="E9" s="170">
        <f>'単位行列表(統合大分類)I'!E9-'輸入係数表(統合大分類)M'!E9</f>
        <v>0</v>
      </c>
      <c r="F9" s="170">
        <f>'単位行列表(統合大分類)I'!F9-'輸入係数表(統合大分類)M'!F9</f>
        <v>0</v>
      </c>
      <c r="G9" s="170">
        <f>'単位行列表(統合大分類)I'!G9-'輸入係数表(統合大分類)M'!G9</f>
        <v>0</v>
      </c>
      <c r="H9" s="170">
        <f>'単位行列表(統合大分類)I'!H9-'輸入係数表(統合大分類)M'!H9</f>
        <v>0.73706050194122419</v>
      </c>
      <c r="I9" s="170">
        <f>'単位行列表(統合大分類)I'!I9-'輸入係数表(統合大分類)M'!I9</f>
        <v>0</v>
      </c>
      <c r="J9" s="170">
        <f>'単位行列表(統合大分類)I'!J9-'輸入係数表(統合大分類)M'!J9</f>
        <v>0</v>
      </c>
      <c r="K9" s="170">
        <f>'単位行列表(統合大分類)I'!K9-'輸入係数表(統合大分類)M'!K9</f>
        <v>0</v>
      </c>
      <c r="L9" s="170">
        <f>'単位行列表(統合大分類)I'!L9-'輸入係数表(統合大分類)M'!L9</f>
        <v>0</v>
      </c>
      <c r="M9" s="170">
        <f>'単位行列表(統合大分類)I'!M9-'輸入係数表(統合大分類)M'!M9</f>
        <v>0</v>
      </c>
      <c r="N9" s="170">
        <f>'単位行列表(統合大分類)I'!N9-'輸入係数表(統合大分類)M'!N9</f>
        <v>0</v>
      </c>
      <c r="O9" s="170">
        <f>'単位行列表(統合大分類)I'!O9-'輸入係数表(統合大分類)M'!O9</f>
        <v>0</v>
      </c>
      <c r="P9" s="170">
        <f>'単位行列表(統合大分類)I'!P9-'輸入係数表(統合大分類)M'!P9</f>
        <v>0</v>
      </c>
      <c r="Q9" s="170">
        <f>'単位行列表(統合大分類)I'!Q9-'輸入係数表(統合大分類)M'!Q9</f>
        <v>0</v>
      </c>
      <c r="R9" s="170">
        <f>'単位行列表(統合大分類)I'!R9-'輸入係数表(統合大分類)M'!R9</f>
        <v>0</v>
      </c>
      <c r="S9" s="170">
        <f>'単位行列表(統合大分類)I'!S9-'輸入係数表(統合大分類)M'!S9</f>
        <v>0</v>
      </c>
      <c r="T9" s="170">
        <f>'単位行列表(統合大分類)I'!T9-'輸入係数表(統合大分類)M'!T9</f>
        <v>0</v>
      </c>
      <c r="U9" s="170">
        <f>'単位行列表(統合大分類)I'!U9-'輸入係数表(統合大分類)M'!U9</f>
        <v>0</v>
      </c>
      <c r="V9" s="170">
        <f>'単位行列表(統合大分類)I'!V9-'輸入係数表(統合大分類)M'!V9</f>
        <v>0</v>
      </c>
      <c r="W9" s="170">
        <f>'単位行列表(統合大分類)I'!W9-'輸入係数表(統合大分類)M'!W9</f>
        <v>0</v>
      </c>
      <c r="X9" s="170">
        <f>'単位行列表(統合大分類)I'!X9-'輸入係数表(統合大分類)M'!X9</f>
        <v>0</v>
      </c>
      <c r="Y9" s="170">
        <f>'単位行列表(統合大分類)I'!Y9-'輸入係数表(統合大分類)M'!Y9</f>
        <v>0</v>
      </c>
      <c r="Z9" s="170">
        <f>'単位行列表(統合大分類)I'!Z9-'輸入係数表(統合大分類)M'!Z9</f>
        <v>0</v>
      </c>
      <c r="AA9" s="170">
        <f>'単位行列表(統合大分類)I'!AA9-'輸入係数表(統合大分類)M'!AA9</f>
        <v>0</v>
      </c>
      <c r="AB9" s="170">
        <f>'単位行列表(統合大分類)I'!AB9-'輸入係数表(統合大分類)M'!AB9</f>
        <v>0</v>
      </c>
      <c r="AC9" s="170">
        <f>'単位行列表(統合大分類)I'!AC9-'輸入係数表(統合大分類)M'!AC9</f>
        <v>0</v>
      </c>
      <c r="AD9" s="170">
        <f>'単位行列表(統合大分類)I'!AD9-'輸入係数表(統合大分類)M'!AD9</f>
        <v>0</v>
      </c>
      <c r="AE9" s="170">
        <f>'単位行列表(統合大分類)I'!AE9-'輸入係数表(統合大分類)M'!AE9</f>
        <v>0</v>
      </c>
      <c r="AF9" s="170">
        <f>'単位行列表(統合大分類)I'!AF9-'輸入係数表(統合大分類)M'!AF9</f>
        <v>0</v>
      </c>
      <c r="AG9" s="170">
        <f>'単位行列表(統合大分類)I'!AG9-'輸入係数表(統合大分類)M'!AG9</f>
        <v>0</v>
      </c>
      <c r="AH9" s="170">
        <f>'単位行列表(統合大分類)I'!AH9-'輸入係数表(統合大分類)M'!AH9</f>
        <v>0</v>
      </c>
      <c r="AI9" s="170">
        <f>'単位行列表(統合大分類)I'!AI9-'輸入係数表(統合大分類)M'!AI9</f>
        <v>0</v>
      </c>
      <c r="AJ9" s="170">
        <f>'単位行列表(統合大分類)I'!AJ9-'輸入係数表(統合大分類)M'!AJ9</f>
        <v>0</v>
      </c>
      <c r="AK9" s="170">
        <f>'単位行列表(統合大分類)I'!AK9-'輸入係数表(統合大分類)M'!AK9</f>
        <v>0</v>
      </c>
      <c r="AL9" s="170">
        <f>'単位行列表(統合大分類)I'!AL9-'輸入係数表(統合大分類)M'!AL9</f>
        <v>0</v>
      </c>
      <c r="AM9" s="152">
        <f>'単位行列表(統合大分類)I'!AM9-'輸入係数表(統合大分類)M'!AM9</f>
        <v>0</v>
      </c>
      <c r="AN9" s="151"/>
    </row>
    <row r="10" spans="1:40" ht="39.950000000000003" customHeight="1" x14ac:dyDescent="0.15">
      <c r="A10" s="126" t="s">
        <v>404</v>
      </c>
      <c r="B10" s="161" t="s">
        <v>346</v>
      </c>
      <c r="C10" s="153">
        <f>'単位行列表(統合大分類)I'!C10-'輸入係数表(統合大分類)M'!C10</f>
        <v>0</v>
      </c>
      <c r="D10" s="170">
        <f>'単位行列表(統合大分類)I'!D10-'輸入係数表(統合大分類)M'!D10</f>
        <v>0</v>
      </c>
      <c r="E10" s="170">
        <f>'単位行列表(統合大分類)I'!E10-'輸入係数表(統合大分類)M'!E10</f>
        <v>0</v>
      </c>
      <c r="F10" s="170">
        <f>'単位行列表(統合大分類)I'!F10-'輸入係数表(統合大分類)M'!F10</f>
        <v>0</v>
      </c>
      <c r="G10" s="170">
        <f>'単位行列表(統合大分類)I'!G10-'輸入係数表(統合大分類)M'!G10</f>
        <v>0</v>
      </c>
      <c r="H10" s="170">
        <f>'単位行列表(統合大分類)I'!H10-'輸入係数表(統合大分類)M'!H10</f>
        <v>0</v>
      </c>
      <c r="I10" s="170">
        <f>'単位行列表(統合大分類)I'!I10-'輸入係数表(統合大分類)M'!I10</f>
        <v>0.82116748849610421</v>
      </c>
      <c r="J10" s="170">
        <f>'単位行列表(統合大分類)I'!J10-'輸入係数表(統合大分類)M'!J10</f>
        <v>0</v>
      </c>
      <c r="K10" s="170">
        <f>'単位行列表(統合大分類)I'!K10-'輸入係数表(統合大分類)M'!K10</f>
        <v>0</v>
      </c>
      <c r="L10" s="170">
        <f>'単位行列表(統合大分類)I'!L10-'輸入係数表(統合大分類)M'!L10</f>
        <v>0</v>
      </c>
      <c r="M10" s="170">
        <f>'単位行列表(統合大分類)I'!M10-'輸入係数表(統合大分類)M'!M10</f>
        <v>0</v>
      </c>
      <c r="N10" s="170">
        <f>'単位行列表(統合大分類)I'!N10-'輸入係数表(統合大分類)M'!N10</f>
        <v>0</v>
      </c>
      <c r="O10" s="170">
        <f>'単位行列表(統合大分類)I'!O10-'輸入係数表(統合大分類)M'!O10</f>
        <v>0</v>
      </c>
      <c r="P10" s="170">
        <f>'単位行列表(統合大分類)I'!P10-'輸入係数表(統合大分類)M'!P10</f>
        <v>0</v>
      </c>
      <c r="Q10" s="170">
        <f>'単位行列表(統合大分類)I'!Q10-'輸入係数表(統合大分類)M'!Q10</f>
        <v>0</v>
      </c>
      <c r="R10" s="170">
        <f>'単位行列表(統合大分類)I'!R10-'輸入係数表(統合大分類)M'!R10</f>
        <v>0</v>
      </c>
      <c r="S10" s="170">
        <f>'単位行列表(統合大分類)I'!S10-'輸入係数表(統合大分類)M'!S10</f>
        <v>0</v>
      </c>
      <c r="T10" s="170">
        <f>'単位行列表(統合大分類)I'!T10-'輸入係数表(統合大分類)M'!T10</f>
        <v>0</v>
      </c>
      <c r="U10" s="170">
        <f>'単位行列表(統合大分類)I'!U10-'輸入係数表(統合大分類)M'!U10</f>
        <v>0</v>
      </c>
      <c r="V10" s="170">
        <f>'単位行列表(統合大分類)I'!V10-'輸入係数表(統合大分類)M'!V10</f>
        <v>0</v>
      </c>
      <c r="W10" s="170">
        <f>'単位行列表(統合大分類)I'!W10-'輸入係数表(統合大分類)M'!W10</f>
        <v>0</v>
      </c>
      <c r="X10" s="170">
        <f>'単位行列表(統合大分類)I'!X10-'輸入係数表(統合大分類)M'!X10</f>
        <v>0</v>
      </c>
      <c r="Y10" s="170">
        <f>'単位行列表(統合大分類)I'!Y10-'輸入係数表(統合大分類)M'!Y10</f>
        <v>0</v>
      </c>
      <c r="Z10" s="170">
        <f>'単位行列表(統合大分類)I'!Z10-'輸入係数表(統合大分類)M'!Z10</f>
        <v>0</v>
      </c>
      <c r="AA10" s="170">
        <f>'単位行列表(統合大分類)I'!AA10-'輸入係数表(統合大分類)M'!AA10</f>
        <v>0</v>
      </c>
      <c r="AB10" s="170">
        <f>'単位行列表(統合大分類)I'!AB10-'輸入係数表(統合大分類)M'!AB10</f>
        <v>0</v>
      </c>
      <c r="AC10" s="170">
        <f>'単位行列表(統合大分類)I'!AC10-'輸入係数表(統合大分類)M'!AC10</f>
        <v>0</v>
      </c>
      <c r="AD10" s="170">
        <f>'単位行列表(統合大分類)I'!AD10-'輸入係数表(統合大分類)M'!AD10</f>
        <v>0</v>
      </c>
      <c r="AE10" s="170">
        <f>'単位行列表(統合大分類)I'!AE10-'輸入係数表(統合大分類)M'!AE10</f>
        <v>0</v>
      </c>
      <c r="AF10" s="170">
        <f>'単位行列表(統合大分類)I'!AF10-'輸入係数表(統合大分類)M'!AF10</f>
        <v>0</v>
      </c>
      <c r="AG10" s="170">
        <f>'単位行列表(統合大分類)I'!AG10-'輸入係数表(統合大分類)M'!AG10</f>
        <v>0</v>
      </c>
      <c r="AH10" s="170">
        <f>'単位行列表(統合大分類)I'!AH10-'輸入係数表(統合大分類)M'!AH10</f>
        <v>0</v>
      </c>
      <c r="AI10" s="170">
        <f>'単位行列表(統合大分類)I'!AI10-'輸入係数表(統合大分類)M'!AI10</f>
        <v>0</v>
      </c>
      <c r="AJ10" s="170">
        <f>'単位行列表(統合大分類)I'!AJ10-'輸入係数表(統合大分類)M'!AJ10</f>
        <v>0</v>
      </c>
      <c r="AK10" s="170">
        <f>'単位行列表(統合大分類)I'!AK10-'輸入係数表(統合大分類)M'!AK10</f>
        <v>0</v>
      </c>
      <c r="AL10" s="170">
        <f>'単位行列表(統合大分類)I'!AL10-'輸入係数表(統合大分類)M'!AL10</f>
        <v>0</v>
      </c>
      <c r="AM10" s="152">
        <f>'単位行列表(統合大分類)I'!AM10-'輸入係数表(統合大分類)M'!AM10</f>
        <v>0</v>
      </c>
      <c r="AN10" s="151"/>
    </row>
    <row r="11" spans="1:40" ht="39.950000000000003" customHeight="1" x14ac:dyDescent="0.15">
      <c r="A11" s="126" t="s">
        <v>405</v>
      </c>
      <c r="B11" s="161" t="s">
        <v>436</v>
      </c>
      <c r="C11" s="153">
        <f>'単位行列表(統合大分類)I'!C11-'輸入係数表(統合大分類)M'!C11</f>
        <v>0</v>
      </c>
      <c r="D11" s="170">
        <f>'単位行列表(統合大分類)I'!D11-'輸入係数表(統合大分類)M'!D11</f>
        <v>0</v>
      </c>
      <c r="E11" s="170">
        <f>'単位行列表(統合大分類)I'!E11-'輸入係数表(統合大分類)M'!E11</f>
        <v>0</v>
      </c>
      <c r="F11" s="170">
        <f>'単位行列表(統合大分類)I'!F11-'輸入係数表(統合大分類)M'!F11</f>
        <v>0</v>
      </c>
      <c r="G11" s="170">
        <f>'単位行列表(統合大分類)I'!G11-'輸入係数表(統合大分類)M'!G11</f>
        <v>0</v>
      </c>
      <c r="H11" s="170">
        <f>'単位行列表(統合大分類)I'!H11-'輸入係数表(統合大分類)M'!H11</f>
        <v>0</v>
      </c>
      <c r="I11" s="170">
        <f>'単位行列表(統合大分類)I'!I11-'輸入係数表(統合大分類)M'!I11</f>
        <v>0</v>
      </c>
      <c r="J11" s="170">
        <f>'単位行列表(統合大分類)I'!J11-'輸入係数表(統合大分類)M'!J11</f>
        <v>0.85520788000868897</v>
      </c>
      <c r="K11" s="170">
        <f>'単位行列表(統合大分類)I'!K11-'輸入係数表(統合大分類)M'!K11</f>
        <v>0</v>
      </c>
      <c r="L11" s="170">
        <f>'単位行列表(統合大分類)I'!L11-'輸入係数表(統合大分類)M'!L11</f>
        <v>0</v>
      </c>
      <c r="M11" s="170">
        <f>'単位行列表(統合大分類)I'!M11-'輸入係数表(統合大分類)M'!M11</f>
        <v>0</v>
      </c>
      <c r="N11" s="170">
        <f>'単位行列表(統合大分類)I'!N11-'輸入係数表(統合大分類)M'!N11</f>
        <v>0</v>
      </c>
      <c r="O11" s="170">
        <f>'単位行列表(統合大分類)I'!O11-'輸入係数表(統合大分類)M'!O11</f>
        <v>0</v>
      </c>
      <c r="P11" s="170">
        <f>'単位行列表(統合大分類)I'!P11-'輸入係数表(統合大分類)M'!P11</f>
        <v>0</v>
      </c>
      <c r="Q11" s="170">
        <f>'単位行列表(統合大分類)I'!Q11-'輸入係数表(統合大分類)M'!Q11</f>
        <v>0</v>
      </c>
      <c r="R11" s="170">
        <f>'単位行列表(統合大分類)I'!R11-'輸入係数表(統合大分類)M'!R11</f>
        <v>0</v>
      </c>
      <c r="S11" s="170">
        <f>'単位行列表(統合大分類)I'!S11-'輸入係数表(統合大分類)M'!S11</f>
        <v>0</v>
      </c>
      <c r="T11" s="170">
        <f>'単位行列表(統合大分類)I'!T11-'輸入係数表(統合大分類)M'!T11</f>
        <v>0</v>
      </c>
      <c r="U11" s="170">
        <f>'単位行列表(統合大分類)I'!U11-'輸入係数表(統合大分類)M'!U11</f>
        <v>0</v>
      </c>
      <c r="V11" s="170">
        <f>'単位行列表(統合大分類)I'!V11-'輸入係数表(統合大分類)M'!V11</f>
        <v>0</v>
      </c>
      <c r="W11" s="170">
        <f>'単位行列表(統合大分類)I'!W11-'輸入係数表(統合大分類)M'!W11</f>
        <v>0</v>
      </c>
      <c r="X11" s="170">
        <f>'単位行列表(統合大分類)I'!X11-'輸入係数表(統合大分類)M'!X11</f>
        <v>0</v>
      </c>
      <c r="Y11" s="170">
        <f>'単位行列表(統合大分類)I'!Y11-'輸入係数表(統合大分類)M'!Y11</f>
        <v>0</v>
      </c>
      <c r="Z11" s="170">
        <f>'単位行列表(統合大分類)I'!Z11-'輸入係数表(統合大分類)M'!Z11</f>
        <v>0</v>
      </c>
      <c r="AA11" s="170">
        <f>'単位行列表(統合大分類)I'!AA11-'輸入係数表(統合大分類)M'!AA11</f>
        <v>0</v>
      </c>
      <c r="AB11" s="170">
        <f>'単位行列表(統合大分類)I'!AB11-'輸入係数表(統合大分類)M'!AB11</f>
        <v>0</v>
      </c>
      <c r="AC11" s="170">
        <f>'単位行列表(統合大分類)I'!AC11-'輸入係数表(統合大分類)M'!AC11</f>
        <v>0</v>
      </c>
      <c r="AD11" s="170">
        <f>'単位行列表(統合大分類)I'!AD11-'輸入係数表(統合大分類)M'!AD11</f>
        <v>0</v>
      </c>
      <c r="AE11" s="170">
        <f>'単位行列表(統合大分類)I'!AE11-'輸入係数表(統合大分類)M'!AE11</f>
        <v>0</v>
      </c>
      <c r="AF11" s="170">
        <f>'単位行列表(統合大分類)I'!AF11-'輸入係数表(統合大分類)M'!AF11</f>
        <v>0</v>
      </c>
      <c r="AG11" s="170">
        <f>'単位行列表(統合大分類)I'!AG11-'輸入係数表(統合大分類)M'!AG11</f>
        <v>0</v>
      </c>
      <c r="AH11" s="170">
        <f>'単位行列表(統合大分類)I'!AH11-'輸入係数表(統合大分類)M'!AH11</f>
        <v>0</v>
      </c>
      <c r="AI11" s="170">
        <f>'単位行列表(統合大分類)I'!AI11-'輸入係数表(統合大分類)M'!AI11</f>
        <v>0</v>
      </c>
      <c r="AJ11" s="170">
        <f>'単位行列表(統合大分類)I'!AJ11-'輸入係数表(統合大分類)M'!AJ11</f>
        <v>0</v>
      </c>
      <c r="AK11" s="170">
        <f>'単位行列表(統合大分類)I'!AK11-'輸入係数表(統合大分類)M'!AK11</f>
        <v>0</v>
      </c>
      <c r="AL11" s="170">
        <f>'単位行列表(統合大分類)I'!AL11-'輸入係数表(統合大分類)M'!AL11</f>
        <v>0</v>
      </c>
      <c r="AM11" s="152">
        <f>'単位行列表(統合大分類)I'!AM11-'輸入係数表(統合大分類)M'!AM11</f>
        <v>0</v>
      </c>
      <c r="AN11" s="151"/>
    </row>
    <row r="12" spans="1:40" ht="39.950000000000003" customHeight="1" x14ac:dyDescent="0.15">
      <c r="A12" s="126" t="s">
        <v>444</v>
      </c>
      <c r="B12" s="161" t="s">
        <v>339</v>
      </c>
      <c r="C12" s="153">
        <f>'単位行列表(統合大分類)I'!C12-'輸入係数表(統合大分類)M'!C12</f>
        <v>0</v>
      </c>
      <c r="D12" s="170">
        <f>'単位行列表(統合大分類)I'!D12-'輸入係数表(統合大分類)M'!D12</f>
        <v>0</v>
      </c>
      <c r="E12" s="170">
        <f>'単位行列表(統合大分類)I'!E12-'輸入係数表(統合大分類)M'!E12</f>
        <v>0</v>
      </c>
      <c r="F12" s="170">
        <f>'単位行列表(統合大分類)I'!F12-'輸入係数表(統合大分類)M'!F12</f>
        <v>0</v>
      </c>
      <c r="G12" s="170">
        <f>'単位行列表(統合大分類)I'!G12-'輸入係数表(統合大分類)M'!G12</f>
        <v>0</v>
      </c>
      <c r="H12" s="170">
        <f>'単位行列表(統合大分類)I'!H12-'輸入係数表(統合大分類)M'!H12</f>
        <v>0</v>
      </c>
      <c r="I12" s="170">
        <f>'単位行列表(統合大分類)I'!I12-'輸入係数表(統合大分類)M'!I12</f>
        <v>0</v>
      </c>
      <c r="J12" s="170">
        <f>'単位行列表(統合大分類)I'!J12-'輸入係数表(統合大分類)M'!J12</f>
        <v>0</v>
      </c>
      <c r="K12" s="170">
        <f>'単位行列表(統合大分類)I'!K12-'輸入係数表(統合大分類)M'!K12</f>
        <v>0.87904044225432298</v>
      </c>
      <c r="L12" s="170">
        <f>'単位行列表(統合大分類)I'!L12-'輸入係数表(統合大分類)M'!L12</f>
        <v>0</v>
      </c>
      <c r="M12" s="170">
        <f>'単位行列表(統合大分類)I'!M12-'輸入係数表(統合大分類)M'!M12</f>
        <v>0</v>
      </c>
      <c r="N12" s="170">
        <f>'単位行列表(統合大分類)I'!N12-'輸入係数表(統合大分類)M'!N12</f>
        <v>0</v>
      </c>
      <c r="O12" s="170">
        <f>'単位行列表(統合大分類)I'!O12-'輸入係数表(統合大分類)M'!O12</f>
        <v>0</v>
      </c>
      <c r="P12" s="170">
        <f>'単位行列表(統合大分類)I'!P12-'輸入係数表(統合大分類)M'!P12</f>
        <v>0</v>
      </c>
      <c r="Q12" s="170">
        <f>'単位行列表(統合大分類)I'!Q12-'輸入係数表(統合大分類)M'!Q12</f>
        <v>0</v>
      </c>
      <c r="R12" s="170">
        <f>'単位行列表(統合大分類)I'!R12-'輸入係数表(統合大分類)M'!R12</f>
        <v>0</v>
      </c>
      <c r="S12" s="170">
        <f>'単位行列表(統合大分類)I'!S12-'輸入係数表(統合大分類)M'!S12</f>
        <v>0</v>
      </c>
      <c r="T12" s="170">
        <f>'単位行列表(統合大分類)I'!T12-'輸入係数表(統合大分類)M'!T12</f>
        <v>0</v>
      </c>
      <c r="U12" s="170">
        <f>'単位行列表(統合大分類)I'!U12-'輸入係数表(統合大分類)M'!U12</f>
        <v>0</v>
      </c>
      <c r="V12" s="170">
        <f>'単位行列表(統合大分類)I'!V12-'輸入係数表(統合大分類)M'!V12</f>
        <v>0</v>
      </c>
      <c r="W12" s="170">
        <f>'単位行列表(統合大分類)I'!W12-'輸入係数表(統合大分類)M'!W12</f>
        <v>0</v>
      </c>
      <c r="X12" s="170">
        <f>'単位行列表(統合大分類)I'!X12-'輸入係数表(統合大分類)M'!X12</f>
        <v>0</v>
      </c>
      <c r="Y12" s="170">
        <f>'単位行列表(統合大分類)I'!Y12-'輸入係数表(統合大分類)M'!Y12</f>
        <v>0</v>
      </c>
      <c r="Z12" s="170">
        <f>'単位行列表(統合大分類)I'!Z12-'輸入係数表(統合大分類)M'!Z12</f>
        <v>0</v>
      </c>
      <c r="AA12" s="170">
        <f>'単位行列表(統合大分類)I'!AA12-'輸入係数表(統合大分類)M'!AA12</f>
        <v>0</v>
      </c>
      <c r="AB12" s="170">
        <f>'単位行列表(統合大分類)I'!AB12-'輸入係数表(統合大分類)M'!AB12</f>
        <v>0</v>
      </c>
      <c r="AC12" s="170">
        <f>'単位行列表(統合大分類)I'!AC12-'輸入係数表(統合大分類)M'!AC12</f>
        <v>0</v>
      </c>
      <c r="AD12" s="170">
        <f>'単位行列表(統合大分類)I'!AD12-'輸入係数表(統合大分類)M'!AD12</f>
        <v>0</v>
      </c>
      <c r="AE12" s="170">
        <f>'単位行列表(統合大分類)I'!AE12-'輸入係数表(統合大分類)M'!AE12</f>
        <v>0</v>
      </c>
      <c r="AF12" s="170">
        <f>'単位行列表(統合大分類)I'!AF12-'輸入係数表(統合大分類)M'!AF12</f>
        <v>0</v>
      </c>
      <c r="AG12" s="170">
        <f>'単位行列表(統合大分類)I'!AG12-'輸入係数表(統合大分類)M'!AG12</f>
        <v>0</v>
      </c>
      <c r="AH12" s="170">
        <f>'単位行列表(統合大分類)I'!AH12-'輸入係数表(統合大分類)M'!AH12</f>
        <v>0</v>
      </c>
      <c r="AI12" s="170">
        <f>'単位行列表(統合大分類)I'!AI12-'輸入係数表(統合大分類)M'!AI12</f>
        <v>0</v>
      </c>
      <c r="AJ12" s="170">
        <f>'単位行列表(統合大分類)I'!AJ12-'輸入係数表(統合大分類)M'!AJ12</f>
        <v>0</v>
      </c>
      <c r="AK12" s="170">
        <f>'単位行列表(統合大分類)I'!AK12-'輸入係数表(統合大分類)M'!AK12</f>
        <v>0</v>
      </c>
      <c r="AL12" s="170">
        <f>'単位行列表(統合大分類)I'!AL12-'輸入係数表(統合大分類)M'!AL12</f>
        <v>0</v>
      </c>
      <c r="AM12" s="152">
        <f>'単位行列表(統合大分類)I'!AM12-'輸入係数表(統合大分類)M'!AM12</f>
        <v>0</v>
      </c>
      <c r="AN12" s="151"/>
    </row>
    <row r="13" spans="1:40" ht="39.950000000000003" customHeight="1" x14ac:dyDescent="0.15">
      <c r="A13" s="126" t="s">
        <v>406</v>
      </c>
      <c r="B13" s="161" t="s">
        <v>340</v>
      </c>
      <c r="C13" s="153">
        <f>'単位行列表(統合大分類)I'!C13-'輸入係数表(統合大分類)M'!C13</f>
        <v>0</v>
      </c>
      <c r="D13" s="170">
        <f>'単位行列表(統合大分類)I'!D13-'輸入係数表(統合大分類)M'!D13</f>
        <v>0</v>
      </c>
      <c r="E13" s="170">
        <f>'単位行列表(統合大分類)I'!E13-'輸入係数表(統合大分類)M'!E13</f>
        <v>0</v>
      </c>
      <c r="F13" s="170">
        <f>'単位行列表(統合大分類)I'!F13-'輸入係数表(統合大分類)M'!F13</f>
        <v>0</v>
      </c>
      <c r="G13" s="170">
        <f>'単位行列表(統合大分類)I'!G13-'輸入係数表(統合大分類)M'!G13</f>
        <v>0</v>
      </c>
      <c r="H13" s="170">
        <f>'単位行列表(統合大分類)I'!H13-'輸入係数表(統合大分類)M'!H13</f>
        <v>0</v>
      </c>
      <c r="I13" s="170">
        <f>'単位行列表(統合大分類)I'!I13-'輸入係数表(統合大分類)M'!I13</f>
        <v>0</v>
      </c>
      <c r="J13" s="170">
        <f>'単位行列表(統合大分類)I'!J13-'輸入係数表(統合大分類)M'!J13</f>
        <v>0</v>
      </c>
      <c r="K13" s="170">
        <f>'単位行列表(統合大分類)I'!K13-'輸入係数表(統合大分類)M'!K13</f>
        <v>0</v>
      </c>
      <c r="L13" s="170">
        <f>'単位行列表(統合大分類)I'!L13-'輸入係数表(統合大分類)M'!L13</f>
        <v>0.95786172470399822</v>
      </c>
      <c r="M13" s="170">
        <f>'単位行列表(統合大分類)I'!M13-'輸入係数表(統合大分類)M'!M13</f>
        <v>0</v>
      </c>
      <c r="N13" s="170">
        <f>'単位行列表(統合大分類)I'!N13-'輸入係数表(統合大分類)M'!N13</f>
        <v>0</v>
      </c>
      <c r="O13" s="170">
        <f>'単位行列表(統合大分類)I'!O13-'輸入係数表(統合大分類)M'!O13</f>
        <v>0</v>
      </c>
      <c r="P13" s="170">
        <f>'単位行列表(統合大分類)I'!P13-'輸入係数表(統合大分類)M'!P13</f>
        <v>0</v>
      </c>
      <c r="Q13" s="170">
        <f>'単位行列表(統合大分類)I'!Q13-'輸入係数表(統合大分類)M'!Q13</f>
        <v>0</v>
      </c>
      <c r="R13" s="170">
        <f>'単位行列表(統合大分類)I'!R13-'輸入係数表(統合大分類)M'!R13</f>
        <v>0</v>
      </c>
      <c r="S13" s="170">
        <f>'単位行列表(統合大分類)I'!S13-'輸入係数表(統合大分類)M'!S13</f>
        <v>0</v>
      </c>
      <c r="T13" s="170">
        <f>'単位行列表(統合大分類)I'!T13-'輸入係数表(統合大分類)M'!T13</f>
        <v>0</v>
      </c>
      <c r="U13" s="170">
        <f>'単位行列表(統合大分類)I'!U13-'輸入係数表(統合大分類)M'!U13</f>
        <v>0</v>
      </c>
      <c r="V13" s="170">
        <f>'単位行列表(統合大分類)I'!V13-'輸入係数表(統合大分類)M'!V13</f>
        <v>0</v>
      </c>
      <c r="W13" s="170">
        <f>'単位行列表(統合大分類)I'!W13-'輸入係数表(統合大分類)M'!W13</f>
        <v>0</v>
      </c>
      <c r="X13" s="170">
        <f>'単位行列表(統合大分類)I'!X13-'輸入係数表(統合大分類)M'!X13</f>
        <v>0</v>
      </c>
      <c r="Y13" s="170">
        <f>'単位行列表(統合大分類)I'!Y13-'輸入係数表(統合大分類)M'!Y13</f>
        <v>0</v>
      </c>
      <c r="Z13" s="170">
        <f>'単位行列表(統合大分類)I'!Z13-'輸入係数表(統合大分類)M'!Z13</f>
        <v>0</v>
      </c>
      <c r="AA13" s="170">
        <f>'単位行列表(統合大分類)I'!AA13-'輸入係数表(統合大分類)M'!AA13</f>
        <v>0</v>
      </c>
      <c r="AB13" s="170">
        <f>'単位行列表(統合大分類)I'!AB13-'輸入係数表(統合大分類)M'!AB13</f>
        <v>0</v>
      </c>
      <c r="AC13" s="170">
        <f>'単位行列表(統合大分類)I'!AC13-'輸入係数表(統合大分類)M'!AC13</f>
        <v>0</v>
      </c>
      <c r="AD13" s="170">
        <f>'単位行列表(統合大分類)I'!AD13-'輸入係数表(統合大分類)M'!AD13</f>
        <v>0</v>
      </c>
      <c r="AE13" s="170">
        <f>'単位行列表(統合大分類)I'!AE13-'輸入係数表(統合大分類)M'!AE13</f>
        <v>0</v>
      </c>
      <c r="AF13" s="170">
        <f>'単位行列表(統合大分類)I'!AF13-'輸入係数表(統合大分類)M'!AF13</f>
        <v>0</v>
      </c>
      <c r="AG13" s="170">
        <f>'単位行列表(統合大分類)I'!AG13-'輸入係数表(統合大分類)M'!AG13</f>
        <v>0</v>
      </c>
      <c r="AH13" s="170">
        <f>'単位行列表(統合大分類)I'!AH13-'輸入係数表(統合大分類)M'!AH13</f>
        <v>0</v>
      </c>
      <c r="AI13" s="170">
        <f>'単位行列表(統合大分類)I'!AI13-'輸入係数表(統合大分類)M'!AI13</f>
        <v>0</v>
      </c>
      <c r="AJ13" s="170">
        <f>'単位行列表(統合大分類)I'!AJ13-'輸入係数表(統合大分類)M'!AJ13</f>
        <v>0</v>
      </c>
      <c r="AK13" s="170">
        <f>'単位行列表(統合大分類)I'!AK13-'輸入係数表(統合大分類)M'!AK13</f>
        <v>0</v>
      </c>
      <c r="AL13" s="170">
        <f>'単位行列表(統合大分類)I'!AL13-'輸入係数表(統合大分類)M'!AL13</f>
        <v>0</v>
      </c>
      <c r="AM13" s="152">
        <f>'単位行列表(統合大分類)I'!AM13-'輸入係数表(統合大分類)M'!AM13</f>
        <v>0</v>
      </c>
      <c r="AN13" s="151"/>
    </row>
    <row r="14" spans="1:40" ht="39.950000000000003" customHeight="1" x14ac:dyDescent="0.15">
      <c r="A14" s="126" t="s">
        <v>407</v>
      </c>
      <c r="B14" s="161" t="s">
        <v>385</v>
      </c>
      <c r="C14" s="153">
        <f>'単位行列表(統合大分類)I'!C14-'輸入係数表(統合大分類)M'!C14</f>
        <v>0</v>
      </c>
      <c r="D14" s="170">
        <f>'単位行列表(統合大分類)I'!D14-'輸入係数表(統合大分類)M'!D14</f>
        <v>0</v>
      </c>
      <c r="E14" s="170">
        <f>'単位行列表(統合大分類)I'!E14-'輸入係数表(統合大分類)M'!E14</f>
        <v>0</v>
      </c>
      <c r="F14" s="170">
        <f>'単位行列表(統合大分類)I'!F14-'輸入係数表(統合大分類)M'!F14</f>
        <v>0</v>
      </c>
      <c r="G14" s="170">
        <f>'単位行列表(統合大分類)I'!G14-'輸入係数表(統合大分類)M'!G14</f>
        <v>0</v>
      </c>
      <c r="H14" s="170">
        <f>'単位行列表(統合大分類)I'!H14-'輸入係数表(統合大分類)M'!H14</f>
        <v>0</v>
      </c>
      <c r="I14" s="170">
        <f>'単位行列表(統合大分類)I'!I14-'輸入係数表(統合大分類)M'!I14</f>
        <v>0</v>
      </c>
      <c r="J14" s="170">
        <f>'単位行列表(統合大分類)I'!J14-'輸入係数表(統合大分類)M'!J14</f>
        <v>0</v>
      </c>
      <c r="K14" s="170">
        <f>'単位行列表(統合大分類)I'!K14-'輸入係数表(統合大分類)M'!K14</f>
        <v>0</v>
      </c>
      <c r="L14" s="170">
        <f>'単位行列表(統合大分類)I'!L14-'輸入係数表(統合大分類)M'!L14</f>
        <v>0</v>
      </c>
      <c r="M14" s="170">
        <f>'単位行列表(統合大分類)I'!M14-'輸入係数表(統合大分類)M'!M14</f>
        <v>0.6370338654719212</v>
      </c>
      <c r="N14" s="170">
        <f>'単位行列表(統合大分類)I'!N14-'輸入係数表(統合大分類)M'!N14</f>
        <v>0</v>
      </c>
      <c r="O14" s="170">
        <f>'単位行列表(統合大分類)I'!O14-'輸入係数表(統合大分類)M'!O14</f>
        <v>0</v>
      </c>
      <c r="P14" s="170">
        <f>'単位行列表(統合大分類)I'!P14-'輸入係数表(統合大分類)M'!P14</f>
        <v>0</v>
      </c>
      <c r="Q14" s="170">
        <f>'単位行列表(統合大分類)I'!Q14-'輸入係数表(統合大分類)M'!Q14</f>
        <v>0</v>
      </c>
      <c r="R14" s="170">
        <f>'単位行列表(統合大分類)I'!R14-'輸入係数表(統合大分類)M'!R14</f>
        <v>0</v>
      </c>
      <c r="S14" s="170">
        <f>'単位行列表(統合大分類)I'!S14-'輸入係数表(統合大分類)M'!S14</f>
        <v>0</v>
      </c>
      <c r="T14" s="170">
        <f>'単位行列表(統合大分類)I'!T14-'輸入係数表(統合大分類)M'!T14</f>
        <v>0</v>
      </c>
      <c r="U14" s="170">
        <f>'単位行列表(統合大分類)I'!U14-'輸入係数表(統合大分類)M'!U14</f>
        <v>0</v>
      </c>
      <c r="V14" s="170">
        <f>'単位行列表(統合大分類)I'!V14-'輸入係数表(統合大分類)M'!V14</f>
        <v>0</v>
      </c>
      <c r="W14" s="170">
        <f>'単位行列表(統合大分類)I'!W14-'輸入係数表(統合大分類)M'!W14</f>
        <v>0</v>
      </c>
      <c r="X14" s="170">
        <f>'単位行列表(統合大分類)I'!X14-'輸入係数表(統合大分類)M'!X14</f>
        <v>0</v>
      </c>
      <c r="Y14" s="170">
        <f>'単位行列表(統合大分類)I'!Y14-'輸入係数表(統合大分類)M'!Y14</f>
        <v>0</v>
      </c>
      <c r="Z14" s="170">
        <f>'単位行列表(統合大分類)I'!Z14-'輸入係数表(統合大分類)M'!Z14</f>
        <v>0</v>
      </c>
      <c r="AA14" s="170">
        <f>'単位行列表(統合大分類)I'!AA14-'輸入係数表(統合大分類)M'!AA14</f>
        <v>0</v>
      </c>
      <c r="AB14" s="170">
        <f>'単位行列表(統合大分類)I'!AB14-'輸入係数表(統合大分類)M'!AB14</f>
        <v>0</v>
      </c>
      <c r="AC14" s="170">
        <f>'単位行列表(統合大分類)I'!AC14-'輸入係数表(統合大分類)M'!AC14</f>
        <v>0</v>
      </c>
      <c r="AD14" s="170">
        <f>'単位行列表(統合大分類)I'!AD14-'輸入係数表(統合大分類)M'!AD14</f>
        <v>0</v>
      </c>
      <c r="AE14" s="170">
        <f>'単位行列表(統合大分類)I'!AE14-'輸入係数表(統合大分類)M'!AE14</f>
        <v>0</v>
      </c>
      <c r="AF14" s="170">
        <f>'単位行列表(統合大分類)I'!AF14-'輸入係数表(統合大分類)M'!AF14</f>
        <v>0</v>
      </c>
      <c r="AG14" s="170">
        <f>'単位行列表(統合大分類)I'!AG14-'輸入係数表(統合大分類)M'!AG14</f>
        <v>0</v>
      </c>
      <c r="AH14" s="170">
        <f>'単位行列表(統合大分類)I'!AH14-'輸入係数表(統合大分類)M'!AH14</f>
        <v>0</v>
      </c>
      <c r="AI14" s="170">
        <f>'単位行列表(統合大分類)I'!AI14-'輸入係数表(統合大分類)M'!AI14</f>
        <v>0</v>
      </c>
      <c r="AJ14" s="170">
        <f>'単位行列表(統合大分類)I'!AJ14-'輸入係数表(統合大分類)M'!AJ14</f>
        <v>0</v>
      </c>
      <c r="AK14" s="170">
        <f>'単位行列表(統合大分類)I'!AK14-'輸入係数表(統合大分類)M'!AK14</f>
        <v>0</v>
      </c>
      <c r="AL14" s="170">
        <f>'単位行列表(統合大分類)I'!AL14-'輸入係数表(統合大分類)M'!AL14</f>
        <v>0</v>
      </c>
      <c r="AM14" s="152">
        <f>'単位行列表(統合大分類)I'!AM14-'輸入係数表(統合大分類)M'!AM14</f>
        <v>0</v>
      </c>
      <c r="AN14" s="151"/>
    </row>
    <row r="15" spans="1:40" ht="39.950000000000003" customHeight="1" x14ac:dyDescent="0.15">
      <c r="A15" s="126" t="s">
        <v>408</v>
      </c>
      <c r="B15" s="161" t="s">
        <v>341</v>
      </c>
      <c r="C15" s="153">
        <f>'単位行列表(統合大分類)I'!C15-'輸入係数表(統合大分類)M'!C15</f>
        <v>0</v>
      </c>
      <c r="D15" s="170">
        <f>'単位行列表(統合大分類)I'!D15-'輸入係数表(統合大分類)M'!D15</f>
        <v>0</v>
      </c>
      <c r="E15" s="170">
        <f>'単位行列表(統合大分類)I'!E15-'輸入係数表(統合大分類)M'!E15</f>
        <v>0</v>
      </c>
      <c r="F15" s="170">
        <f>'単位行列表(統合大分類)I'!F15-'輸入係数表(統合大分類)M'!F15</f>
        <v>0</v>
      </c>
      <c r="G15" s="170">
        <f>'単位行列表(統合大分類)I'!G15-'輸入係数表(統合大分類)M'!G15</f>
        <v>0</v>
      </c>
      <c r="H15" s="170">
        <f>'単位行列表(統合大分類)I'!H15-'輸入係数表(統合大分類)M'!H15</f>
        <v>0</v>
      </c>
      <c r="I15" s="170">
        <f>'単位行列表(統合大分類)I'!I15-'輸入係数表(統合大分類)M'!I15</f>
        <v>0</v>
      </c>
      <c r="J15" s="170">
        <f>'単位行列表(統合大分類)I'!J15-'輸入係数表(統合大分類)M'!J15</f>
        <v>0</v>
      </c>
      <c r="K15" s="170">
        <f>'単位行列表(統合大分類)I'!K15-'輸入係数表(統合大分類)M'!K15</f>
        <v>0</v>
      </c>
      <c r="L15" s="170">
        <f>'単位行列表(統合大分類)I'!L15-'輸入係数表(統合大分類)M'!L15</f>
        <v>0</v>
      </c>
      <c r="M15" s="170">
        <f>'単位行列表(統合大分類)I'!M15-'輸入係数表(統合大分類)M'!M15</f>
        <v>0</v>
      </c>
      <c r="N15" s="170">
        <f>'単位行列表(統合大分類)I'!N15-'輸入係数表(統合大分類)M'!N15</f>
        <v>0.89727420010874515</v>
      </c>
      <c r="O15" s="170">
        <f>'単位行列表(統合大分類)I'!O15-'輸入係数表(統合大分類)M'!O15</f>
        <v>0</v>
      </c>
      <c r="P15" s="170">
        <f>'単位行列表(統合大分類)I'!P15-'輸入係数表(統合大分類)M'!P15</f>
        <v>0</v>
      </c>
      <c r="Q15" s="170">
        <f>'単位行列表(統合大分類)I'!Q15-'輸入係数表(統合大分類)M'!Q15</f>
        <v>0</v>
      </c>
      <c r="R15" s="170">
        <f>'単位行列表(統合大分類)I'!R15-'輸入係数表(統合大分類)M'!R15</f>
        <v>0</v>
      </c>
      <c r="S15" s="170">
        <f>'単位行列表(統合大分類)I'!S15-'輸入係数表(統合大分類)M'!S15</f>
        <v>0</v>
      </c>
      <c r="T15" s="170">
        <f>'単位行列表(統合大分類)I'!T15-'輸入係数表(統合大分類)M'!T15</f>
        <v>0</v>
      </c>
      <c r="U15" s="170">
        <f>'単位行列表(統合大分類)I'!U15-'輸入係数表(統合大分類)M'!U15</f>
        <v>0</v>
      </c>
      <c r="V15" s="170">
        <f>'単位行列表(統合大分類)I'!V15-'輸入係数表(統合大分類)M'!V15</f>
        <v>0</v>
      </c>
      <c r="W15" s="170">
        <f>'単位行列表(統合大分類)I'!W15-'輸入係数表(統合大分類)M'!W15</f>
        <v>0</v>
      </c>
      <c r="X15" s="170">
        <f>'単位行列表(統合大分類)I'!X15-'輸入係数表(統合大分類)M'!X15</f>
        <v>0</v>
      </c>
      <c r="Y15" s="170">
        <f>'単位行列表(統合大分類)I'!Y15-'輸入係数表(統合大分類)M'!Y15</f>
        <v>0</v>
      </c>
      <c r="Z15" s="170">
        <f>'単位行列表(統合大分類)I'!Z15-'輸入係数表(統合大分類)M'!Z15</f>
        <v>0</v>
      </c>
      <c r="AA15" s="170">
        <f>'単位行列表(統合大分類)I'!AA15-'輸入係数表(統合大分類)M'!AA15</f>
        <v>0</v>
      </c>
      <c r="AB15" s="170">
        <f>'単位行列表(統合大分類)I'!AB15-'輸入係数表(統合大分類)M'!AB15</f>
        <v>0</v>
      </c>
      <c r="AC15" s="170">
        <f>'単位行列表(統合大分類)I'!AC15-'輸入係数表(統合大分類)M'!AC15</f>
        <v>0</v>
      </c>
      <c r="AD15" s="170">
        <f>'単位行列表(統合大分類)I'!AD15-'輸入係数表(統合大分類)M'!AD15</f>
        <v>0</v>
      </c>
      <c r="AE15" s="170">
        <f>'単位行列表(統合大分類)I'!AE15-'輸入係数表(統合大分類)M'!AE15</f>
        <v>0</v>
      </c>
      <c r="AF15" s="170">
        <f>'単位行列表(統合大分類)I'!AF15-'輸入係数表(統合大分類)M'!AF15</f>
        <v>0</v>
      </c>
      <c r="AG15" s="170">
        <f>'単位行列表(統合大分類)I'!AG15-'輸入係数表(統合大分類)M'!AG15</f>
        <v>0</v>
      </c>
      <c r="AH15" s="170">
        <f>'単位行列表(統合大分類)I'!AH15-'輸入係数表(統合大分類)M'!AH15</f>
        <v>0</v>
      </c>
      <c r="AI15" s="170">
        <f>'単位行列表(統合大分類)I'!AI15-'輸入係数表(統合大分類)M'!AI15</f>
        <v>0</v>
      </c>
      <c r="AJ15" s="170">
        <f>'単位行列表(統合大分類)I'!AJ15-'輸入係数表(統合大分類)M'!AJ15</f>
        <v>0</v>
      </c>
      <c r="AK15" s="170">
        <f>'単位行列表(統合大分類)I'!AK15-'輸入係数表(統合大分類)M'!AK15</f>
        <v>0</v>
      </c>
      <c r="AL15" s="170">
        <f>'単位行列表(統合大分類)I'!AL15-'輸入係数表(統合大分類)M'!AL15</f>
        <v>0</v>
      </c>
      <c r="AM15" s="152">
        <f>'単位行列表(統合大分類)I'!AM15-'輸入係数表(統合大分類)M'!AM15</f>
        <v>0</v>
      </c>
      <c r="AN15" s="151"/>
    </row>
    <row r="16" spans="1:40" ht="39.950000000000003" customHeight="1" x14ac:dyDescent="0.15">
      <c r="A16" s="126" t="s">
        <v>409</v>
      </c>
      <c r="B16" s="161" t="s">
        <v>162</v>
      </c>
      <c r="C16" s="153">
        <f>'単位行列表(統合大分類)I'!C16-'輸入係数表(統合大分類)M'!C16</f>
        <v>0</v>
      </c>
      <c r="D16" s="170">
        <f>'単位行列表(統合大分類)I'!D16-'輸入係数表(統合大分類)M'!D16</f>
        <v>0</v>
      </c>
      <c r="E16" s="170">
        <f>'単位行列表(統合大分類)I'!E16-'輸入係数表(統合大分類)M'!E16</f>
        <v>0</v>
      </c>
      <c r="F16" s="170">
        <f>'単位行列表(統合大分類)I'!F16-'輸入係数表(統合大分類)M'!F16</f>
        <v>0</v>
      </c>
      <c r="G16" s="170">
        <f>'単位行列表(統合大分類)I'!G16-'輸入係数表(統合大分類)M'!G16</f>
        <v>0</v>
      </c>
      <c r="H16" s="170">
        <f>'単位行列表(統合大分類)I'!H16-'輸入係数表(統合大分類)M'!H16</f>
        <v>0</v>
      </c>
      <c r="I16" s="170">
        <f>'単位行列表(統合大分類)I'!I16-'輸入係数表(統合大分類)M'!I16</f>
        <v>0</v>
      </c>
      <c r="J16" s="170">
        <f>'単位行列表(統合大分類)I'!J16-'輸入係数表(統合大分類)M'!J16</f>
        <v>0</v>
      </c>
      <c r="K16" s="170">
        <f>'単位行列表(統合大分類)I'!K16-'輸入係数表(統合大分類)M'!K16</f>
        <v>0</v>
      </c>
      <c r="L16" s="170">
        <f>'単位行列表(統合大分類)I'!L16-'輸入係数表(統合大分類)M'!L16</f>
        <v>0</v>
      </c>
      <c r="M16" s="170">
        <f>'単位行列表(統合大分類)I'!M16-'輸入係数表(統合大分類)M'!M16</f>
        <v>0</v>
      </c>
      <c r="N16" s="170">
        <f>'単位行列表(統合大分類)I'!N16-'輸入係数表(統合大分類)M'!N16</f>
        <v>0</v>
      </c>
      <c r="O16" s="170">
        <f>'単位行列表(統合大分類)I'!O16-'輸入係数表(統合大分類)M'!O16</f>
        <v>0.82159968649057269</v>
      </c>
      <c r="P16" s="170">
        <f>'単位行列表(統合大分類)I'!P16-'輸入係数表(統合大分類)M'!P16</f>
        <v>0</v>
      </c>
      <c r="Q16" s="170">
        <f>'単位行列表(統合大分類)I'!Q16-'輸入係数表(統合大分類)M'!Q16</f>
        <v>0</v>
      </c>
      <c r="R16" s="170">
        <f>'単位行列表(統合大分類)I'!R16-'輸入係数表(統合大分類)M'!R16</f>
        <v>0</v>
      </c>
      <c r="S16" s="170">
        <f>'単位行列表(統合大分類)I'!S16-'輸入係数表(統合大分類)M'!S16</f>
        <v>0</v>
      </c>
      <c r="T16" s="170">
        <f>'単位行列表(統合大分類)I'!T16-'輸入係数表(統合大分類)M'!T16</f>
        <v>0</v>
      </c>
      <c r="U16" s="170">
        <f>'単位行列表(統合大分類)I'!U16-'輸入係数表(統合大分類)M'!U16</f>
        <v>0</v>
      </c>
      <c r="V16" s="170">
        <f>'単位行列表(統合大分類)I'!V16-'輸入係数表(統合大分類)M'!V16</f>
        <v>0</v>
      </c>
      <c r="W16" s="170">
        <f>'単位行列表(統合大分類)I'!W16-'輸入係数表(統合大分類)M'!W16</f>
        <v>0</v>
      </c>
      <c r="X16" s="170">
        <f>'単位行列表(統合大分類)I'!X16-'輸入係数表(統合大分類)M'!X16</f>
        <v>0</v>
      </c>
      <c r="Y16" s="170">
        <f>'単位行列表(統合大分類)I'!Y16-'輸入係数表(統合大分類)M'!Y16</f>
        <v>0</v>
      </c>
      <c r="Z16" s="170">
        <f>'単位行列表(統合大分類)I'!Z16-'輸入係数表(統合大分類)M'!Z16</f>
        <v>0</v>
      </c>
      <c r="AA16" s="170">
        <f>'単位行列表(統合大分類)I'!AA16-'輸入係数表(統合大分類)M'!AA16</f>
        <v>0</v>
      </c>
      <c r="AB16" s="170">
        <f>'単位行列表(統合大分類)I'!AB16-'輸入係数表(統合大分類)M'!AB16</f>
        <v>0</v>
      </c>
      <c r="AC16" s="170">
        <f>'単位行列表(統合大分類)I'!AC16-'輸入係数表(統合大分類)M'!AC16</f>
        <v>0</v>
      </c>
      <c r="AD16" s="170">
        <f>'単位行列表(統合大分類)I'!AD16-'輸入係数表(統合大分類)M'!AD16</f>
        <v>0</v>
      </c>
      <c r="AE16" s="170">
        <f>'単位行列表(統合大分類)I'!AE16-'輸入係数表(統合大分類)M'!AE16</f>
        <v>0</v>
      </c>
      <c r="AF16" s="170">
        <f>'単位行列表(統合大分類)I'!AF16-'輸入係数表(統合大分類)M'!AF16</f>
        <v>0</v>
      </c>
      <c r="AG16" s="170">
        <f>'単位行列表(統合大分類)I'!AG16-'輸入係数表(統合大分類)M'!AG16</f>
        <v>0</v>
      </c>
      <c r="AH16" s="170">
        <f>'単位行列表(統合大分類)I'!AH16-'輸入係数表(統合大分類)M'!AH16</f>
        <v>0</v>
      </c>
      <c r="AI16" s="170">
        <f>'単位行列表(統合大分類)I'!AI16-'輸入係数表(統合大分類)M'!AI16</f>
        <v>0</v>
      </c>
      <c r="AJ16" s="170">
        <f>'単位行列表(統合大分類)I'!AJ16-'輸入係数表(統合大分類)M'!AJ16</f>
        <v>0</v>
      </c>
      <c r="AK16" s="170">
        <f>'単位行列表(統合大分類)I'!AK16-'輸入係数表(統合大分類)M'!AK16</f>
        <v>0</v>
      </c>
      <c r="AL16" s="170">
        <f>'単位行列表(統合大分類)I'!AL16-'輸入係数表(統合大分類)M'!AL16</f>
        <v>0</v>
      </c>
      <c r="AM16" s="152">
        <f>'単位行列表(統合大分類)I'!AM16-'輸入係数表(統合大分類)M'!AM16</f>
        <v>0</v>
      </c>
      <c r="AN16" s="151"/>
    </row>
    <row r="17" spans="1:40" ht="39.950000000000003" customHeight="1" x14ac:dyDescent="0.15">
      <c r="A17" s="126" t="s">
        <v>410</v>
      </c>
      <c r="B17" s="161" t="s">
        <v>160</v>
      </c>
      <c r="C17" s="153">
        <f>'単位行列表(統合大分類)I'!C17-'輸入係数表(統合大分類)M'!C17</f>
        <v>0</v>
      </c>
      <c r="D17" s="170">
        <f>'単位行列表(統合大分類)I'!D17-'輸入係数表(統合大分類)M'!D17</f>
        <v>0</v>
      </c>
      <c r="E17" s="170">
        <f>'単位行列表(統合大分類)I'!E17-'輸入係数表(統合大分類)M'!E17</f>
        <v>0</v>
      </c>
      <c r="F17" s="170">
        <f>'単位行列表(統合大分類)I'!F17-'輸入係数表(統合大分類)M'!F17</f>
        <v>0</v>
      </c>
      <c r="G17" s="170">
        <f>'単位行列表(統合大分類)I'!G17-'輸入係数表(統合大分類)M'!G17</f>
        <v>0</v>
      </c>
      <c r="H17" s="170">
        <f>'単位行列表(統合大分類)I'!H17-'輸入係数表(統合大分類)M'!H17</f>
        <v>0</v>
      </c>
      <c r="I17" s="170">
        <f>'単位行列表(統合大分類)I'!I17-'輸入係数表(統合大分類)M'!I17</f>
        <v>0</v>
      </c>
      <c r="J17" s="170">
        <f>'単位行列表(統合大分類)I'!J17-'輸入係数表(統合大分類)M'!J17</f>
        <v>0</v>
      </c>
      <c r="K17" s="170">
        <f>'単位行列表(統合大分類)I'!K17-'輸入係数表(統合大分類)M'!K17</f>
        <v>0</v>
      </c>
      <c r="L17" s="170">
        <f>'単位行列表(統合大分類)I'!L17-'輸入係数表(統合大分類)M'!L17</f>
        <v>0</v>
      </c>
      <c r="M17" s="170">
        <f>'単位行列表(統合大分類)I'!M17-'輸入係数表(統合大分類)M'!M17</f>
        <v>0</v>
      </c>
      <c r="N17" s="170">
        <f>'単位行列表(統合大分類)I'!N17-'輸入係数表(統合大分類)M'!N17</f>
        <v>0</v>
      </c>
      <c r="O17" s="170">
        <f>'単位行列表(統合大分類)I'!O17-'輸入係数表(統合大分類)M'!O17</f>
        <v>0</v>
      </c>
      <c r="P17" s="170">
        <f>'単位行列表(統合大分類)I'!P17-'輸入係数表(統合大分類)M'!P17</f>
        <v>0.83507220239527469</v>
      </c>
      <c r="Q17" s="170">
        <f>'単位行列表(統合大分類)I'!Q17-'輸入係数表(統合大分類)M'!Q17</f>
        <v>0</v>
      </c>
      <c r="R17" s="170">
        <f>'単位行列表(統合大分類)I'!R17-'輸入係数表(統合大分類)M'!R17</f>
        <v>0</v>
      </c>
      <c r="S17" s="170">
        <f>'単位行列表(統合大分類)I'!S17-'輸入係数表(統合大分類)M'!S17</f>
        <v>0</v>
      </c>
      <c r="T17" s="170">
        <f>'単位行列表(統合大分類)I'!T17-'輸入係数表(統合大分類)M'!T17</f>
        <v>0</v>
      </c>
      <c r="U17" s="170">
        <f>'単位行列表(統合大分類)I'!U17-'輸入係数表(統合大分類)M'!U17</f>
        <v>0</v>
      </c>
      <c r="V17" s="170">
        <f>'単位行列表(統合大分類)I'!V17-'輸入係数表(統合大分類)M'!V17</f>
        <v>0</v>
      </c>
      <c r="W17" s="170">
        <f>'単位行列表(統合大分類)I'!W17-'輸入係数表(統合大分類)M'!W17</f>
        <v>0</v>
      </c>
      <c r="X17" s="170">
        <f>'単位行列表(統合大分類)I'!X17-'輸入係数表(統合大分類)M'!X17</f>
        <v>0</v>
      </c>
      <c r="Y17" s="170">
        <f>'単位行列表(統合大分類)I'!Y17-'輸入係数表(統合大分類)M'!Y17</f>
        <v>0</v>
      </c>
      <c r="Z17" s="170">
        <f>'単位行列表(統合大分類)I'!Z17-'輸入係数表(統合大分類)M'!Z17</f>
        <v>0</v>
      </c>
      <c r="AA17" s="170">
        <f>'単位行列表(統合大分類)I'!AA17-'輸入係数表(統合大分類)M'!AA17</f>
        <v>0</v>
      </c>
      <c r="AB17" s="170">
        <f>'単位行列表(統合大分類)I'!AB17-'輸入係数表(統合大分類)M'!AB17</f>
        <v>0</v>
      </c>
      <c r="AC17" s="170">
        <f>'単位行列表(統合大分類)I'!AC17-'輸入係数表(統合大分類)M'!AC17</f>
        <v>0</v>
      </c>
      <c r="AD17" s="170">
        <f>'単位行列表(統合大分類)I'!AD17-'輸入係数表(統合大分類)M'!AD17</f>
        <v>0</v>
      </c>
      <c r="AE17" s="170">
        <f>'単位行列表(統合大分類)I'!AE17-'輸入係数表(統合大分類)M'!AE17</f>
        <v>0</v>
      </c>
      <c r="AF17" s="170">
        <f>'単位行列表(統合大分類)I'!AF17-'輸入係数表(統合大分類)M'!AF17</f>
        <v>0</v>
      </c>
      <c r="AG17" s="170">
        <f>'単位行列表(統合大分類)I'!AG17-'輸入係数表(統合大分類)M'!AG17</f>
        <v>0</v>
      </c>
      <c r="AH17" s="170">
        <f>'単位行列表(統合大分類)I'!AH17-'輸入係数表(統合大分類)M'!AH17</f>
        <v>0</v>
      </c>
      <c r="AI17" s="170">
        <f>'単位行列表(統合大分類)I'!AI17-'輸入係数表(統合大分類)M'!AI17</f>
        <v>0</v>
      </c>
      <c r="AJ17" s="170">
        <f>'単位行列表(統合大分類)I'!AJ17-'輸入係数表(統合大分類)M'!AJ17</f>
        <v>0</v>
      </c>
      <c r="AK17" s="170">
        <f>'単位行列表(統合大分類)I'!AK17-'輸入係数表(統合大分類)M'!AK17</f>
        <v>0</v>
      </c>
      <c r="AL17" s="170">
        <f>'単位行列表(統合大分類)I'!AL17-'輸入係数表(統合大分類)M'!AL17</f>
        <v>0</v>
      </c>
      <c r="AM17" s="152">
        <f>'単位行列表(統合大分類)I'!AM17-'輸入係数表(統合大分類)M'!AM17</f>
        <v>0</v>
      </c>
      <c r="AN17" s="151"/>
    </row>
    <row r="18" spans="1:40" ht="39.950000000000003" customHeight="1" x14ac:dyDescent="0.15">
      <c r="A18" s="126" t="s">
        <v>411</v>
      </c>
      <c r="B18" s="161" t="s">
        <v>158</v>
      </c>
      <c r="C18" s="153">
        <f>'単位行列表(統合大分類)I'!C18-'輸入係数表(統合大分類)M'!C18</f>
        <v>0</v>
      </c>
      <c r="D18" s="170">
        <f>'単位行列表(統合大分類)I'!D18-'輸入係数表(統合大分類)M'!D18</f>
        <v>0</v>
      </c>
      <c r="E18" s="170">
        <f>'単位行列表(統合大分類)I'!E18-'輸入係数表(統合大分類)M'!E18</f>
        <v>0</v>
      </c>
      <c r="F18" s="170">
        <f>'単位行列表(統合大分類)I'!F18-'輸入係数表(統合大分類)M'!F18</f>
        <v>0</v>
      </c>
      <c r="G18" s="170">
        <f>'単位行列表(統合大分類)I'!G18-'輸入係数表(統合大分類)M'!G18</f>
        <v>0</v>
      </c>
      <c r="H18" s="170">
        <f>'単位行列表(統合大分類)I'!H18-'輸入係数表(統合大分類)M'!H18</f>
        <v>0</v>
      </c>
      <c r="I18" s="170">
        <f>'単位行列表(統合大分類)I'!I18-'輸入係数表(統合大分類)M'!I18</f>
        <v>0</v>
      </c>
      <c r="J18" s="170">
        <f>'単位行列表(統合大分類)I'!J18-'輸入係数表(統合大分類)M'!J18</f>
        <v>0</v>
      </c>
      <c r="K18" s="170">
        <f>'単位行列表(統合大分類)I'!K18-'輸入係数表(統合大分類)M'!K18</f>
        <v>0</v>
      </c>
      <c r="L18" s="170">
        <f>'単位行列表(統合大分類)I'!L18-'輸入係数表(統合大分類)M'!L18</f>
        <v>0</v>
      </c>
      <c r="M18" s="170">
        <f>'単位行列表(統合大分類)I'!M18-'輸入係数表(統合大分類)M'!M18</f>
        <v>0</v>
      </c>
      <c r="N18" s="170">
        <f>'単位行列表(統合大分類)I'!N18-'輸入係数表(統合大分類)M'!N18</f>
        <v>0</v>
      </c>
      <c r="O18" s="170">
        <f>'単位行列表(統合大分類)I'!O18-'輸入係数表(統合大分類)M'!O18</f>
        <v>0</v>
      </c>
      <c r="P18" s="170">
        <f>'単位行列表(統合大分類)I'!P18-'輸入係数表(統合大分類)M'!P18</f>
        <v>0</v>
      </c>
      <c r="Q18" s="170">
        <f>'単位行列表(統合大分類)I'!Q18-'輸入係数表(統合大分類)M'!Q18</f>
        <v>0.69805529937291644</v>
      </c>
      <c r="R18" s="170">
        <f>'単位行列表(統合大分類)I'!R18-'輸入係数表(統合大分類)M'!R18</f>
        <v>0</v>
      </c>
      <c r="S18" s="170">
        <f>'単位行列表(統合大分類)I'!S18-'輸入係数表(統合大分類)M'!S18</f>
        <v>0</v>
      </c>
      <c r="T18" s="170">
        <f>'単位行列表(統合大分類)I'!T18-'輸入係数表(統合大分類)M'!T18</f>
        <v>0</v>
      </c>
      <c r="U18" s="170">
        <f>'単位行列表(統合大分類)I'!U18-'輸入係数表(統合大分類)M'!U18</f>
        <v>0</v>
      </c>
      <c r="V18" s="170">
        <f>'単位行列表(統合大分類)I'!V18-'輸入係数表(統合大分類)M'!V18</f>
        <v>0</v>
      </c>
      <c r="W18" s="170">
        <f>'単位行列表(統合大分類)I'!W18-'輸入係数表(統合大分類)M'!W18</f>
        <v>0</v>
      </c>
      <c r="X18" s="170">
        <f>'単位行列表(統合大分類)I'!X18-'輸入係数表(統合大分類)M'!X18</f>
        <v>0</v>
      </c>
      <c r="Y18" s="170">
        <f>'単位行列表(統合大分類)I'!Y18-'輸入係数表(統合大分類)M'!Y18</f>
        <v>0</v>
      </c>
      <c r="Z18" s="170">
        <f>'単位行列表(統合大分類)I'!Z18-'輸入係数表(統合大分類)M'!Z18</f>
        <v>0</v>
      </c>
      <c r="AA18" s="170">
        <f>'単位行列表(統合大分類)I'!AA18-'輸入係数表(統合大分類)M'!AA18</f>
        <v>0</v>
      </c>
      <c r="AB18" s="170">
        <f>'単位行列表(統合大分類)I'!AB18-'輸入係数表(統合大分類)M'!AB18</f>
        <v>0</v>
      </c>
      <c r="AC18" s="170">
        <f>'単位行列表(統合大分類)I'!AC18-'輸入係数表(統合大分類)M'!AC18</f>
        <v>0</v>
      </c>
      <c r="AD18" s="170">
        <f>'単位行列表(統合大分類)I'!AD18-'輸入係数表(統合大分類)M'!AD18</f>
        <v>0</v>
      </c>
      <c r="AE18" s="170">
        <f>'単位行列表(統合大分類)I'!AE18-'輸入係数表(統合大分類)M'!AE18</f>
        <v>0</v>
      </c>
      <c r="AF18" s="170">
        <f>'単位行列表(統合大分類)I'!AF18-'輸入係数表(統合大分類)M'!AF18</f>
        <v>0</v>
      </c>
      <c r="AG18" s="170">
        <f>'単位行列表(統合大分類)I'!AG18-'輸入係数表(統合大分類)M'!AG18</f>
        <v>0</v>
      </c>
      <c r="AH18" s="170">
        <f>'単位行列表(統合大分類)I'!AH18-'輸入係数表(統合大分類)M'!AH18</f>
        <v>0</v>
      </c>
      <c r="AI18" s="170">
        <f>'単位行列表(統合大分類)I'!AI18-'輸入係数表(統合大分類)M'!AI18</f>
        <v>0</v>
      </c>
      <c r="AJ18" s="170">
        <f>'単位行列表(統合大分類)I'!AJ18-'輸入係数表(統合大分類)M'!AJ18</f>
        <v>0</v>
      </c>
      <c r="AK18" s="170">
        <f>'単位行列表(統合大分類)I'!AK18-'輸入係数表(統合大分類)M'!AK18</f>
        <v>0</v>
      </c>
      <c r="AL18" s="170">
        <f>'単位行列表(統合大分類)I'!AL18-'輸入係数表(統合大分類)M'!AL18</f>
        <v>0</v>
      </c>
      <c r="AM18" s="152">
        <f>'単位行列表(統合大分類)I'!AM18-'輸入係数表(統合大分類)M'!AM18</f>
        <v>0</v>
      </c>
      <c r="AN18" s="151"/>
    </row>
    <row r="19" spans="1:40" ht="39.950000000000003" customHeight="1" x14ac:dyDescent="0.15">
      <c r="A19" s="126" t="s">
        <v>412</v>
      </c>
      <c r="B19" s="161" t="s">
        <v>386</v>
      </c>
      <c r="C19" s="153">
        <f>'単位行列表(統合大分類)I'!C19-'輸入係数表(統合大分類)M'!C19</f>
        <v>0</v>
      </c>
      <c r="D19" s="170">
        <f>'単位行列表(統合大分類)I'!D19-'輸入係数表(統合大分類)M'!D19</f>
        <v>0</v>
      </c>
      <c r="E19" s="170">
        <f>'単位行列表(統合大分類)I'!E19-'輸入係数表(統合大分類)M'!E19</f>
        <v>0</v>
      </c>
      <c r="F19" s="170">
        <f>'単位行列表(統合大分類)I'!F19-'輸入係数表(統合大分類)M'!F19</f>
        <v>0</v>
      </c>
      <c r="G19" s="170">
        <f>'単位行列表(統合大分類)I'!G19-'輸入係数表(統合大分類)M'!G19</f>
        <v>0</v>
      </c>
      <c r="H19" s="170">
        <f>'単位行列表(統合大分類)I'!H19-'輸入係数表(統合大分類)M'!H19</f>
        <v>0</v>
      </c>
      <c r="I19" s="170">
        <f>'単位行列表(統合大分類)I'!I19-'輸入係数表(統合大分類)M'!I19</f>
        <v>0</v>
      </c>
      <c r="J19" s="170">
        <f>'単位行列表(統合大分類)I'!J19-'輸入係数表(統合大分類)M'!J19</f>
        <v>0</v>
      </c>
      <c r="K19" s="170">
        <f>'単位行列表(統合大分類)I'!K19-'輸入係数表(統合大分類)M'!K19</f>
        <v>0</v>
      </c>
      <c r="L19" s="170">
        <f>'単位行列表(統合大分類)I'!L19-'輸入係数表(統合大分類)M'!L19</f>
        <v>0</v>
      </c>
      <c r="M19" s="170">
        <f>'単位行列表(統合大分類)I'!M19-'輸入係数表(統合大分類)M'!M19</f>
        <v>0</v>
      </c>
      <c r="N19" s="170">
        <f>'単位行列表(統合大分類)I'!N19-'輸入係数表(統合大分類)M'!N19</f>
        <v>0</v>
      </c>
      <c r="O19" s="170">
        <f>'単位行列表(統合大分類)I'!O19-'輸入係数表(統合大分類)M'!O19</f>
        <v>0</v>
      </c>
      <c r="P19" s="170">
        <f>'単位行列表(統合大分類)I'!P19-'輸入係数表(統合大分類)M'!P19</f>
        <v>0</v>
      </c>
      <c r="Q19" s="170">
        <f>'単位行列表(統合大分類)I'!Q19-'輸入係数表(統合大分類)M'!Q19</f>
        <v>0</v>
      </c>
      <c r="R19" s="170">
        <f>'単位行列表(統合大分類)I'!R19-'輸入係数表(統合大分類)M'!R19</f>
        <v>0.61871700661183116</v>
      </c>
      <c r="S19" s="170">
        <f>'単位行列表(統合大分類)I'!S19-'輸入係数表(統合大分類)M'!S19</f>
        <v>0</v>
      </c>
      <c r="T19" s="170">
        <f>'単位行列表(統合大分類)I'!T19-'輸入係数表(統合大分類)M'!T19</f>
        <v>0</v>
      </c>
      <c r="U19" s="170">
        <f>'単位行列表(統合大分類)I'!U19-'輸入係数表(統合大分類)M'!U19</f>
        <v>0</v>
      </c>
      <c r="V19" s="170">
        <f>'単位行列表(統合大分類)I'!V19-'輸入係数表(統合大分類)M'!V19</f>
        <v>0</v>
      </c>
      <c r="W19" s="170">
        <f>'単位行列表(統合大分類)I'!W19-'輸入係数表(統合大分類)M'!W19</f>
        <v>0</v>
      </c>
      <c r="X19" s="170">
        <f>'単位行列表(統合大分類)I'!X19-'輸入係数表(統合大分類)M'!X19</f>
        <v>0</v>
      </c>
      <c r="Y19" s="170">
        <f>'単位行列表(統合大分類)I'!Y19-'輸入係数表(統合大分類)M'!Y19</f>
        <v>0</v>
      </c>
      <c r="Z19" s="170">
        <f>'単位行列表(統合大分類)I'!Z19-'輸入係数表(統合大分類)M'!Z19</f>
        <v>0</v>
      </c>
      <c r="AA19" s="170">
        <f>'単位行列表(統合大分類)I'!AA19-'輸入係数表(統合大分類)M'!AA19</f>
        <v>0</v>
      </c>
      <c r="AB19" s="170">
        <f>'単位行列表(統合大分類)I'!AB19-'輸入係数表(統合大分類)M'!AB19</f>
        <v>0</v>
      </c>
      <c r="AC19" s="170">
        <f>'単位行列表(統合大分類)I'!AC19-'輸入係数表(統合大分類)M'!AC19</f>
        <v>0</v>
      </c>
      <c r="AD19" s="170">
        <f>'単位行列表(統合大分類)I'!AD19-'輸入係数表(統合大分類)M'!AD19</f>
        <v>0</v>
      </c>
      <c r="AE19" s="170">
        <f>'単位行列表(統合大分類)I'!AE19-'輸入係数表(統合大分類)M'!AE19</f>
        <v>0</v>
      </c>
      <c r="AF19" s="170">
        <f>'単位行列表(統合大分類)I'!AF19-'輸入係数表(統合大分類)M'!AF19</f>
        <v>0</v>
      </c>
      <c r="AG19" s="170">
        <f>'単位行列表(統合大分類)I'!AG19-'輸入係数表(統合大分類)M'!AG19</f>
        <v>0</v>
      </c>
      <c r="AH19" s="170">
        <f>'単位行列表(統合大分類)I'!AH19-'輸入係数表(統合大分類)M'!AH19</f>
        <v>0</v>
      </c>
      <c r="AI19" s="170">
        <f>'単位行列表(統合大分類)I'!AI19-'輸入係数表(統合大分類)M'!AI19</f>
        <v>0</v>
      </c>
      <c r="AJ19" s="170">
        <f>'単位行列表(統合大分類)I'!AJ19-'輸入係数表(統合大分類)M'!AJ19</f>
        <v>0</v>
      </c>
      <c r="AK19" s="170">
        <f>'単位行列表(統合大分類)I'!AK19-'輸入係数表(統合大分類)M'!AK19</f>
        <v>0</v>
      </c>
      <c r="AL19" s="170">
        <f>'単位行列表(統合大分類)I'!AL19-'輸入係数表(統合大分類)M'!AL19</f>
        <v>0</v>
      </c>
      <c r="AM19" s="152">
        <f>'単位行列表(統合大分類)I'!AM19-'輸入係数表(統合大分類)M'!AM19</f>
        <v>0</v>
      </c>
      <c r="AN19" s="151"/>
    </row>
    <row r="20" spans="1:40" ht="39.950000000000003" customHeight="1" x14ac:dyDescent="0.15">
      <c r="A20" s="126" t="s">
        <v>413</v>
      </c>
      <c r="B20" s="161" t="s">
        <v>342</v>
      </c>
      <c r="C20" s="153">
        <f>'単位行列表(統合大分類)I'!C20-'輸入係数表(統合大分類)M'!C20</f>
        <v>0</v>
      </c>
      <c r="D20" s="170">
        <f>'単位行列表(統合大分類)I'!D20-'輸入係数表(統合大分類)M'!D20</f>
        <v>0</v>
      </c>
      <c r="E20" s="170">
        <f>'単位行列表(統合大分類)I'!E20-'輸入係数表(統合大分類)M'!E20</f>
        <v>0</v>
      </c>
      <c r="F20" s="170">
        <f>'単位行列表(統合大分類)I'!F20-'輸入係数表(統合大分類)M'!F20</f>
        <v>0</v>
      </c>
      <c r="G20" s="170">
        <f>'単位行列表(統合大分類)I'!G20-'輸入係数表(統合大分類)M'!G20</f>
        <v>0</v>
      </c>
      <c r="H20" s="170">
        <f>'単位行列表(統合大分類)I'!H20-'輸入係数表(統合大分類)M'!H20</f>
        <v>0</v>
      </c>
      <c r="I20" s="170">
        <f>'単位行列表(統合大分類)I'!I20-'輸入係数表(統合大分類)M'!I20</f>
        <v>0</v>
      </c>
      <c r="J20" s="170">
        <f>'単位行列表(統合大分類)I'!J20-'輸入係数表(統合大分類)M'!J20</f>
        <v>0</v>
      </c>
      <c r="K20" s="170">
        <f>'単位行列表(統合大分類)I'!K20-'輸入係数表(統合大分類)M'!K20</f>
        <v>0</v>
      </c>
      <c r="L20" s="170">
        <f>'単位行列表(統合大分類)I'!L20-'輸入係数表(統合大分類)M'!L20</f>
        <v>0</v>
      </c>
      <c r="M20" s="170">
        <f>'単位行列表(統合大分類)I'!M20-'輸入係数表(統合大分類)M'!M20</f>
        <v>0</v>
      </c>
      <c r="N20" s="170">
        <f>'単位行列表(統合大分類)I'!N20-'輸入係数表(統合大分類)M'!N20</f>
        <v>0</v>
      </c>
      <c r="O20" s="170">
        <f>'単位行列表(統合大分類)I'!O20-'輸入係数表(統合大分類)M'!O20</f>
        <v>0</v>
      </c>
      <c r="P20" s="170">
        <f>'単位行列表(統合大分類)I'!P20-'輸入係数表(統合大分類)M'!P20</f>
        <v>0</v>
      </c>
      <c r="Q20" s="170">
        <f>'単位行列表(統合大分類)I'!Q20-'輸入係数表(統合大分類)M'!Q20</f>
        <v>0</v>
      </c>
      <c r="R20" s="170">
        <f>'単位行列表(統合大分類)I'!R20-'輸入係数表(統合大分類)M'!R20</f>
        <v>0</v>
      </c>
      <c r="S20" s="170">
        <f>'単位行列表(統合大分類)I'!S20-'輸入係数表(統合大分類)M'!S20</f>
        <v>0.67676652853676988</v>
      </c>
      <c r="T20" s="170">
        <f>'単位行列表(統合大分類)I'!T20-'輸入係数表(統合大分類)M'!T20</f>
        <v>0</v>
      </c>
      <c r="U20" s="170">
        <f>'単位行列表(統合大分類)I'!U20-'輸入係数表(統合大分類)M'!U20</f>
        <v>0</v>
      </c>
      <c r="V20" s="170">
        <f>'単位行列表(統合大分類)I'!V20-'輸入係数表(統合大分類)M'!V20</f>
        <v>0</v>
      </c>
      <c r="W20" s="170">
        <f>'単位行列表(統合大分類)I'!W20-'輸入係数表(統合大分類)M'!W20</f>
        <v>0</v>
      </c>
      <c r="X20" s="170">
        <f>'単位行列表(統合大分類)I'!X20-'輸入係数表(統合大分類)M'!X20</f>
        <v>0</v>
      </c>
      <c r="Y20" s="170">
        <f>'単位行列表(統合大分類)I'!Y20-'輸入係数表(統合大分類)M'!Y20</f>
        <v>0</v>
      </c>
      <c r="Z20" s="170">
        <f>'単位行列表(統合大分類)I'!Z20-'輸入係数表(統合大分類)M'!Z20</f>
        <v>0</v>
      </c>
      <c r="AA20" s="170">
        <f>'単位行列表(統合大分類)I'!AA20-'輸入係数表(統合大分類)M'!AA20</f>
        <v>0</v>
      </c>
      <c r="AB20" s="170">
        <f>'単位行列表(統合大分類)I'!AB20-'輸入係数表(統合大分類)M'!AB20</f>
        <v>0</v>
      </c>
      <c r="AC20" s="170">
        <f>'単位行列表(統合大分類)I'!AC20-'輸入係数表(統合大分類)M'!AC20</f>
        <v>0</v>
      </c>
      <c r="AD20" s="170">
        <f>'単位行列表(統合大分類)I'!AD20-'輸入係数表(統合大分類)M'!AD20</f>
        <v>0</v>
      </c>
      <c r="AE20" s="170">
        <f>'単位行列表(統合大分類)I'!AE20-'輸入係数表(統合大分類)M'!AE20</f>
        <v>0</v>
      </c>
      <c r="AF20" s="170">
        <f>'単位行列表(統合大分類)I'!AF20-'輸入係数表(統合大分類)M'!AF20</f>
        <v>0</v>
      </c>
      <c r="AG20" s="170">
        <f>'単位行列表(統合大分類)I'!AG20-'輸入係数表(統合大分類)M'!AG20</f>
        <v>0</v>
      </c>
      <c r="AH20" s="170">
        <f>'単位行列表(統合大分類)I'!AH20-'輸入係数表(統合大分類)M'!AH20</f>
        <v>0</v>
      </c>
      <c r="AI20" s="170">
        <f>'単位行列表(統合大分類)I'!AI20-'輸入係数表(統合大分類)M'!AI20</f>
        <v>0</v>
      </c>
      <c r="AJ20" s="170">
        <f>'単位行列表(統合大分類)I'!AJ20-'輸入係数表(統合大分類)M'!AJ20</f>
        <v>0</v>
      </c>
      <c r="AK20" s="170">
        <f>'単位行列表(統合大分類)I'!AK20-'輸入係数表(統合大分類)M'!AK20</f>
        <v>0</v>
      </c>
      <c r="AL20" s="170">
        <f>'単位行列表(統合大分類)I'!AL20-'輸入係数表(統合大分類)M'!AL20</f>
        <v>0</v>
      </c>
      <c r="AM20" s="152">
        <f>'単位行列表(統合大分類)I'!AM20-'輸入係数表(統合大分類)M'!AM20</f>
        <v>0</v>
      </c>
      <c r="AN20" s="151"/>
    </row>
    <row r="21" spans="1:40" ht="39.950000000000003" customHeight="1" x14ac:dyDescent="0.15">
      <c r="A21" s="126" t="s">
        <v>414</v>
      </c>
      <c r="B21" s="161" t="s">
        <v>437</v>
      </c>
      <c r="C21" s="153">
        <f>'単位行列表(統合大分類)I'!C21-'輸入係数表(統合大分類)M'!C21</f>
        <v>0</v>
      </c>
      <c r="D21" s="170">
        <f>'単位行列表(統合大分類)I'!D21-'輸入係数表(統合大分類)M'!D21</f>
        <v>0</v>
      </c>
      <c r="E21" s="170">
        <f>'単位行列表(統合大分類)I'!E21-'輸入係数表(統合大分類)M'!E21</f>
        <v>0</v>
      </c>
      <c r="F21" s="170">
        <f>'単位行列表(統合大分類)I'!F21-'輸入係数表(統合大分類)M'!F21</f>
        <v>0</v>
      </c>
      <c r="G21" s="170">
        <f>'単位行列表(統合大分類)I'!G21-'輸入係数表(統合大分類)M'!G21</f>
        <v>0</v>
      </c>
      <c r="H21" s="170">
        <f>'単位行列表(統合大分類)I'!H21-'輸入係数表(統合大分類)M'!H21</f>
        <v>0</v>
      </c>
      <c r="I21" s="170">
        <f>'単位行列表(統合大分類)I'!I21-'輸入係数表(統合大分類)M'!I21</f>
        <v>0</v>
      </c>
      <c r="J21" s="170">
        <f>'単位行列表(統合大分類)I'!J21-'輸入係数表(統合大分類)M'!J21</f>
        <v>0</v>
      </c>
      <c r="K21" s="170">
        <f>'単位行列表(統合大分類)I'!K21-'輸入係数表(統合大分類)M'!K21</f>
        <v>0</v>
      </c>
      <c r="L21" s="170">
        <f>'単位行列表(統合大分類)I'!L21-'輸入係数表(統合大分類)M'!L21</f>
        <v>0</v>
      </c>
      <c r="M21" s="170">
        <f>'単位行列表(統合大分類)I'!M21-'輸入係数表(統合大分類)M'!M21</f>
        <v>0</v>
      </c>
      <c r="N21" s="170">
        <f>'単位行列表(統合大分類)I'!N21-'輸入係数表(統合大分類)M'!N21</f>
        <v>0</v>
      </c>
      <c r="O21" s="170">
        <f>'単位行列表(統合大分類)I'!O21-'輸入係数表(統合大分類)M'!O21</f>
        <v>0</v>
      </c>
      <c r="P21" s="170">
        <f>'単位行列表(統合大分類)I'!P21-'輸入係数表(統合大分類)M'!P21</f>
        <v>0</v>
      </c>
      <c r="Q21" s="170">
        <f>'単位行列表(統合大分類)I'!Q21-'輸入係数表(統合大分類)M'!Q21</f>
        <v>0</v>
      </c>
      <c r="R21" s="170">
        <f>'単位行列表(統合大分類)I'!R21-'輸入係数表(統合大分類)M'!R21</f>
        <v>0</v>
      </c>
      <c r="S21" s="170">
        <f>'単位行列表(統合大分類)I'!S21-'輸入係数表(統合大分類)M'!S21</f>
        <v>0</v>
      </c>
      <c r="T21" s="170">
        <f>'単位行列表(統合大分類)I'!T21-'輸入係数表(統合大分類)M'!T21</f>
        <v>0.37357218391983604</v>
      </c>
      <c r="U21" s="170">
        <f>'単位行列表(統合大分類)I'!U21-'輸入係数表(統合大分類)M'!U21</f>
        <v>0</v>
      </c>
      <c r="V21" s="170">
        <f>'単位行列表(統合大分類)I'!V21-'輸入係数表(統合大分類)M'!V21</f>
        <v>0</v>
      </c>
      <c r="W21" s="170">
        <f>'単位行列表(統合大分類)I'!W21-'輸入係数表(統合大分類)M'!W21</f>
        <v>0</v>
      </c>
      <c r="X21" s="170">
        <f>'単位行列表(統合大分類)I'!X21-'輸入係数表(統合大分類)M'!X21</f>
        <v>0</v>
      </c>
      <c r="Y21" s="170">
        <f>'単位行列表(統合大分類)I'!Y21-'輸入係数表(統合大分類)M'!Y21</f>
        <v>0</v>
      </c>
      <c r="Z21" s="170">
        <f>'単位行列表(統合大分類)I'!Z21-'輸入係数表(統合大分類)M'!Z21</f>
        <v>0</v>
      </c>
      <c r="AA21" s="170">
        <f>'単位行列表(統合大分類)I'!AA21-'輸入係数表(統合大分類)M'!AA21</f>
        <v>0</v>
      </c>
      <c r="AB21" s="170">
        <f>'単位行列表(統合大分類)I'!AB21-'輸入係数表(統合大分類)M'!AB21</f>
        <v>0</v>
      </c>
      <c r="AC21" s="170">
        <f>'単位行列表(統合大分類)I'!AC21-'輸入係数表(統合大分類)M'!AC21</f>
        <v>0</v>
      </c>
      <c r="AD21" s="170">
        <f>'単位行列表(統合大分類)I'!AD21-'輸入係数表(統合大分類)M'!AD21</f>
        <v>0</v>
      </c>
      <c r="AE21" s="170">
        <f>'単位行列表(統合大分類)I'!AE21-'輸入係数表(統合大分類)M'!AE21</f>
        <v>0</v>
      </c>
      <c r="AF21" s="170">
        <f>'単位行列表(統合大分類)I'!AF21-'輸入係数表(統合大分類)M'!AF21</f>
        <v>0</v>
      </c>
      <c r="AG21" s="170">
        <f>'単位行列表(統合大分類)I'!AG21-'輸入係数表(統合大分類)M'!AG21</f>
        <v>0</v>
      </c>
      <c r="AH21" s="170">
        <f>'単位行列表(統合大分類)I'!AH21-'輸入係数表(統合大分類)M'!AH21</f>
        <v>0</v>
      </c>
      <c r="AI21" s="170">
        <f>'単位行列表(統合大分類)I'!AI21-'輸入係数表(統合大分類)M'!AI21</f>
        <v>0</v>
      </c>
      <c r="AJ21" s="170">
        <f>'単位行列表(統合大分類)I'!AJ21-'輸入係数表(統合大分類)M'!AJ21</f>
        <v>0</v>
      </c>
      <c r="AK21" s="170">
        <f>'単位行列表(統合大分類)I'!AK21-'輸入係数表(統合大分類)M'!AK21</f>
        <v>0</v>
      </c>
      <c r="AL21" s="170">
        <f>'単位行列表(統合大分類)I'!AL21-'輸入係数表(統合大分類)M'!AL21</f>
        <v>0</v>
      </c>
      <c r="AM21" s="152">
        <f>'単位行列表(統合大分類)I'!AM21-'輸入係数表(統合大分類)M'!AM21</f>
        <v>0</v>
      </c>
      <c r="AN21" s="151"/>
    </row>
    <row r="22" spans="1:40" ht="39.950000000000003" customHeight="1" x14ac:dyDescent="0.15">
      <c r="A22" s="126" t="s">
        <v>415</v>
      </c>
      <c r="B22" s="161" t="s">
        <v>388</v>
      </c>
      <c r="C22" s="153">
        <f>'単位行列表(統合大分類)I'!C22-'輸入係数表(統合大分類)M'!C22</f>
        <v>0</v>
      </c>
      <c r="D22" s="170">
        <f>'単位行列表(統合大分類)I'!D22-'輸入係数表(統合大分類)M'!D22</f>
        <v>0</v>
      </c>
      <c r="E22" s="170">
        <f>'単位行列表(統合大分類)I'!E22-'輸入係数表(統合大分類)M'!E22</f>
        <v>0</v>
      </c>
      <c r="F22" s="170">
        <f>'単位行列表(統合大分類)I'!F22-'輸入係数表(統合大分類)M'!F22</f>
        <v>0</v>
      </c>
      <c r="G22" s="170">
        <f>'単位行列表(統合大分類)I'!G22-'輸入係数表(統合大分類)M'!G22</f>
        <v>0</v>
      </c>
      <c r="H22" s="170">
        <f>'単位行列表(統合大分類)I'!H22-'輸入係数表(統合大分類)M'!H22</f>
        <v>0</v>
      </c>
      <c r="I22" s="170">
        <f>'単位行列表(統合大分類)I'!I22-'輸入係数表(統合大分類)M'!I22</f>
        <v>0</v>
      </c>
      <c r="J22" s="170">
        <f>'単位行列表(統合大分類)I'!J22-'輸入係数表(統合大分類)M'!J22</f>
        <v>0</v>
      </c>
      <c r="K22" s="170">
        <f>'単位行列表(統合大分類)I'!K22-'輸入係数表(統合大分類)M'!K22</f>
        <v>0</v>
      </c>
      <c r="L22" s="170">
        <f>'単位行列表(統合大分類)I'!L22-'輸入係数表(統合大分類)M'!L22</f>
        <v>0</v>
      </c>
      <c r="M22" s="170">
        <f>'単位行列表(統合大分類)I'!M22-'輸入係数表(統合大分類)M'!M22</f>
        <v>0</v>
      </c>
      <c r="N22" s="170">
        <f>'単位行列表(統合大分類)I'!N22-'輸入係数表(統合大分類)M'!N22</f>
        <v>0</v>
      </c>
      <c r="O22" s="170">
        <f>'単位行列表(統合大分類)I'!O22-'輸入係数表(統合大分類)M'!O22</f>
        <v>0</v>
      </c>
      <c r="P22" s="170">
        <f>'単位行列表(統合大分類)I'!P22-'輸入係数表(統合大分類)M'!P22</f>
        <v>0</v>
      </c>
      <c r="Q22" s="170">
        <f>'単位行列表(統合大分類)I'!Q22-'輸入係数表(統合大分類)M'!Q22</f>
        <v>0</v>
      </c>
      <c r="R22" s="170">
        <f>'単位行列表(統合大分類)I'!R22-'輸入係数表(統合大分類)M'!R22</f>
        <v>0</v>
      </c>
      <c r="S22" s="170">
        <f>'単位行列表(統合大分類)I'!S22-'輸入係数表(統合大分類)M'!S22</f>
        <v>0</v>
      </c>
      <c r="T22" s="170">
        <f>'単位行列表(統合大分類)I'!T22-'輸入係数表(統合大分類)M'!T22</f>
        <v>0</v>
      </c>
      <c r="U22" s="170">
        <f>'単位行列表(統合大分類)I'!U22-'輸入係数表(統合大分類)M'!U22</f>
        <v>0.88941945710227466</v>
      </c>
      <c r="V22" s="170">
        <f>'単位行列表(統合大分類)I'!V22-'輸入係数表(統合大分類)M'!V22</f>
        <v>0</v>
      </c>
      <c r="W22" s="170">
        <f>'単位行列表(統合大分類)I'!W22-'輸入係数表(統合大分類)M'!W22</f>
        <v>0</v>
      </c>
      <c r="X22" s="170">
        <f>'単位行列表(統合大分類)I'!X22-'輸入係数表(統合大分類)M'!X22</f>
        <v>0</v>
      </c>
      <c r="Y22" s="170">
        <f>'単位行列表(統合大分類)I'!Y22-'輸入係数表(統合大分類)M'!Y22</f>
        <v>0</v>
      </c>
      <c r="Z22" s="170">
        <f>'単位行列表(統合大分類)I'!Z22-'輸入係数表(統合大分類)M'!Z22</f>
        <v>0</v>
      </c>
      <c r="AA22" s="170">
        <f>'単位行列表(統合大分類)I'!AA22-'輸入係数表(統合大分類)M'!AA22</f>
        <v>0</v>
      </c>
      <c r="AB22" s="170">
        <f>'単位行列表(統合大分類)I'!AB22-'輸入係数表(統合大分類)M'!AB22</f>
        <v>0</v>
      </c>
      <c r="AC22" s="170">
        <f>'単位行列表(統合大分類)I'!AC22-'輸入係数表(統合大分類)M'!AC22</f>
        <v>0</v>
      </c>
      <c r="AD22" s="170">
        <f>'単位行列表(統合大分類)I'!AD22-'輸入係数表(統合大分類)M'!AD22</f>
        <v>0</v>
      </c>
      <c r="AE22" s="170">
        <f>'単位行列表(統合大分類)I'!AE22-'輸入係数表(統合大分類)M'!AE22</f>
        <v>0</v>
      </c>
      <c r="AF22" s="170">
        <f>'単位行列表(統合大分類)I'!AF22-'輸入係数表(統合大分類)M'!AF22</f>
        <v>0</v>
      </c>
      <c r="AG22" s="170">
        <f>'単位行列表(統合大分類)I'!AG22-'輸入係数表(統合大分類)M'!AG22</f>
        <v>0</v>
      </c>
      <c r="AH22" s="170">
        <f>'単位行列表(統合大分類)I'!AH22-'輸入係数表(統合大分類)M'!AH22</f>
        <v>0</v>
      </c>
      <c r="AI22" s="170">
        <f>'単位行列表(統合大分類)I'!AI22-'輸入係数表(統合大分類)M'!AI22</f>
        <v>0</v>
      </c>
      <c r="AJ22" s="170">
        <f>'単位行列表(統合大分類)I'!AJ22-'輸入係数表(統合大分類)M'!AJ22</f>
        <v>0</v>
      </c>
      <c r="AK22" s="170">
        <f>'単位行列表(統合大分類)I'!AK22-'輸入係数表(統合大分類)M'!AK22</f>
        <v>0</v>
      </c>
      <c r="AL22" s="170">
        <f>'単位行列表(統合大分類)I'!AL22-'輸入係数表(統合大分類)M'!AL22</f>
        <v>0</v>
      </c>
      <c r="AM22" s="152">
        <f>'単位行列表(統合大分類)I'!AM22-'輸入係数表(統合大分類)M'!AM22</f>
        <v>0</v>
      </c>
      <c r="AN22" s="151"/>
    </row>
    <row r="23" spans="1:40" ht="39.950000000000003" customHeight="1" x14ac:dyDescent="0.15">
      <c r="A23" s="126" t="s">
        <v>416</v>
      </c>
      <c r="B23" s="161" t="s">
        <v>21</v>
      </c>
      <c r="C23" s="153">
        <f>'単位行列表(統合大分類)I'!C23-'輸入係数表(統合大分類)M'!C23</f>
        <v>0</v>
      </c>
      <c r="D23" s="170">
        <f>'単位行列表(統合大分類)I'!D23-'輸入係数表(統合大分類)M'!D23</f>
        <v>0</v>
      </c>
      <c r="E23" s="170">
        <f>'単位行列表(統合大分類)I'!E23-'輸入係数表(統合大分類)M'!E23</f>
        <v>0</v>
      </c>
      <c r="F23" s="170">
        <f>'単位行列表(統合大分類)I'!F23-'輸入係数表(統合大分類)M'!F23</f>
        <v>0</v>
      </c>
      <c r="G23" s="170">
        <f>'単位行列表(統合大分類)I'!G23-'輸入係数表(統合大分類)M'!G23</f>
        <v>0</v>
      </c>
      <c r="H23" s="170">
        <f>'単位行列表(統合大分類)I'!H23-'輸入係数表(統合大分類)M'!H23</f>
        <v>0</v>
      </c>
      <c r="I23" s="170">
        <f>'単位行列表(統合大分類)I'!I23-'輸入係数表(統合大分類)M'!I23</f>
        <v>0</v>
      </c>
      <c r="J23" s="170">
        <f>'単位行列表(統合大分類)I'!J23-'輸入係数表(統合大分類)M'!J23</f>
        <v>0</v>
      </c>
      <c r="K23" s="170">
        <f>'単位行列表(統合大分類)I'!K23-'輸入係数表(統合大分類)M'!K23</f>
        <v>0</v>
      </c>
      <c r="L23" s="170">
        <f>'単位行列表(統合大分類)I'!L23-'輸入係数表(統合大分類)M'!L23</f>
        <v>0</v>
      </c>
      <c r="M23" s="170">
        <f>'単位行列表(統合大分類)I'!M23-'輸入係数表(統合大分類)M'!M23</f>
        <v>0</v>
      </c>
      <c r="N23" s="170">
        <f>'単位行列表(統合大分類)I'!N23-'輸入係数表(統合大分類)M'!N23</f>
        <v>0</v>
      </c>
      <c r="O23" s="170">
        <f>'単位行列表(統合大分類)I'!O23-'輸入係数表(統合大分類)M'!O23</f>
        <v>0</v>
      </c>
      <c r="P23" s="170">
        <f>'単位行列表(統合大分類)I'!P23-'輸入係数表(統合大分類)M'!P23</f>
        <v>0</v>
      </c>
      <c r="Q23" s="170">
        <f>'単位行列表(統合大分類)I'!Q23-'輸入係数表(統合大分類)M'!Q23</f>
        <v>0</v>
      </c>
      <c r="R23" s="170">
        <f>'単位行列表(統合大分類)I'!R23-'輸入係数表(統合大分類)M'!R23</f>
        <v>0</v>
      </c>
      <c r="S23" s="170">
        <f>'単位行列表(統合大分類)I'!S23-'輸入係数表(統合大分類)M'!S23</f>
        <v>0</v>
      </c>
      <c r="T23" s="170">
        <f>'単位行列表(統合大分類)I'!T23-'輸入係数表(統合大分類)M'!T23</f>
        <v>0</v>
      </c>
      <c r="U23" s="170">
        <f>'単位行列表(統合大分類)I'!U23-'輸入係数表(統合大分類)M'!U23</f>
        <v>0</v>
      </c>
      <c r="V23" s="170">
        <f>'単位行列表(統合大分類)I'!V23-'輸入係数表(統合大分類)M'!V23</f>
        <v>0.72712376030992054</v>
      </c>
      <c r="W23" s="170">
        <f>'単位行列表(統合大分類)I'!W23-'輸入係数表(統合大分類)M'!W23</f>
        <v>0</v>
      </c>
      <c r="X23" s="170">
        <f>'単位行列表(統合大分類)I'!X23-'輸入係数表(統合大分類)M'!X23</f>
        <v>0</v>
      </c>
      <c r="Y23" s="170">
        <f>'単位行列表(統合大分類)I'!Y23-'輸入係数表(統合大分類)M'!Y23</f>
        <v>0</v>
      </c>
      <c r="Z23" s="170">
        <f>'単位行列表(統合大分類)I'!Z23-'輸入係数表(統合大分類)M'!Z23</f>
        <v>0</v>
      </c>
      <c r="AA23" s="170">
        <f>'単位行列表(統合大分類)I'!AA23-'輸入係数表(統合大分類)M'!AA23</f>
        <v>0</v>
      </c>
      <c r="AB23" s="170">
        <f>'単位行列表(統合大分類)I'!AB23-'輸入係数表(統合大分類)M'!AB23</f>
        <v>0</v>
      </c>
      <c r="AC23" s="170">
        <f>'単位行列表(統合大分類)I'!AC23-'輸入係数表(統合大分類)M'!AC23</f>
        <v>0</v>
      </c>
      <c r="AD23" s="170">
        <f>'単位行列表(統合大分類)I'!AD23-'輸入係数表(統合大分類)M'!AD23</f>
        <v>0</v>
      </c>
      <c r="AE23" s="170">
        <f>'単位行列表(統合大分類)I'!AE23-'輸入係数表(統合大分類)M'!AE23</f>
        <v>0</v>
      </c>
      <c r="AF23" s="170">
        <f>'単位行列表(統合大分類)I'!AF23-'輸入係数表(統合大分類)M'!AF23</f>
        <v>0</v>
      </c>
      <c r="AG23" s="170">
        <f>'単位行列表(統合大分類)I'!AG23-'輸入係数表(統合大分類)M'!AG23</f>
        <v>0</v>
      </c>
      <c r="AH23" s="170">
        <f>'単位行列表(統合大分類)I'!AH23-'輸入係数表(統合大分類)M'!AH23</f>
        <v>0</v>
      </c>
      <c r="AI23" s="170">
        <f>'単位行列表(統合大分類)I'!AI23-'輸入係数表(統合大分類)M'!AI23</f>
        <v>0</v>
      </c>
      <c r="AJ23" s="170">
        <f>'単位行列表(統合大分類)I'!AJ23-'輸入係数表(統合大分類)M'!AJ23</f>
        <v>0</v>
      </c>
      <c r="AK23" s="170">
        <f>'単位行列表(統合大分類)I'!AK23-'輸入係数表(統合大分類)M'!AK23</f>
        <v>0</v>
      </c>
      <c r="AL23" s="170">
        <f>'単位行列表(統合大分類)I'!AL23-'輸入係数表(統合大分類)M'!AL23</f>
        <v>0</v>
      </c>
      <c r="AM23" s="152">
        <f>'単位行列表(統合大分類)I'!AM23-'輸入係数表(統合大分類)M'!AM23</f>
        <v>0</v>
      </c>
      <c r="AN23" s="151"/>
    </row>
    <row r="24" spans="1:40" ht="39.950000000000003" customHeight="1" x14ac:dyDescent="0.15">
      <c r="A24" s="126" t="s">
        <v>417</v>
      </c>
      <c r="B24" s="161" t="s">
        <v>389</v>
      </c>
      <c r="C24" s="153">
        <f>'単位行列表(統合大分類)I'!C24-'輸入係数表(統合大分類)M'!C24</f>
        <v>0</v>
      </c>
      <c r="D24" s="170">
        <f>'単位行列表(統合大分類)I'!D24-'輸入係数表(統合大分類)M'!D24</f>
        <v>0</v>
      </c>
      <c r="E24" s="170">
        <f>'単位行列表(統合大分類)I'!E24-'輸入係数表(統合大分類)M'!E24</f>
        <v>0</v>
      </c>
      <c r="F24" s="170">
        <f>'単位行列表(統合大分類)I'!F24-'輸入係数表(統合大分類)M'!F24</f>
        <v>0</v>
      </c>
      <c r="G24" s="170">
        <f>'単位行列表(統合大分類)I'!G24-'輸入係数表(統合大分類)M'!G24</f>
        <v>0</v>
      </c>
      <c r="H24" s="170">
        <f>'単位行列表(統合大分類)I'!H24-'輸入係数表(統合大分類)M'!H24</f>
        <v>0</v>
      </c>
      <c r="I24" s="170">
        <f>'単位行列表(統合大分類)I'!I24-'輸入係数表(統合大分類)M'!I24</f>
        <v>0</v>
      </c>
      <c r="J24" s="170">
        <f>'単位行列表(統合大分類)I'!J24-'輸入係数表(統合大分類)M'!J24</f>
        <v>0</v>
      </c>
      <c r="K24" s="170">
        <f>'単位行列表(統合大分類)I'!K24-'輸入係数表(統合大分類)M'!K24</f>
        <v>0</v>
      </c>
      <c r="L24" s="170">
        <f>'単位行列表(統合大分類)I'!L24-'輸入係数表(統合大分類)M'!L24</f>
        <v>0</v>
      </c>
      <c r="M24" s="170">
        <f>'単位行列表(統合大分類)I'!M24-'輸入係数表(統合大分類)M'!M24</f>
        <v>0</v>
      </c>
      <c r="N24" s="170">
        <f>'単位行列表(統合大分類)I'!N24-'輸入係数表(統合大分類)M'!N24</f>
        <v>0</v>
      </c>
      <c r="O24" s="170">
        <f>'単位行列表(統合大分類)I'!O24-'輸入係数表(統合大分類)M'!O24</f>
        <v>0</v>
      </c>
      <c r="P24" s="170">
        <f>'単位行列表(統合大分類)I'!P24-'輸入係数表(統合大分類)M'!P24</f>
        <v>0</v>
      </c>
      <c r="Q24" s="170">
        <f>'単位行列表(統合大分類)I'!Q24-'輸入係数表(統合大分類)M'!Q24</f>
        <v>0</v>
      </c>
      <c r="R24" s="170">
        <f>'単位行列表(統合大分類)I'!R24-'輸入係数表(統合大分類)M'!R24</f>
        <v>0</v>
      </c>
      <c r="S24" s="170">
        <f>'単位行列表(統合大分類)I'!S24-'輸入係数表(統合大分類)M'!S24</f>
        <v>0</v>
      </c>
      <c r="T24" s="170">
        <f>'単位行列表(統合大分類)I'!T24-'輸入係数表(統合大分類)M'!T24</f>
        <v>0</v>
      </c>
      <c r="U24" s="170">
        <f>'単位行列表(統合大分類)I'!U24-'輸入係数表(統合大分類)M'!U24</f>
        <v>0</v>
      </c>
      <c r="V24" s="170">
        <f>'単位行列表(統合大分類)I'!V24-'輸入係数表(統合大分類)M'!V24</f>
        <v>0</v>
      </c>
      <c r="W24" s="170">
        <f>'単位行列表(統合大分類)I'!W24-'輸入係数表(統合大分類)M'!W24</f>
        <v>1</v>
      </c>
      <c r="X24" s="170">
        <f>'単位行列表(統合大分類)I'!X24-'輸入係数表(統合大分類)M'!X24</f>
        <v>0</v>
      </c>
      <c r="Y24" s="170">
        <f>'単位行列表(統合大分類)I'!Y24-'輸入係数表(統合大分類)M'!Y24</f>
        <v>0</v>
      </c>
      <c r="Z24" s="170">
        <f>'単位行列表(統合大分類)I'!Z24-'輸入係数表(統合大分類)M'!Z24</f>
        <v>0</v>
      </c>
      <c r="AA24" s="170">
        <f>'単位行列表(統合大分類)I'!AA24-'輸入係数表(統合大分類)M'!AA24</f>
        <v>0</v>
      </c>
      <c r="AB24" s="170">
        <f>'単位行列表(統合大分類)I'!AB24-'輸入係数表(統合大分類)M'!AB24</f>
        <v>0</v>
      </c>
      <c r="AC24" s="170">
        <f>'単位行列表(統合大分類)I'!AC24-'輸入係数表(統合大分類)M'!AC24</f>
        <v>0</v>
      </c>
      <c r="AD24" s="170">
        <f>'単位行列表(統合大分類)I'!AD24-'輸入係数表(統合大分類)M'!AD24</f>
        <v>0</v>
      </c>
      <c r="AE24" s="170">
        <f>'単位行列表(統合大分類)I'!AE24-'輸入係数表(統合大分類)M'!AE24</f>
        <v>0</v>
      </c>
      <c r="AF24" s="170">
        <f>'単位行列表(統合大分類)I'!AF24-'輸入係数表(統合大分類)M'!AF24</f>
        <v>0</v>
      </c>
      <c r="AG24" s="170">
        <f>'単位行列表(統合大分類)I'!AG24-'輸入係数表(統合大分類)M'!AG24</f>
        <v>0</v>
      </c>
      <c r="AH24" s="170">
        <f>'単位行列表(統合大分類)I'!AH24-'輸入係数表(統合大分類)M'!AH24</f>
        <v>0</v>
      </c>
      <c r="AI24" s="170">
        <f>'単位行列表(統合大分類)I'!AI24-'輸入係数表(統合大分類)M'!AI24</f>
        <v>0</v>
      </c>
      <c r="AJ24" s="170">
        <f>'単位行列表(統合大分類)I'!AJ24-'輸入係数表(統合大分類)M'!AJ24</f>
        <v>0</v>
      </c>
      <c r="AK24" s="170">
        <f>'単位行列表(統合大分類)I'!AK24-'輸入係数表(統合大分類)M'!AK24</f>
        <v>0</v>
      </c>
      <c r="AL24" s="170">
        <f>'単位行列表(統合大分類)I'!AL24-'輸入係数表(統合大分類)M'!AL24</f>
        <v>0</v>
      </c>
      <c r="AM24" s="152">
        <f>'単位行列表(統合大分類)I'!AM24-'輸入係数表(統合大分類)M'!AM24</f>
        <v>0</v>
      </c>
      <c r="AN24" s="151"/>
    </row>
    <row r="25" spans="1:40" ht="39.950000000000003" customHeight="1" x14ac:dyDescent="0.15">
      <c r="A25" s="126" t="s">
        <v>418</v>
      </c>
      <c r="B25" s="161" t="s">
        <v>390</v>
      </c>
      <c r="C25" s="153">
        <f>'単位行列表(統合大分類)I'!C25-'輸入係数表(統合大分類)M'!C25</f>
        <v>0</v>
      </c>
      <c r="D25" s="170">
        <f>'単位行列表(統合大分類)I'!D25-'輸入係数表(統合大分類)M'!D25</f>
        <v>0</v>
      </c>
      <c r="E25" s="170">
        <f>'単位行列表(統合大分類)I'!E25-'輸入係数表(統合大分類)M'!E25</f>
        <v>0</v>
      </c>
      <c r="F25" s="170">
        <f>'単位行列表(統合大分類)I'!F25-'輸入係数表(統合大分類)M'!F25</f>
        <v>0</v>
      </c>
      <c r="G25" s="170">
        <f>'単位行列表(統合大分類)I'!G25-'輸入係数表(統合大分類)M'!G25</f>
        <v>0</v>
      </c>
      <c r="H25" s="170">
        <f>'単位行列表(統合大分類)I'!H25-'輸入係数表(統合大分類)M'!H25</f>
        <v>0</v>
      </c>
      <c r="I25" s="170">
        <f>'単位行列表(統合大分類)I'!I25-'輸入係数表(統合大分類)M'!I25</f>
        <v>0</v>
      </c>
      <c r="J25" s="170">
        <f>'単位行列表(統合大分類)I'!J25-'輸入係数表(統合大分類)M'!J25</f>
        <v>0</v>
      </c>
      <c r="K25" s="170">
        <f>'単位行列表(統合大分類)I'!K25-'輸入係数表(統合大分類)M'!K25</f>
        <v>0</v>
      </c>
      <c r="L25" s="170">
        <f>'単位行列表(統合大分類)I'!L25-'輸入係数表(統合大分類)M'!L25</f>
        <v>0</v>
      </c>
      <c r="M25" s="170">
        <f>'単位行列表(統合大分類)I'!M25-'輸入係数表(統合大分類)M'!M25</f>
        <v>0</v>
      </c>
      <c r="N25" s="170">
        <f>'単位行列表(統合大分類)I'!N25-'輸入係数表(統合大分類)M'!N25</f>
        <v>0</v>
      </c>
      <c r="O25" s="170">
        <f>'単位行列表(統合大分類)I'!O25-'輸入係数表(統合大分類)M'!O25</f>
        <v>0</v>
      </c>
      <c r="P25" s="170">
        <f>'単位行列表(統合大分類)I'!P25-'輸入係数表(統合大分類)M'!P25</f>
        <v>0</v>
      </c>
      <c r="Q25" s="170">
        <f>'単位行列表(統合大分類)I'!Q25-'輸入係数表(統合大分類)M'!Q25</f>
        <v>0</v>
      </c>
      <c r="R25" s="170">
        <f>'単位行列表(統合大分類)I'!R25-'輸入係数表(統合大分類)M'!R25</f>
        <v>0</v>
      </c>
      <c r="S25" s="170">
        <f>'単位行列表(統合大分類)I'!S25-'輸入係数表(統合大分類)M'!S25</f>
        <v>0</v>
      </c>
      <c r="T25" s="170">
        <f>'単位行列表(統合大分類)I'!T25-'輸入係数表(統合大分類)M'!T25</f>
        <v>0</v>
      </c>
      <c r="U25" s="170">
        <f>'単位行列表(統合大分類)I'!U25-'輸入係数表(統合大分類)M'!U25</f>
        <v>0</v>
      </c>
      <c r="V25" s="170">
        <f>'単位行列表(統合大分類)I'!V25-'輸入係数表(統合大分類)M'!V25</f>
        <v>0</v>
      </c>
      <c r="W25" s="170">
        <f>'単位行列表(統合大分類)I'!W25-'輸入係数表(統合大分類)M'!W25</f>
        <v>0</v>
      </c>
      <c r="X25" s="170">
        <f>'単位行列表(統合大分類)I'!X25-'輸入係数表(統合大分類)M'!X25</f>
        <v>0.99992866627086552</v>
      </c>
      <c r="Y25" s="170">
        <f>'単位行列表(統合大分類)I'!Y25-'輸入係数表(統合大分類)M'!Y25</f>
        <v>0</v>
      </c>
      <c r="Z25" s="170">
        <f>'単位行列表(統合大分類)I'!Z25-'輸入係数表(統合大分類)M'!Z25</f>
        <v>0</v>
      </c>
      <c r="AA25" s="170">
        <f>'単位行列表(統合大分類)I'!AA25-'輸入係数表(統合大分類)M'!AA25</f>
        <v>0</v>
      </c>
      <c r="AB25" s="170">
        <f>'単位行列表(統合大分類)I'!AB25-'輸入係数表(統合大分類)M'!AB25</f>
        <v>0</v>
      </c>
      <c r="AC25" s="170">
        <f>'単位行列表(統合大分類)I'!AC25-'輸入係数表(統合大分類)M'!AC25</f>
        <v>0</v>
      </c>
      <c r="AD25" s="170">
        <f>'単位行列表(統合大分類)I'!AD25-'輸入係数表(統合大分類)M'!AD25</f>
        <v>0</v>
      </c>
      <c r="AE25" s="170">
        <f>'単位行列表(統合大分類)I'!AE25-'輸入係数表(統合大分類)M'!AE25</f>
        <v>0</v>
      </c>
      <c r="AF25" s="170">
        <f>'単位行列表(統合大分類)I'!AF25-'輸入係数表(統合大分類)M'!AF25</f>
        <v>0</v>
      </c>
      <c r="AG25" s="170">
        <f>'単位行列表(統合大分類)I'!AG25-'輸入係数表(統合大分類)M'!AG25</f>
        <v>0</v>
      </c>
      <c r="AH25" s="170">
        <f>'単位行列表(統合大分類)I'!AH25-'輸入係数表(統合大分類)M'!AH25</f>
        <v>0</v>
      </c>
      <c r="AI25" s="170">
        <f>'単位行列表(統合大分類)I'!AI25-'輸入係数表(統合大分類)M'!AI25</f>
        <v>0</v>
      </c>
      <c r="AJ25" s="170">
        <f>'単位行列表(統合大分類)I'!AJ25-'輸入係数表(統合大分類)M'!AJ25</f>
        <v>0</v>
      </c>
      <c r="AK25" s="170">
        <f>'単位行列表(統合大分類)I'!AK25-'輸入係数表(統合大分類)M'!AK25</f>
        <v>0</v>
      </c>
      <c r="AL25" s="170">
        <f>'単位行列表(統合大分類)I'!AL25-'輸入係数表(統合大分類)M'!AL25</f>
        <v>0</v>
      </c>
      <c r="AM25" s="152">
        <f>'単位行列表(統合大分類)I'!AM25-'輸入係数表(統合大分類)M'!AM25</f>
        <v>0</v>
      </c>
      <c r="AN25" s="151"/>
    </row>
    <row r="26" spans="1:40" ht="39.950000000000003" customHeight="1" x14ac:dyDescent="0.15">
      <c r="A26" s="126" t="s">
        <v>419</v>
      </c>
      <c r="B26" s="161" t="s">
        <v>22</v>
      </c>
      <c r="C26" s="153">
        <f>'単位行列表(統合大分類)I'!C26-'輸入係数表(統合大分類)M'!C26</f>
        <v>0</v>
      </c>
      <c r="D26" s="170">
        <f>'単位行列表(統合大分類)I'!D26-'輸入係数表(統合大分類)M'!D26</f>
        <v>0</v>
      </c>
      <c r="E26" s="170">
        <f>'単位行列表(統合大分類)I'!E26-'輸入係数表(統合大分類)M'!E26</f>
        <v>0</v>
      </c>
      <c r="F26" s="170">
        <f>'単位行列表(統合大分類)I'!F26-'輸入係数表(統合大分類)M'!F26</f>
        <v>0</v>
      </c>
      <c r="G26" s="170">
        <f>'単位行列表(統合大分類)I'!G26-'輸入係数表(統合大分類)M'!G26</f>
        <v>0</v>
      </c>
      <c r="H26" s="170">
        <f>'単位行列表(統合大分類)I'!H26-'輸入係数表(統合大分類)M'!H26</f>
        <v>0</v>
      </c>
      <c r="I26" s="170">
        <f>'単位行列表(統合大分類)I'!I26-'輸入係数表(統合大分類)M'!I26</f>
        <v>0</v>
      </c>
      <c r="J26" s="170">
        <f>'単位行列表(統合大分類)I'!J26-'輸入係数表(統合大分類)M'!J26</f>
        <v>0</v>
      </c>
      <c r="K26" s="170">
        <f>'単位行列表(統合大分類)I'!K26-'輸入係数表(統合大分類)M'!K26</f>
        <v>0</v>
      </c>
      <c r="L26" s="170">
        <f>'単位行列表(統合大分類)I'!L26-'輸入係数表(統合大分類)M'!L26</f>
        <v>0</v>
      </c>
      <c r="M26" s="170">
        <f>'単位行列表(統合大分類)I'!M26-'輸入係数表(統合大分類)M'!M26</f>
        <v>0</v>
      </c>
      <c r="N26" s="170">
        <f>'単位行列表(統合大分類)I'!N26-'輸入係数表(統合大分類)M'!N26</f>
        <v>0</v>
      </c>
      <c r="O26" s="170">
        <f>'単位行列表(統合大分類)I'!O26-'輸入係数表(統合大分類)M'!O26</f>
        <v>0</v>
      </c>
      <c r="P26" s="170">
        <f>'単位行列表(統合大分類)I'!P26-'輸入係数表(統合大分類)M'!P26</f>
        <v>0</v>
      </c>
      <c r="Q26" s="170">
        <f>'単位行列表(統合大分類)I'!Q26-'輸入係数表(統合大分類)M'!Q26</f>
        <v>0</v>
      </c>
      <c r="R26" s="170">
        <f>'単位行列表(統合大分類)I'!R26-'輸入係数表(統合大分類)M'!R26</f>
        <v>0</v>
      </c>
      <c r="S26" s="170">
        <f>'単位行列表(統合大分類)I'!S26-'輸入係数表(統合大分類)M'!S26</f>
        <v>0</v>
      </c>
      <c r="T26" s="170">
        <f>'単位行列表(統合大分類)I'!T26-'輸入係数表(統合大分類)M'!T26</f>
        <v>0</v>
      </c>
      <c r="U26" s="170">
        <f>'単位行列表(統合大分類)I'!U26-'輸入係数表(統合大分類)M'!U26</f>
        <v>0</v>
      </c>
      <c r="V26" s="170">
        <f>'単位行列表(統合大分類)I'!V26-'輸入係数表(統合大分類)M'!V26</f>
        <v>0</v>
      </c>
      <c r="W26" s="170">
        <f>'単位行列表(統合大分類)I'!W26-'輸入係数表(統合大分類)M'!W26</f>
        <v>0</v>
      </c>
      <c r="X26" s="170">
        <f>'単位行列表(統合大分類)I'!X26-'輸入係数表(統合大分類)M'!X26</f>
        <v>0</v>
      </c>
      <c r="Y26" s="170">
        <f>'単位行列表(統合大分類)I'!Y26-'輸入係数表(統合大分類)M'!Y26</f>
        <v>0.99966108854647195</v>
      </c>
      <c r="Z26" s="170">
        <f>'単位行列表(統合大分類)I'!Z26-'輸入係数表(統合大分類)M'!Z26</f>
        <v>0</v>
      </c>
      <c r="AA26" s="170">
        <f>'単位行列表(統合大分類)I'!AA26-'輸入係数表(統合大分類)M'!AA26</f>
        <v>0</v>
      </c>
      <c r="AB26" s="170">
        <f>'単位行列表(統合大分類)I'!AB26-'輸入係数表(統合大分類)M'!AB26</f>
        <v>0</v>
      </c>
      <c r="AC26" s="170">
        <f>'単位行列表(統合大分類)I'!AC26-'輸入係数表(統合大分類)M'!AC26</f>
        <v>0</v>
      </c>
      <c r="AD26" s="170">
        <f>'単位行列表(統合大分類)I'!AD26-'輸入係数表(統合大分類)M'!AD26</f>
        <v>0</v>
      </c>
      <c r="AE26" s="170">
        <f>'単位行列表(統合大分類)I'!AE26-'輸入係数表(統合大分類)M'!AE26</f>
        <v>0</v>
      </c>
      <c r="AF26" s="170">
        <f>'単位行列表(統合大分類)I'!AF26-'輸入係数表(統合大分類)M'!AF26</f>
        <v>0</v>
      </c>
      <c r="AG26" s="170">
        <f>'単位行列表(統合大分類)I'!AG26-'輸入係数表(統合大分類)M'!AG26</f>
        <v>0</v>
      </c>
      <c r="AH26" s="170">
        <f>'単位行列表(統合大分類)I'!AH26-'輸入係数表(統合大分類)M'!AH26</f>
        <v>0</v>
      </c>
      <c r="AI26" s="170">
        <f>'単位行列表(統合大分類)I'!AI26-'輸入係数表(統合大分類)M'!AI26</f>
        <v>0</v>
      </c>
      <c r="AJ26" s="170">
        <f>'単位行列表(統合大分類)I'!AJ26-'輸入係数表(統合大分類)M'!AJ26</f>
        <v>0</v>
      </c>
      <c r="AK26" s="170">
        <f>'単位行列表(統合大分類)I'!AK26-'輸入係数表(統合大分類)M'!AK26</f>
        <v>0</v>
      </c>
      <c r="AL26" s="170">
        <f>'単位行列表(統合大分類)I'!AL26-'輸入係数表(統合大分類)M'!AL26</f>
        <v>0</v>
      </c>
      <c r="AM26" s="152">
        <f>'単位行列表(統合大分類)I'!AM26-'輸入係数表(統合大分類)M'!AM26</f>
        <v>0</v>
      </c>
      <c r="AN26" s="151"/>
    </row>
    <row r="27" spans="1:40" ht="39.950000000000003" customHeight="1" x14ac:dyDescent="0.15">
      <c r="A27" s="126" t="s">
        <v>420</v>
      </c>
      <c r="B27" s="161" t="s">
        <v>23</v>
      </c>
      <c r="C27" s="153">
        <f>'単位行列表(統合大分類)I'!C27-'輸入係数表(統合大分類)M'!C27</f>
        <v>0</v>
      </c>
      <c r="D27" s="170">
        <f>'単位行列表(統合大分類)I'!D27-'輸入係数表(統合大分類)M'!D27</f>
        <v>0</v>
      </c>
      <c r="E27" s="170">
        <f>'単位行列表(統合大分類)I'!E27-'輸入係数表(統合大分類)M'!E27</f>
        <v>0</v>
      </c>
      <c r="F27" s="170">
        <f>'単位行列表(統合大分類)I'!F27-'輸入係数表(統合大分類)M'!F27</f>
        <v>0</v>
      </c>
      <c r="G27" s="170">
        <f>'単位行列表(統合大分類)I'!G27-'輸入係数表(統合大分類)M'!G27</f>
        <v>0</v>
      </c>
      <c r="H27" s="170">
        <f>'単位行列表(統合大分類)I'!H27-'輸入係数表(統合大分類)M'!H27</f>
        <v>0</v>
      </c>
      <c r="I27" s="170">
        <f>'単位行列表(統合大分類)I'!I27-'輸入係数表(統合大分類)M'!I27</f>
        <v>0</v>
      </c>
      <c r="J27" s="170">
        <f>'単位行列表(統合大分類)I'!J27-'輸入係数表(統合大分類)M'!J27</f>
        <v>0</v>
      </c>
      <c r="K27" s="170">
        <f>'単位行列表(統合大分類)I'!K27-'輸入係数表(統合大分類)M'!K27</f>
        <v>0</v>
      </c>
      <c r="L27" s="170">
        <f>'単位行列表(統合大分類)I'!L27-'輸入係数表(統合大分類)M'!L27</f>
        <v>0</v>
      </c>
      <c r="M27" s="170">
        <f>'単位行列表(統合大分類)I'!M27-'輸入係数表(統合大分類)M'!M27</f>
        <v>0</v>
      </c>
      <c r="N27" s="170">
        <f>'単位行列表(統合大分類)I'!N27-'輸入係数表(統合大分類)M'!N27</f>
        <v>0</v>
      </c>
      <c r="O27" s="170">
        <f>'単位行列表(統合大分類)I'!O27-'輸入係数表(統合大分類)M'!O27</f>
        <v>0</v>
      </c>
      <c r="P27" s="170">
        <f>'単位行列表(統合大分類)I'!P27-'輸入係数表(統合大分類)M'!P27</f>
        <v>0</v>
      </c>
      <c r="Q27" s="170">
        <f>'単位行列表(統合大分類)I'!Q27-'輸入係数表(統合大分類)M'!Q27</f>
        <v>0</v>
      </c>
      <c r="R27" s="170">
        <f>'単位行列表(統合大分類)I'!R27-'輸入係数表(統合大分類)M'!R27</f>
        <v>0</v>
      </c>
      <c r="S27" s="170">
        <f>'単位行列表(統合大分類)I'!S27-'輸入係数表(統合大分類)M'!S27</f>
        <v>0</v>
      </c>
      <c r="T27" s="170">
        <f>'単位行列表(統合大分類)I'!T27-'輸入係数表(統合大分類)M'!T27</f>
        <v>0</v>
      </c>
      <c r="U27" s="170">
        <f>'単位行列表(統合大分類)I'!U27-'輸入係数表(統合大分類)M'!U27</f>
        <v>0</v>
      </c>
      <c r="V27" s="170">
        <f>'単位行列表(統合大分類)I'!V27-'輸入係数表(統合大分類)M'!V27</f>
        <v>0</v>
      </c>
      <c r="W27" s="170">
        <f>'単位行列表(統合大分類)I'!W27-'輸入係数表(統合大分類)M'!W27</f>
        <v>0</v>
      </c>
      <c r="X27" s="170">
        <f>'単位行列表(統合大分類)I'!X27-'輸入係数表(統合大分類)M'!X27</f>
        <v>0</v>
      </c>
      <c r="Y27" s="170">
        <f>'単位行列表(統合大分類)I'!Y27-'輸入係数表(統合大分類)M'!Y27</f>
        <v>0</v>
      </c>
      <c r="Z27" s="170">
        <f>'単位行列表(統合大分類)I'!Z27-'輸入係数表(統合大分類)M'!Z27</f>
        <v>0.9999374716221292</v>
      </c>
      <c r="AA27" s="170">
        <f>'単位行列表(統合大分類)I'!AA27-'輸入係数表(統合大分類)M'!AA27</f>
        <v>0</v>
      </c>
      <c r="AB27" s="170">
        <f>'単位行列表(統合大分類)I'!AB27-'輸入係数表(統合大分類)M'!AB27</f>
        <v>0</v>
      </c>
      <c r="AC27" s="170">
        <f>'単位行列表(統合大分類)I'!AC27-'輸入係数表(統合大分類)M'!AC27</f>
        <v>0</v>
      </c>
      <c r="AD27" s="170">
        <f>'単位行列表(統合大分類)I'!AD27-'輸入係数表(統合大分類)M'!AD27</f>
        <v>0</v>
      </c>
      <c r="AE27" s="170">
        <f>'単位行列表(統合大分類)I'!AE27-'輸入係数表(統合大分類)M'!AE27</f>
        <v>0</v>
      </c>
      <c r="AF27" s="170">
        <f>'単位行列表(統合大分類)I'!AF27-'輸入係数表(統合大分類)M'!AF27</f>
        <v>0</v>
      </c>
      <c r="AG27" s="170">
        <f>'単位行列表(統合大分類)I'!AG27-'輸入係数表(統合大分類)M'!AG27</f>
        <v>0</v>
      </c>
      <c r="AH27" s="170">
        <f>'単位行列表(統合大分類)I'!AH27-'輸入係数表(統合大分類)M'!AH27</f>
        <v>0</v>
      </c>
      <c r="AI27" s="170">
        <f>'単位行列表(統合大分類)I'!AI27-'輸入係数表(統合大分類)M'!AI27</f>
        <v>0</v>
      </c>
      <c r="AJ27" s="170">
        <f>'単位行列表(統合大分類)I'!AJ27-'輸入係数表(統合大分類)M'!AJ27</f>
        <v>0</v>
      </c>
      <c r="AK27" s="170">
        <f>'単位行列表(統合大分類)I'!AK27-'輸入係数表(統合大分類)M'!AK27</f>
        <v>0</v>
      </c>
      <c r="AL27" s="170">
        <f>'単位行列表(統合大分類)I'!AL27-'輸入係数表(統合大分類)M'!AL27</f>
        <v>0</v>
      </c>
      <c r="AM27" s="152">
        <f>'単位行列表(統合大分類)I'!AM27-'輸入係数表(統合大分類)M'!AM27</f>
        <v>0</v>
      </c>
      <c r="AN27" s="151"/>
    </row>
    <row r="28" spans="1:40" ht="39.950000000000003" customHeight="1" x14ac:dyDescent="0.15">
      <c r="A28" s="126" t="s">
        <v>421</v>
      </c>
      <c r="B28" s="161" t="s">
        <v>114</v>
      </c>
      <c r="C28" s="153">
        <f>'単位行列表(統合大分類)I'!C28-'輸入係数表(統合大分類)M'!C28</f>
        <v>0</v>
      </c>
      <c r="D28" s="170">
        <f>'単位行列表(統合大分類)I'!D28-'輸入係数表(統合大分類)M'!D28</f>
        <v>0</v>
      </c>
      <c r="E28" s="170">
        <f>'単位行列表(統合大分類)I'!E28-'輸入係数表(統合大分類)M'!E28</f>
        <v>0</v>
      </c>
      <c r="F28" s="170">
        <f>'単位行列表(統合大分類)I'!F28-'輸入係数表(統合大分類)M'!F28</f>
        <v>0</v>
      </c>
      <c r="G28" s="170">
        <f>'単位行列表(統合大分類)I'!G28-'輸入係数表(統合大分類)M'!G28</f>
        <v>0</v>
      </c>
      <c r="H28" s="170">
        <f>'単位行列表(統合大分類)I'!H28-'輸入係数表(統合大分類)M'!H28</f>
        <v>0</v>
      </c>
      <c r="I28" s="170">
        <f>'単位行列表(統合大分類)I'!I28-'輸入係数表(統合大分類)M'!I28</f>
        <v>0</v>
      </c>
      <c r="J28" s="170">
        <f>'単位行列表(統合大分類)I'!J28-'輸入係数表(統合大分類)M'!J28</f>
        <v>0</v>
      </c>
      <c r="K28" s="170">
        <f>'単位行列表(統合大分類)I'!K28-'輸入係数表(統合大分類)M'!K28</f>
        <v>0</v>
      </c>
      <c r="L28" s="170">
        <f>'単位行列表(統合大分類)I'!L28-'輸入係数表(統合大分類)M'!L28</f>
        <v>0</v>
      </c>
      <c r="M28" s="170">
        <f>'単位行列表(統合大分類)I'!M28-'輸入係数表(統合大分類)M'!M28</f>
        <v>0</v>
      </c>
      <c r="N28" s="170">
        <f>'単位行列表(統合大分類)I'!N28-'輸入係数表(統合大分類)M'!N28</f>
        <v>0</v>
      </c>
      <c r="O28" s="170">
        <f>'単位行列表(統合大分類)I'!O28-'輸入係数表(統合大分類)M'!O28</f>
        <v>0</v>
      </c>
      <c r="P28" s="170">
        <f>'単位行列表(統合大分類)I'!P28-'輸入係数表(統合大分類)M'!P28</f>
        <v>0</v>
      </c>
      <c r="Q28" s="170">
        <f>'単位行列表(統合大分類)I'!Q28-'輸入係数表(統合大分類)M'!Q28</f>
        <v>0</v>
      </c>
      <c r="R28" s="170">
        <f>'単位行列表(統合大分類)I'!R28-'輸入係数表(統合大分類)M'!R28</f>
        <v>0</v>
      </c>
      <c r="S28" s="170">
        <f>'単位行列表(統合大分類)I'!S28-'輸入係数表(統合大分類)M'!S28</f>
        <v>0</v>
      </c>
      <c r="T28" s="170">
        <f>'単位行列表(統合大分類)I'!T28-'輸入係数表(統合大分類)M'!T28</f>
        <v>0</v>
      </c>
      <c r="U28" s="170">
        <f>'単位行列表(統合大分類)I'!U28-'輸入係数表(統合大分類)M'!U28</f>
        <v>0</v>
      </c>
      <c r="V28" s="170">
        <f>'単位行列表(統合大分類)I'!V28-'輸入係数表(統合大分類)M'!V28</f>
        <v>0</v>
      </c>
      <c r="W28" s="170">
        <f>'単位行列表(統合大分類)I'!W28-'輸入係数表(統合大分類)M'!W28</f>
        <v>0</v>
      </c>
      <c r="X28" s="170">
        <f>'単位行列表(統合大分類)I'!X28-'輸入係数表(統合大分類)M'!X28</f>
        <v>0</v>
      </c>
      <c r="Y28" s="170">
        <f>'単位行列表(統合大分類)I'!Y28-'輸入係数表(統合大分類)M'!Y28</f>
        <v>0</v>
      </c>
      <c r="Z28" s="170">
        <f>'単位行列表(統合大分類)I'!Z28-'輸入係数表(統合大分類)M'!Z28</f>
        <v>0</v>
      </c>
      <c r="AA28" s="170">
        <f>'単位行列表(統合大分類)I'!AA28-'輸入係数表(統合大分類)M'!AA28</f>
        <v>0.99789429276333319</v>
      </c>
      <c r="AB28" s="170">
        <f>'単位行列表(統合大分類)I'!AB28-'輸入係数表(統合大分類)M'!AB28</f>
        <v>0</v>
      </c>
      <c r="AC28" s="170">
        <f>'単位行列表(統合大分類)I'!AC28-'輸入係数表(統合大分類)M'!AC28</f>
        <v>0</v>
      </c>
      <c r="AD28" s="170">
        <f>'単位行列表(統合大分類)I'!AD28-'輸入係数表(統合大分類)M'!AD28</f>
        <v>0</v>
      </c>
      <c r="AE28" s="170">
        <f>'単位行列表(統合大分類)I'!AE28-'輸入係数表(統合大分類)M'!AE28</f>
        <v>0</v>
      </c>
      <c r="AF28" s="170">
        <f>'単位行列表(統合大分類)I'!AF28-'輸入係数表(統合大分類)M'!AF28</f>
        <v>0</v>
      </c>
      <c r="AG28" s="170">
        <f>'単位行列表(統合大分類)I'!AG28-'輸入係数表(統合大分類)M'!AG28</f>
        <v>0</v>
      </c>
      <c r="AH28" s="170">
        <f>'単位行列表(統合大分類)I'!AH28-'輸入係数表(統合大分類)M'!AH28</f>
        <v>0</v>
      </c>
      <c r="AI28" s="170">
        <f>'単位行列表(統合大分類)I'!AI28-'輸入係数表(統合大分類)M'!AI28</f>
        <v>0</v>
      </c>
      <c r="AJ28" s="170">
        <f>'単位行列表(統合大分類)I'!AJ28-'輸入係数表(統合大分類)M'!AJ28</f>
        <v>0</v>
      </c>
      <c r="AK28" s="170">
        <f>'単位行列表(統合大分類)I'!AK28-'輸入係数表(統合大分類)M'!AK28</f>
        <v>0</v>
      </c>
      <c r="AL28" s="170">
        <f>'単位行列表(統合大分類)I'!AL28-'輸入係数表(統合大分類)M'!AL28</f>
        <v>0</v>
      </c>
      <c r="AM28" s="152">
        <f>'単位行列表(統合大分類)I'!AM28-'輸入係数表(統合大分類)M'!AM28</f>
        <v>0</v>
      </c>
      <c r="AN28" s="151"/>
    </row>
    <row r="29" spans="1:40" ht="39.950000000000003" customHeight="1" x14ac:dyDescent="0.15">
      <c r="A29" s="126" t="s">
        <v>422</v>
      </c>
      <c r="B29" s="161" t="s">
        <v>112</v>
      </c>
      <c r="C29" s="153">
        <f>'単位行列表(統合大分類)I'!C29-'輸入係数表(統合大分類)M'!C29</f>
        <v>0</v>
      </c>
      <c r="D29" s="170">
        <f>'単位行列表(統合大分類)I'!D29-'輸入係数表(統合大分類)M'!D29</f>
        <v>0</v>
      </c>
      <c r="E29" s="170">
        <f>'単位行列表(統合大分類)I'!E29-'輸入係数表(統合大分類)M'!E29</f>
        <v>0</v>
      </c>
      <c r="F29" s="170">
        <f>'単位行列表(統合大分類)I'!F29-'輸入係数表(統合大分類)M'!F29</f>
        <v>0</v>
      </c>
      <c r="G29" s="170">
        <f>'単位行列表(統合大分類)I'!G29-'輸入係数表(統合大分類)M'!G29</f>
        <v>0</v>
      </c>
      <c r="H29" s="170">
        <f>'単位行列表(統合大分類)I'!H29-'輸入係数表(統合大分類)M'!H29</f>
        <v>0</v>
      </c>
      <c r="I29" s="170">
        <f>'単位行列表(統合大分類)I'!I29-'輸入係数表(統合大分類)M'!I29</f>
        <v>0</v>
      </c>
      <c r="J29" s="170">
        <f>'単位行列表(統合大分類)I'!J29-'輸入係数表(統合大分類)M'!J29</f>
        <v>0</v>
      </c>
      <c r="K29" s="170">
        <f>'単位行列表(統合大分類)I'!K29-'輸入係数表(統合大分類)M'!K29</f>
        <v>0</v>
      </c>
      <c r="L29" s="170">
        <f>'単位行列表(統合大分類)I'!L29-'輸入係数表(統合大分類)M'!L29</f>
        <v>0</v>
      </c>
      <c r="M29" s="170">
        <f>'単位行列表(統合大分類)I'!M29-'輸入係数表(統合大分類)M'!M29</f>
        <v>0</v>
      </c>
      <c r="N29" s="170">
        <f>'単位行列表(統合大分類)I'!N29-'輸入係数表(統合大分類)M'!N29</f>
        <v>0</v>
      </c>
      <c r="O29" s="170">
        <f>'単位行列表(統合大分類)I'!O29-'輸入係数表(統合大分類)M'!O29</f>
        <v>0</v>
      </c>
      <c r="P29" s="170">
        <f>'単位行列表(統合大分類)I'!P29-'輸入係数表(統合大分類)M'!P29</f>
        <v>0</v>
      </c>
      <c r="Q29" s="170">
        <f>'単位行列表(統合大分類)I'!Q29-'輸入係数表(統合大分類)M'!Q29</f>
        <v>0</v>
      </c>
      <c r="R29" s="170">
        <f>'単位行列表(統合大分類)I'!R29-'輸入係数表(統合大分類)M'!R29</f>
        <v>0</v>
      </c>
      <c r="S29" s="170">
        <f>'単位行列表(統合大分類)I'!S29-'輸入係数表(統合大分類)M'!S29</f>
        <v>0</v>
      </c>
      <c r="T29" s="170">
        <f>'単位行列表(統合大分類)I'!T29-'輸入係数表(統合大分類)M'!T29</f>
        <v>0</v>
      </c>
      <c r="U29" s="170">
        <f>'単位行列表(統合大分類)I'!U29-'輸入係数表(統合大分類)M'!U29</f>
        <v>0</v>
      </c>
      <c r="V29" s="170">
        <f>'単位行列表(統合大分類)I'!V29-'輸入係数表(統合大分類)M'!V29</f>
        <v>0</v>
      </c>
      <c r="W29" s="170">
        <f>'単位行列表(統合大分類)I'!W29-'輸入係数表(統合大分類)M'!W29</f>
        <v>0</v>
      </c>
      <c r="X29" s="170">
        <f>'単位行列表(統合大分類)I'!X29-'輸入係数表(統合大分類)M'!X29</f>
        <v>0</v>
      </c>
      <c r="Y29" s="170">
        <f>'単位行列表(統合大分類)I'!Y29-'輸入係数表(統合大分類)M'!Y29</f>
        <v>0</v>
      </c>
      <c r="Z29" s="170">
        <f>'単位行列表(統合大分類)I'!Z29-'輸入係数表(統合大分類)M'!Z29</f>
        <v>0</v>
      </c>
      <c r="AA29" s="170">
        <f>'単位行列表(統合大分類)I'!AA29-'輸入係数表(統合大分類)M'!AA29</f>
        <v>0</v>
      </c>
      <c r="AB29" s="170">
        <f>'単位行列表(統合大分類)I'!AB29-'輸入係数表(統合大分類)M'!AB29</f>
        <v>0.9601340033787148</v>
      </c>
      <c r="AC29" s="170">
        <f>'単位行列表(統合大分類)I'!AC29-'輸入係数表(統合大分類)M'!AC29</f>
        <v>0</v>
      </c>
      <c r="AD29" s="170">
        <f>'単位行列表(統合大分類)I'!AD29-'輸入係数表(統合大分類)M'!AD29</f>
        <v>0</v>
      </c>
      <c r="AE29" s="170">
        <f>'単位行列表(統合大分類)I'!AE29-'輸入係数表(統合大分類)M'!AE29</f>
        <v>0</v>
      </c>
      <c r="AF29" s="170">
        <f>'単位行列表(統合大分類)I'!AF29-'輸入係数表(統合大分類)M'!AF29</f>
        <v>0</v>
      </c>
      <c r="AG29" s="170">
        <f>'単位行列表(統合大分類)I'!AG29-'輸入係数表(統合大分類)M'!AG29</f>
        <v>0</v>
      </c>
      <c r="AH29" s="170">
        <f>'単位行列表(統合大分類)I'!AH29-'輸入係数表(統合大分類)M'!AH29</f>
        <v>0</v>
      </c>
      <c r="AI29" s="170">
        <f>'単位行列表(統合大分類)I'!AI29-'輸入係数表(統合大分類)M'!AI29</f>
        <v>0</v>
      </c>
      <c r="AJ29" s="170">
        <f>'単位行列表(統合大分類)I'!AJ29-'輸入係数表(統合大分類)M'!AJ29</f>
        <v>0</v>
      </c>
      <c r="AK29" s="170">
        <f>'単位行列表(統合大分類)I'!AK29-'輸入係数表(統合大分類)M'!AK29</f>
        <v>0</v>
      </c>
      <c r="AL29" s="170">
        <f>'単位行列表(統合大分類)I'!AL29-'輸入係数表(統合大分類)M'!AL29</f>
        <v>0</v>
      </c>
      <c r="AM29" s="152">
        <f>'単位行列表(統合大分類)I'!AM29-'輸入係数表(統合大分類)M'!AM29</f>
        <v>0</v>
      </c>
      <c r="AN29" s="151"/>
    </row>
    <row r="30" spans="1:40" ht="39.950000000000003" customHeight="1" x14ac:dyDescent="0.15">
      <c r="A30" s="126" t="s">
        <v>423</v>
      </c>
      <c r="B30" s="161" t="s">
        <v>391</v>
      </c>
      <c r="C30" s="153">
        <f>'単位行列表(統合大分類)I'!C30-'輸入係数表(統合大分類)M'!C30</f>
        <v>0</v>
      </c>
      <c r="D30" s="170">
        <f>'単位行列表(統合大分類)I'!D30-'輸入係数表(統合大分類)M'!D30</f>
        <v>0</v>
      </c>
      <c r="E30" s="170">
        <f>'単位行列表(統合大分類)I'!E30-'輸入係数表(統合大分類)M'!E30</f>
        <v>0</v>
      </c>
      <c r="F30" s="170">
        <f>'単位行列表(統合大分類)I'!F30-'輸入係数表(統合大分類)M'!F30</f>
        <v>0</v>
      </c>
      <c r="G30" s="170">
        <f>'単位行列表(統合大分類)I'!G30-'輸入係数表(統合大分類)M'!G30</f>
        <v>0</v>
      </c>
      <c r="H30" s="170">
        <f>'単位行列表(統合大分類)I'!H30-'輸入係数表(統合大分類)M'!H30</f>
        <v>0</v>
      </c>
      <c r="I30" s="170">
        <f>'単位行列表(統合大分類)I'!I30-'輸入係数表(統合大分類)M'!I30</f>
        <v>0</v>
      </c>
      <c r="J30" s="170">
        <f>'単位行列表(統合大分類)I'!J30-'輸入係数表(統合大分類)M'!J30</f>
        <v>0</v>
      </c>
      <c r="K30" s="170">
        <f>'単位行列表(統合大分類)I'!K30-'輸入係数表(統合大分類)M'!K30</f>
        <v>0</v>
      </c>
      <c r="L30" s="170">
        <f>'単位行列表(統合大分類)I'!L30-'輸入係数表(統合大分類)M'!L30</f>
        <v>0</v>
      </c>
      <c r="M30" s="170">
        <f>'単位行列表(統合大分類)I'!M30-'輸入係数表(統合大分類)M'!M30</f>
        <v>0</v>
      </c>
      <c r="N30" s="170">
        <f>'単位行列表(統合大分類)I'!N30-'輸入係数表(統合大分類)M'!N30</f>
        <v>0</v>
      </c>
      <c r="O30" s="170">
        <f>'単位行列表(統合大分類)I'!O30-'輸入係数表(統合大分類)M'!O30</f>
        <v>0</v>
      </c>
      <c r="P30" s="170">
        <f>'単位行列表(統合大分類)I'!P30-'輸入係数表(統合大分類)M'!P30</f>
        <v>0</v>
      </c>
      <c r="Q30" s="170">
        <f>'単位行列表(統合大分類)I'!Q30-'輸入係数表(統合大分類)M'!Q30</f>
        <v>0</v>
      </c>
      <c r="R30" s="170">
        <f>'単位行列表(統合大分類)I'!R30-'輸入係数表(統合大分類)M'!R30</f>
        <v>0</v>
      </c>
      <c r="S30" s="170">
        <f>'単位行列表(統合大分類)I'!S30-'輸入係数表(統合大分類)M'!S30</f>
        <v>0</v>
      </c>
      <c r="T30" s="170">
        <f>'単位行列表(統合大分類)I'!T30-'輸入係数表(統合大分類)M'!T30</f>
        <v>0</v>
      </c>
      <c r="U30" s="170">
        <f>'単位行列表(統合大分類)I'!U30-'輸入係数表(統合大分類)M'!U30</f>
        <v>0</v>
      </c>
      <c r="V30" s="170">
        <f>'単位行列表(統合大分類)I'!V30-'輸入係数表(統合大分類)M'!V30</f>
        <v>0</v>
      </c>
      <c r="W30" s="170">
        <f>'単位行列表(統合大分類)I'!W30-'輸入係数表(統合大分類)M'!W30</f>
        <v>0</v>
      </c>
      <c r="X30" s="170">
        <f>'単位行列表(統合大分類)I'!X30-'輸入係数表(統合大分類)M'!X30</f>
        <v>0</v>
      </c>
      <c r="Y30" s="170">
        <f>'単位行列表(統合大分類)I'!Y30-'輸入係数表(統合大分類)M'!Y30</f>
        <v>0</v>
      </c>
      <c r="Z30" s="170">
        <f>'単位行列表(統合大分類)I'!Z30-'輸入係数表(統合大分類)M'!Z30</f>
        <v>0</v>
      </c>
      <c r="AA30" s="170">
        <f>'単位行列表(統合大分類)I'!AA30-'輸入係数表(統合大分類)M'!AA30</f>
        <v>0</v>
      </c>
      <c r="AB30" s="170">
        <f>'単位行列表(統合大分類)I'!AB30-'輸入係数表(統合大分類)M'!AB30</f>
        <v>0</v>
      </c>
      <c r="AC30" s="170">
        <f>'単位行列表(統合大分類)I'!AC30-'輸入係数表(統合大分類)M'!AC30</f>
        <v>0.99997784908573439</v>
      </c>
      <c r="AD30" s="170">
        <f>'単位行列表(統合大分類)I'!AD30-'輸入係数表(統合大分類)M'!AD30</f>
        <v>0</v>
      </c>
      <c r="AE30" s="170">
        <f>'単位行列表(統合大分類)I'!AE30-'輸入係数表(統合大分類)M'!AE30</f>
        <v>0</v>
      </c>
      <c r="AF30" s="170">
        <f>'単位行列表(統合大分類)I'!AF30-'輸入係数表(統合大分類)M'!AF30</f>
        <v>0</v>
      </c>
      <c r="AG30" s="170">
        <f>'単位行列表(統合大分類)I'!AG30-'輸入係数表(統合大分類)M'!AG30</f>
        <v>0</v>
      </c>
      <c r="AH30" s="170">
        <f>'単位行列表(統合大分類)I'!AH30-'輸入係数表(統合大分類)M'!AH30</f>
        <v>0</v>
      </c>
      <c r="AI30" s="170">
        <f>'単位行列表(統合大分類)I'!AI30-'輸入係数表(統合大分類)M'!AI30</f>
        <v>0</v>
      </c>
      <c r="AJ30" s="170">
        <f>'単位行列表(統合大分類)I'!AJ30-'輸入係数表(統合大分類)M'!AJ30</f>
        <v>0</v>
      </c>
      <c r="AK30" s="170">
        <f>'単位行列表(統合大分類)I'!AK30-'輸入係数表(統合大分類)M'!AK30</f>
        <v>0</v>
      </c>
      <c r="AL30" s="170">
        <f>'単位行列表(統合大分類)I'!AL30-'輸入係数表(統合大分類)M'!AL30</f>
        <v>0</v>
      </c>
      <c r="AM30" s="152">
        <f>'単位行列表(統合大分類)I'!AM30-'輸入係数表(統合大分類)M'!AM30</f>
        <v>0</v>
      </c>
      <c r="AN30" s="151"/>
    </row>
    <row r="31" spans="1:40" ht="39.950000000000003" customHeight="1" x14ac:dyDescent="0.15">
      <c r="A31" s="126" t="s">
        <v>424</v>
      </c>
      <c r="B31" s="161" t="s">
        <v>392</v>
      </c>
      <c r="C31" s="153">
        <f>'単位行列表(統合大分類)I'!C31-'輸入係数表(統合大分類)M'!C31</f>
        <v>0</v>
      </c>
      <c r="D31" s="170">
        <f>'単位行列表(統合大分類)I'!D31-'輸入係数表(統合大分類)M'!D31</f>
        <v>0</v>
      </c>
      <c r="E31" s="170">
        <f>'単位行列表(統合大分類)I'!E31-'輸入係数表(統合大分類)M'!E31</f>
        <v>0</v>
      </c>
      <c r="F31" s="170">
        <f>'単位行列表(統合大分類)I'!F31-'輸入係数表(統合大分類)M'!F31</f>
        <v>0</v>
      </c>
      <c r="G31" s="170">
        <f>'単位行列表(統合大分類)I'!G31-'輸入係数表(統合大分類)M'!G31</f>
        <v>0</v>
      </c>
      <c r="H31" s="170">
        <f>'単位行列表(統合大分類)I'!H31-'輸入係数表(統合大分類)M'!H31</f>
        <v>0</v>
      </c>
      <c r="I31" s="170">
        <f>'単位行列表(統合大分類)I'!I31-'輸入係数表(統合大分類)M'!I31</f>
        <v>0</v>
      </c>
      <c r="J31" s="170">
        <f>'単位行列表(統合大分類)I'!J31-'輸入係数表(統合大分類)M'!J31</f>
        <v>0</v>
      </c>
      <c r="K31" s="170">
        <f>'単位行列表(統合大分類)I'!K31-'輸入係数表(統合大分類)M'!K31</f>
        <v>0</v>
      </c>
      <c r="L31" s="170">
        <f>'単位行列表(統合大分類)I'!L31-'輸入係数表(統合大分類)M'!L31</f>
        <v>0</v>
      </c>
      <c r="M31" s="170">
        <f>'単位行列表(統合大分類)I'!M31-'輸入係数表(統合大分類)M'!M31</f>
        <v>0</v>
      </c>
      <c r="N31" s="170">
        <f>'単位行列表(統合大分類)I'!N31-'輸入係数表(統合大分類)M'!N31</f>
        <v>0</v>
      </c>
      <c r="O31" s="170">
        <f>'単位行列表(統合大分類)I'!O31-'輸入係数表(統合大分類)M'!O31</f>
        <v>0</v>
      </c>
      <c r="P31" s="170">
        <f>'単位行列表(統合大分類)I'!P31-'輸入係数表(統合大分類)M'!P31</f>
        <v>0</v>
      </c>
      <c r="Q31" s="170">
        <f>'単位行列表(統合大分類)I'!Q31-'輸入係数表(統合大分類)M'!Q31</f>
        <v>0</v>
      </c>
      <c r="R31" s="170">
        <f>'単位行列表(統合大分類)I'!R31-'輸入係数表(統合大分類)M'!R31</f>
        <v>0</v>
      </c>
      <c r="S31" s="170">
        <f>'単位行列表(統合大分類)I'!S31-'輸入係数表(統合大分類)M'!S31</f>
        <v>0</v>
      </c>
      <c r="T31" s="170">
        <f>'単位行列表(統合大分類)I'!T31-'輸入係数表(統合大分類)M'!T31</f>
        <v>0</v>
      </c>
      <c r="U31" s="170">
        <f>'単位行列表(統合大分類)I'!U31-'輸入係数表(統合大分類)M'!U31</f>
        <v>0</v>
      </c>
      <c r="V31" s="170">
        <f>'単位行列表(統合大分類)I'!V31-'輸入係数表(統合大分類)M'!V31</f>
        <v>0</v>
      </c>
      <c r="W31" s="170">
        <f>'単位行列表(統合大分類)I'!W31-'輸入係数表(統合大分類)M'!W31</f>
        <v>0</v>
      </c>
      <c r="X31" s="170">
        <f>'単位行列表(統合大分類)I'!X31-'輸入係数表(統合大分類)M'!X31</f>
        <v>0</v>
      </c>
      <c r="Y31" s="170">
        <f>'単位行列表(統合大分類)I'!Y31-'輸入係数表(統合大分類)M'!Y31</f>
        <v>0</v>
      </c>
      <c r="Z31" s="170">
        <f>'単位行列表(統合大分類)I'!Z31-'輸入係数表(統合大分類)M'!Z31</f>
        <v>0</v>
      </c>
      <c r="AA31" s="170">
        <f>'単位行列表(統合大分類)I'!AA31-'輸入係数表(統合大分類)M'!AA31</f>
        <v>0</v>
      </c>
      <c r="AB31" s="170">
        <f>'単位行列表(統合大分類)I'!AB31-'輸入係数表(統合大分類)M'!AB31</f>
        <v>0</v>
      </c>
      <c r="AC31" s="170">
        <f>'単位行列表(統合大分類)I'!AC31-'輸入係数表(統合大分類)M'!AC31</f>
        <v>0</v>
      </c>
      <c r="AD31" s="170">
        <f>'単位行列表(統合大分類)I'!AD31-'輸入係数表(統合大分類)M'!AD31</f>
        <v>0.9296624026605611</v>
      </c>
      <c r="AE31" s="170">
        <f>'単位行列表(統合大分類)I'!AE31-'輸入係数表(統合大分類)M'!AE31</f>
        <v>0</v>
      </c>
      <c r="AF31" s="170">
        <f>'単位行列表(統合大分類)I'!AF31-'輸入係数表(統合大分類)M'!AF31</f>
        <v>0</v>
      </c>
      <c r="AG31" s="170">
        <f>'単位行列表(統合大分類)I'!AG31-'輸入係数表(統合大分類)M'!AG31</f>
        <v>0</v>
      </c>
      <c r="AH31" s="170">
        <f>'単位行列表(統合大分類)I'!AH31-'輸入係数表(統合大分類)M'!AH31</f>
        <v>0</v>
      </c>
      <c r="AI31" s="170">
        <f>'単位行列表(統合大分類)I'!AI31-'輸入係数表(統合大分類)M'!AI31</f>
        <v>0</v>
      </c>
      <c r="AJ31" s="170">
        <f>'単位行列表(統合大分類)I'!AJ31-'輸入係数表(統合大分類)M'!AJ31</f>
        <v>0</v>
      </c>
      <c r="AK31" s="170">
        <f>'単位行列表(統合大分類)I'!AK31-'輸入係数表(統合大分類)M'!AK31</f>
        <v>0</v>
      </c>
      <c r="AL31" s="170">
        <f>'単位行列表(統合大分類)I'!AL31-'輸入係数表(統合大分類)M'!AL31</f>
        <v>0</v>
      </c>
      <c r="AM31" s="152">
        <f>'単位行列表(統合大分類)I'!AM31-'輸入係数表(統合大分類)M'!AM31</f>
        <v>0</v>
      </c>
      <c r="AN31" s="151"/>
    </row>
    <row r="32" spans="1:40" ht="39.950000000000003" customHeight="1" x14ac:dyDescent="0.15">
      <c r="A32" s="126" t="s">
        <v>425</v>
      </c>
      <c r="B32" s="161" t="s">
        <v>393</v>
      </c>
      <c r="C32" s="153">
        <f>'単位行列表(統合大分類)I'!C32-'輸入係数表(統合大分類)M'!C32</f>
        <v>0</v>
      </c>
      <c r="D32" s="170">
        <f>'単位行列表(統合大分類)I'!D32-'輸入係数表(統合大分類)M'!D32</f>
        <v>0</v>
      </c>
      <c r="E32" s="170">
        <f>'単位行列表(統合大分類)I'!E32-'輸入係数表(統合大分類)M'!E32</f>
        <v>0</v>
      </c>
      <c r="F32" s="170">
        <f>'単位行列表(統合大分類)I'!F32-'輸入係数表(統合大分類)M'!F32</f>
        <v>0</v>
      </c>
      <c r="G32" s="170">
        <f>'単位行列表(統合大分類)I'!G32-'輸入係数表(統合大分類)M'!G32</f>
        <v>0</v>
      </c>
      <c r="H32" s="170">
        <f>'単位行列表(統合大分類)I'!H32-'輸入係数表(統合大分類)M'!H32</f>
        <v>0</v>
      </c>
      <c r="I32" s="170">
        <f>'単位行列表(統合大分類)I'!I32-'輸入係数表(統合大分類)M'!I32</f>
        <v>0</v>
      </c>
      <c r="J32" s="170">
        <f>'単位行列表(統合大分類)I'!J32-'輸入係数表(統合大分類)M'!J32</f>
        <v>0</v>
      </c>
      <c r="K32" s="170">
        <f>'単位行列表(統合大分類)I'!K32-'輸入係数表(統合大分類)M'!K32</f>
        <v>0</v>
      </c>
      <c r="L32" s="170">
        <f>'単位行列表(統合大分類)I'!L32-'輸入係数表(統合大分類)M'!L32</f>
        <v>0</v>
      </c>
      <c r="M32" s="170">
        <f>'単位行列表(統合大分類)I'!M32-'輸入係数表(統合大分類)M'!M32</f>
        <v>0</v>
      </c>
      <c r="N32" s="170">
        <f>'単位行列表(統合大分類)I'!N32-'輸入係数表(統合大分類)M'!N32</f>
        <v>0</v>
      </c>
      <c r="O32" s="170">
        <f>'単位行列表(統合大分類)I'!O32-'輸入係数表(統合大分類)M'!O32</f>
        <v>0</v>
      </c>
      <c r="P32" s="170">
        <f>'単位行列表(統合大分類)I'!P32-'輸入係数表(統合大分類)M'!P32</f>
        <v>0</v>
      </c>
      <c r="Q32" s="170">
        <f>'単位行列表(統合大分類)I'!Q32-'輸入係数表(統合大分類)M'!Q32</f>
        <v>0</v>
      </c>
      <c r="R32" s="170">
        <f>'単位行列表(統合大分類)I'!R32-'輸入係数表(統合大分類)M'!R32</f>
        <v>0</v>
      </c>
      <c r="S32" s="170">
        <f>'単位行列表(統合大分類)I'!S32-'輸入係数表(統合大分類)M'!S32</f>
        <v>0</v>
      </c>
      <c r="T32" s="170">
        <f>'単位行列表(統合大分類)I'!T32-'輸入係数表(統合大分類)M'!T32</f>
        <v>0</v>
      </c>
      <c r="U32" s="170">
        <f>'単位行列表(統合大分類)I'!U32-'輸入係数表(統合大分類)M'!U32</f>
        <v>0</v>
      </c>
      <c r="V32" s="170">
        <f>'単位行列表(統合大分類)I'!V32-'輸入係数表(統合大分類)M'!V32</f>
        <v>0</v>
      </c>
      <c r="W32" s="170">
        <f>'単位行列表(統合大分類)I'!W32-'輸入係数表(統合大分類)M'!W32</f>
        <v>0</v>
      </c>
      <c r="X32" s="170">
        <f>'単位行列表(統合大分類)I'!X32-'輸入係数表(統合大分類)M'!X32</f>
        <v>0</v>
      </c>
      <c r="Y32" s="170">
        <f>'単位行列表(統合大分類)I'!Y32-'輸入係数表(統合大分類)M'!Y32</f>
        <v>0</v>
      </c>
      <c r="Z32" s="170">
        <f>'単位行列表(統合大分類)I'!Z32-'輸入係数表(統合大分類)M'!Z32</f>
        <v>0</v>
      </c>
      <c r="AA32" s="170">
        <f>'単位行列表(統合大分類)I'!AA32-'輸入係数表(統合大分類)M'!AA32</f>
        <v>0</v>
      </c>
      <c r="AB32" s="170">
        <f>'単位行列表(統合大分類)I'!AB32-'輸入係数表(統合大分類)M'!AB32</f>
        <v>0</v>
      </c>
      <c r="AC32" s="170">
        <f>'単位行列表(統合大分類)I'!AC32-'輸入係数表(統合大分類)M'!AC32</f>
        <v>0</v>
      </c>
      <c r="AD32" s="170">
        <f>'単位行列表(統合大分類)I'!AD32-'輸入係数表(統合大分類)M'!AD32</f>
        <v>0</v>
      </c>
      <c r="AE32" s="170">
        <f>'単位行列表(統合大分類)I'!AE32-'輸入係数表(統合大分類)M'!AE32</f>
        <v>0.95494801984179889</v>
      </c>
      <c r="AF32" s="170">
        <f>'単位行列表(統合大分類)I'!AF32-'輸入係数表(統合大分類)M'!AF32</f>
        <v>0</v>
      </c>
      <c r="AG32" s="170">
        <f>'単位行列表(統合大分類)I'!AG32-'輸入係数表(統合大分類)M'!AG32</f>
        <v>0</v>
      </c>
      <c r="AH32" s="170">
        <f>'単位行列表(統合大分類)I'!AH32-'輸入係数表(統合大分類)M'!AH32</f>
        <v>0</v>
      </c>
      <c r="AI32" s="170">
        <f>'単位行列表(統合大分類)I'!AI32-'輸入係数表(統合大分類)M'!AI32</f>
        <v>0</v>
      </c>
      <c r="AJ32" s="170">
        <f>'単位行列表(統合大分類)I'!AJ32-'輸入係数表(統合大分類)M'!AJ32</f>
        <v>0</v>
      </c>
      <c r="AK32" s="170">
        <f>'単位行列表(統合大分類)I'!AK32-'輸入係数表(統合大分類)M'!AK32</f>
        <v>0</v>
      </c>
      <c r="AL32" s="170">
        <f>'単位行列表(統合大分類)I'!AL32-'輸入係数表(統合大分類)M'!AL32</f>
        <v>0</v>
      </c>
      <c r="AM32" s="152">
        <f>'単位行列表(統合大分類)I'!AM32-'輸入係数表(統合大分類)M'!AM32</f>
        <v>0</v>
      </c>
      <c r="AN32" s="151"/>
    </row>
    <row r="33" spans="1:40" ht="39.950000000000003" customHeight="1" x14ac:dyDescent="0.15">
      <c r="A33" s="126" t="s">
        <v>426</v>
      </c>
      <c r="B33" s="161" t="s">
        <v>76</v>
      </c>
      <c r="C33" s="153">
        <f>'単位行列表(統合大分類)I'!C33-'輸入係数表(統合大分類)M'!C33</f>
        <v>0</v>
      </c>
      <c r="D33" s="170">
        <f>'単位行列表(統合大分類)I'!D33-'輸入係数表(統合大分類)M'!D33</f>
        <v>0</v>
      </c>
      <c r="E33" s="170">
        <f>'単位行列表(統合大分類)I'!E33-'輸入係数表(統合大分類)M'!E33</f>
        <v>0</v>
      </c>
      <c r="F33" s="170">
        <f>'単位行列表(統合大分類)I'!F33-'輸入係数表(統合大分類)M'!F33</f>
        <v>0</v>
      </c>
      <c r="G33" s="170">
        <f>'単位行列表(統合大分類)I'!G33-'輸入係数表(統合大分類)M'!G33</f>
        <v>0</v>
      </c>
      <c r="H33" s="170">
        <f>'単位行列表(統合大分類)I'!H33-'輸入係数表(統合大分類)M'!H33</f>
        <v>0</v>
      </c>
      <c r="I33" s="170">
        <f>'単位行列表(統合大分類)I'!I33-'輸入係数表(統合大分類)M'!I33</f>
        <v>0</v>
      </c>
      <c r="J33" s="170">
        <f>'単位行列表(統合大分類)I'!J33-'輸入係数表(統合大分類)M'!J33</f>
        <v>0</v>
      </c>
      <c r="K33" s="170">
        <f>'単位行列表(統合大分類)I'!K33-'輸入係数表(統合大分類)M'!K33</f>
        <v>0</v>
      </c>
      <c r="L33" s="170">
        <f>'単位行列表(統合大分類)I'!L33-'輸入係数表(統合大分類)M'!L33</f>
        <v>0</v>
      </c>
      <c r="M33" s="170">
        <f>'単位行列表(統合大分類)I'!M33-'輸入係数表(統合大分類)M'!M33</f>
        <v>0</v>
      </c>
      <c r="N33" s="170">
        <f>'単位行列表(統合大分類)I'!N33-'輸入係数表(統合大分類)M'!N33</f>
        <v>0</v>
      </c>
      <c r="O33" s="170">
        <f>'単位行列表(統合大分類)I'!O33-'輸入係数表(統合大分類)M'!O33</f>
        <v>0</v>
      </c>
      <c r="P33" s="170">
        <f>'単位行列表(統合大分類)I'!P33-'輸入係数表(統合大分類)M'!P33</f>
        <v>0</v>
      </c>
      <c r="Q33" s="170">
        <f>'単位行列表(統合大分類)I'!Q33-'輸入係数表(統合大分類)M'!Q33</f>
        <v>0</v>
      </c>
      <c r="R33" s="170">
        <f>'単位行列表(統合大分類)I'!R33-'輸入係数表(統合大分類)M'!R33</f>
        <v>0</v>
      </c>
      <c r="S33" s="170">
        <f>'単位行列表(統合大分類)I'!S33-'輸入係数表(統合大分類)M'!S33</f>
        <v>0</v>
      </c>
      <c r="T33" s="170">
        <f>'単位行列表(統合大分類)I'!T33-'輸入係数表(統合大分類)M'!T33</f>
        <v>0</v>
      </c>
      <c r="U33" s="170">
        <f>'単位行列表(統合大分類)I'!U33-'輸入係数表(統合大分類)M'!U33</f>
        <v>0</v>
      </c>
      <c r="V33" s="170">
        <f>'単位行列表(統合大分類)I'!V33-'輸入係数表(統合大分類)M'!V33</f>
        <v>0</v>
      </c>
      <c r="W33" s="170">
        <f>'単位行列表(統合大分類)I'!W33-'輸入係数表(統合大分類)M'!W33</f>
        <v>0</v>
      </c>
      <c r="X33" s="170">
        <f>'単位行列表(統合大分類)I'!X33-'輸入係数表(統合大分類)M'!X33</f>
        <v>0</v>
      </c>
      <c r="Y33" s="170">
        <f>'単位行列表(統合大分類)I'!Y33-'輸入係数表(統合大分類)M'!Y33</f>
        <v>0</v>
      </c>
      <c r="Z33" s="170">
        <f>'単位行列表(統合大分類)I'!Z33-'輸入係数表(統合大分類)M'!Z33</f>
        <v>0</v>
      </c>
      <c r="AA33" s="170">
        <f>'単位行列表(統合大分類)I'!AA33-'輸入係数表(統合大分類)M'!AA33</f>
        <v>0</v>
      </c>
      <c r="AB33" s="170">
        <f>'単位行列表(統合大分類)I'!AB33-'輸入係数表(統合大分類)M'!AB33</f>
        <v>0</v>
      </c>
      <c r="AC33" s="170">
        <f>'単位行列表(統合大分類)I'!AC33-'輸入係数表(統合大分類)M'!AC33</f>
        <v>0</v>
      </c>
      <c r="AD33" s="170">
        <f>'単位行列表(統合大分類)I'!AD33-'輸入係数表(統合大分類)M'!AD33</f>
        <v>0</v>
      </c>
      <c r="AE33" s="170">
        <f>'単位行列表(統合大分類)I'!AE33-'輸入係数表(統合大分類)M'!AE33</f>
        <v>0</v>
      </c>
      <c r="AF33" s="170">
        <f>'単位行列表(統合大分類)I'!AF33-'輸入係数表(統合大分類)M'!AF33</f>
        <v>1</v>
      </c>
      <c r="AG33" s="170">
        <f>'単位行列表(統合大分類)I'!AG33-'輸入係数表(統合大分類)M'!AG33</f>
        <v>0</v>
      </c>
      <c r="AH33" s="170">
        <f>'単位行列表(統合大分類)I'!AH33-'輸入係数表(統合大分類)M'!AH33</f>
        <v>0</v>
      </c>
      <c r="AI33" s="170">
        <f>'単位行列表(統合大分類)I'!AI33-'輸入係数表(統合大分類)M'!AI33</f>
        <v>0</v>
      </c>
      <c r="AJ33" s="170">
        <f>'単位行列表(統合大分類)I'!AJ33-'輸入係数表(統合大分類)M'!AJ33</f>
        <v>0</v>
      </c>
      <c r="AK33" s="170">
        <f>'単位行列表(統合大分類)I'!AK33-'輸入係数表(統合大分類)M'!AK33</f>
        <v>0</v>
      </c>
      <c r="AL33" s="170">
        <f>'単位行列表(統合大分類)I'!AL33-'輸入係数表(統合大分類)M'!AL33</f>
        <v>0</v>
      </c>
      <c r="AM33" s="152">
        <f>'単位行列表(統合大分類)I'!AM33-'輸入係数表(統合大分類)M'!AM33</f>
        <v>0</v>
      </c>
      <c r="AN33" s="151"/>
    </row>
    <row r="34" spans="1:40" ht="39.950000000000003" customHeight="1" x14ac:dyDescent="0.15">
      <c r="A34" s="126" t="s">
        <v>427</v>
      </c>
      <c r="B34" s="161" t="s">
        <v>394</v>
      </c>
      <c r="C34" s="153">
        <f>'単位行列表(統合大分類)I'!C34-'輸入係数表(統合大分類)M'!C34</f>
        <v>0</v>
      </c>
      <c r="D34" s="170">
        <f>'単位行列表(統合大分類)I'!D34-'輸入係数表(統合大分類)M'!D34</f>
        <v>0</v>
      </c>
      <c r="E34" s="170">
        <f>'単位行列表(統合大分類)I'!E34-'輸入係数表(統合大分類)M'!E34</f>
        <v>0</v>
      </c>
      <c r="F34" s="170">
        <f>'単位行列表(統合大分類)I'!F34-'輸入係数表(統合大分類)M'!F34</f>
        <v>0</v>
      </c>
      <c r="G34" s="170">
        <f>'単位行列表(統合大分類)I'!G34-'輸入係数表(統合大分類)M'!G34</f>
        <v>0</v>
      </c>
      <c r="H34" s="170">
        <f>'単位行列表(統合大分類)I'!H34-'輸入係数表(統合大分類)M'!H34</f>
        <v>0</v>
      </c>
      <c r="I34" s="170">
        <f>'単位行列表(統合大分類)I'!I34-'輸入係数表(統合大分類)M'!I34</f>
        <v>0</v>
      </c>
      <c r="J34" s="170">
        <f>'単位行列表(統合大分類)I'!J34-'輸入係数表(統合大分類)M'!J34</f>
        <v>0</v>
      </c>
      <c r="K34" s="170">
        <f>'単位行列表(統合大分類)I'!K34-'輸入係数表(統合大分類)M'!K34</f>
        <v>0</v>
      </c>
      <c r="L34" s="170">
        <f>'単位行列表(統合大分類)I'!L34-'輸入係数表(統合大分類)M'!L34</f>
        <v>0</v>
      </c>
      <c r="M34" s="170">
        <f>'単位行列表(統合大分類)I'!M34-'輸入係数表(統合大分類)M'!M34</f>
        <v>0</v>
      </c>
      <c r="N34" s="170">
        <f>'単位行列表(統合大分類)I'!N34-'輸入係数表(統合大分類)M'!N34</f>
        <v>0</v>
      </c>
      <c r="O34" s="170">
        <f>'単位行列表(統合大分類)I'!O34-'輸入係数表(統合大分類)M'!O34</f>
        <v>0</v>
      </c>
      <c r="P34" s="170">
        <f>'単位行列表(統合大分類)I'!P34-'輸入係数表(統合大分類)M'!P34</f>
        <v>0</v>
      </c>
      <c r="Q34" s="170">
        <f>'単位行列表(統合大分類)I'!Q34-'輸入係数表(統合大分類)M'!Q34</f>
        <v>0</v>
      </c>
      <c r="R34" s="170">
        <f>'単位行列表(統合大分類)I'!R34-'輸入係数表(統合大分類)M'!R34</f>
        <v>0</v>
      </c>
      <c r="S34" s="170">
        <f>'単位行列表(統合大分類)I'!S34-'輸入係数表(統合大分類)M'!S34</f>
        <v>0</v>
      </c>
      <c r="T34" s="170">
        <f>'単位行列表(統合大分類)I'!T34-'輸入係数表(統合大分類)M'!T34</f>
        <v>0</v>
      </c>
      <c r="U34" s="170">
        <f>'単位行列表(統合大分類)I'!U34-'輸入係数表(統合大分類)M'!U34</f>
        <v>0</v>
      </c>
      <c r="V34" s="170">
        <f>'単位行列表(統合大分類)I'!V34-'輸入係数表(統合大分類)M'!V34</f>
        <v>0</v>
      </c>
      <c r="W34" s="170">
        <f>'単位行列表(統合大分類)I'!W34-'輸入係数表(統合大分類)M'!W34</f>
        <v>0</v>
      </c>
      <c r="X34" s="170">
        <f>'単位行列表(統合大分類)I'!X34-'輸入係数表(統合大分類)M'!X34</f>
        <v>0</v>
      </c>
      <c r="Y34" s="170">
        <f>'単位行列表(統合大分類)I'!Y34-'輸入係数表(統合大分類)M'!Y34</f>
        <v>0</v>
      </c>
      <c r="Z34" s="170">
        <f>'単位行列表(統合大分類)I'!Z34-'輸入係数表(統合大分類)M'!Z34</f>
        <v>0</v>
      </c>
      <c r="AA34" s="170">
        <f>'単位行列表(統合大分類)I'!AA34-'輸入係数表(統合大分類)M'!AA34</f>
        <v>0</v>
      </c>
      <c r="AB34" s="170">
        <f>'単位行列表(統合大分類)I'!AB34-'輸入係数表(統合大分類)M'!AB34</f>
        <v>0</v>
      </c>
      <c r="AC34" s="170">
        <f>'単位行列表(統合大分類)I'!AC34-'輸入係数表(統合大分類)M'!AC34</f>
        <v>0</v>
      </c>
      <c r="AD34" s="170">
        <f>'単位行列表(統合大分類)I'!AD34-'輸入係数表(統合大分類)M'!AD34</f>
        <v>0</v>
      </c>
      <c r="AE34" s="170">
        <f>'単位行列表(統合大分類)I'!AE34-'輸入係数表(統合大分類)M'!AE34</f>
        <v>0</v>
      </c>
      <c r="AF34" s="170">
        <f>'単位行列表(統合大分類)I'!AF34-'輸入係数表(統合大分類)M'!AF34</f>
        <v>0</v>
      </c>
      <c r="AG34" s="170">
        <f>'単位行列表(統合大分類)I'!AG34-'輸入係数表(統合大分類)M'!AG34</f>
        <v>0.95449542315169433</v>
      </c>
      <c r="AH34" s="170">
        <f>'単位行列表(統合大分類)I'!AH34-'輸入係数表(統合大分類)M'!AH34</f>
        <v>0</v>
      </c>
      <c r="AI34" s="170">
        <f>'単位行列表(統合大分類)I'!AI34-'輸入係数表(統合大分類)M'!AI34</f>
        <v>0</v>
      </c>
      <c r="AJ34" s="170">
        <f>'単位行列表(統合大分類)I'!AJ34-'輸入係数表(統合大分類)M'!AJ34</f>
        <v>0</v>
      </c>
      <c r="AK34" s="170">
        <f>'単位行列表(統合大分類)I'!AK34-'輸入係数表(統合大分類)M'!AK34</f>
        <v>0</v>
      </c>
      <c r="AL34" s="170">
        <f>'単位行列表(統合大分類)I'!AL34-'輸入係数表(統合大分類)M'!AL34</f>
        <v>0</v>
      </c>
      <c r="AM34" s="152">
        <f>'単位行列表(統合大分類)I'!AM34-'輸入係数表(統合大分類)M'!AM34</f>
        <v>0</v>
      </c>
      <c r="AN34" s="151"/>
    </row>
    <row r="35" spans="1:40" ht="39.950000000000003" customHeight="1" x14ac:dyDescent="0.15">
      <c r="A35" s="126" t="s">
        <v>428</v>
      </c>
      <c r="B35" s="161" t="s">
        <v>395</v>
      </c>
      <c r="C35" s="153">
        <f>'単位行列表(統合大分類)I'!C35-'輸入係数表(統合大分類)M'!C35</f>
        <v>0</v>
      </c>
      <c r="D35" s="170">
        <f>'単位行列表(統合大分類)I'!D35-'輸入係数表(統合大分類)M'!D35</f>
        <v>0</v>
      </c>
      <c r="E35" s="170">
        <f>'単位行列表(統合大分類)I'!E35-'輸入係数表(統合大分類)M'!E35</f>
        <v>0</v>
      </c>
      <c r="F35" s="170">
        <f>'単位行列表(統合大分類)I'!F35-'輸入係数表(統合大分類)M'!F35</f>
        <v>0</v>
      </c>
      <c r="G35" s="170">
        <f>'単位行列表(統合大分類)I'!G35-'輸入係数表(統合大分類)M'!G35</f>
        <v>0</v>
      </c>
      <c r="H35" s="170">
        <f>'単位行列表(統合大分類)I'!H35-'輸入係数表(統合大分類)M'!H35</f>
        <v>0</v>
      </c>
      <c r="I35" s="170">
        <f>'単位行列表(統合大分類)I'!I35-'輸入係数表(統合大分類)M'!I35</f>
        <v>0</v>
      </c>
      <c r="J35" s="170">
        <f>'単位行列表(統合大分類)I'!J35-'輸入係数表(統合大分類)M'!J35</f>
        <v>0</v>
      </c>
      <c r="K35" s="170">
        <f>'単位行列表(統合大分類)I'!K35-'輸入係数表(統合大分類)M'!K35</f>
        <v>0</v>
      </c>
      <c r="L35" s="170">
        <f>'単位行列表(統合大分類)I'!L35-'輸入係数表(統合大分類)M'!L35</f>
        <v>0</v>
      </c>
      <c r="M35" s="170">
        <f>'単位行列表(統合大分類)I'!M35-'輸入係数表(統合大分類)M'!M35</f>
        <v>0</v>
      </c>
      <c r="N35" s="170">
        <f>'単位行列表(統合大分類)I'!N35-'輸入係数表(統合大分類)M'!N35</f>
        <v>0</v>
      </c>
      <c r="O35" s="170">
        <f>'単位行列表(統合大分類)I'!O35-'輸入係数表(統合大分類)M'!O35</f>
        <v>0</v>
      </c>
      <c r="P35" s="170">
        <f>'単位行列表(統合大分類)I'!P35-'輸入係数表(統合大分類)M'!P35</f>
        <v>0</v>
      </c>
      <c r="Q35" s="170">
        <f>'単位行列表(統合大分類)I'!Q35-'輸入係数表(統合大分類)M'!Q35</f>
        <v>0</v>
      </c>
      <c r="R35" s="170">
        <f>'単位行列表(統合大分類)I'!R35-'輸入係数表(統合大分類)M'!R35</f>
        <v>0</v>
      </c>
      <c r="S35" s="170">
        <f>'単位行列表(統合大分類)I'!S35-'輸入係数表(統合大分類)M'!S35</f>
        <v>0</v>
      </c>
      <c r="T35" s="170">
        <f>'単位行列表(統合大分類)I'!T35-'輸入係数表(統合大分類)M'!T35</f>
        <v>0</v>
      </c>
      <c r="U35" s="170">
        <f>'単位行列表(統合大分類)I'!U35-'輸入係数表(統合大分類)M'!U35</f>
        <v>0</v>
      </c>
      <c r="V35" s="170">
        <f>'単位行列表(統合大分類)I'!V35-'輸入係数表(統合大分類)M'!V35</f>
        <v>0</v>
      </c>
      <c r="W35" s="170">
        <f>'単位行列表(統合大分類)I'!W35-'輸入係数表(統合大分類)M'!W35</f>
        <v>0</v>
      </c>
      <c r="X35" s="170">
        <f>'単位行列表(統合大分類)I'!X35-'輸入係数表(統合大分類)M'!X35</f>
        <v>0</v>
      </c>
      <c r="Y35" s="170">
        <f>'単位行列表(統合大分類)I'!Y35-'輸入係数表(統合大分類)M'!Y35</f>
        <v>0</v>
      </c>
      <c r="Z35" s="170">
        <f>'単位行列表(統合大分類)I'!Z35-'輸入係数表(統合大分類)M'!Z35</f>
        <v>0</v>
      </c>
      <c r="AA35" s="170">
        <f>'単位行列表(統合大分類)I'!AA35-'輸入係数表(統合大分類)M'!AA35</f>
        <v>0</v>
      </c>
      <c r="AB35" s="170">
        <f>'単位行列表(統合大分類)I'!AB35-'輸入係数表(統合大分類)M'!AB35</f>
        <v>0</v>
      </c>
      <c r="AC35" s="170">
        <f>'単位行列表(統合大分類)I'!AC35-'輸入係数表(統合大分類)M'!AC35</f>
        <v>0</v>
      </c>
      <c r="AD35" s="170">
        <f>'単位行列表(統合大分類)I'!AD35-'輸入係数表(統合大分類)M'!AD35</f>
        <v>0</v>
      </c>
      <c r="AE35" s="170">
        <f>'単位行列表(統合大分類)I'!AE35-'輸入係数表(統合大分類)M'!AE35</f>
        <v>0</v>
      </c>
      <c r="AF35" s="170">
        <f>'単位行列表(統合大分類)I'!AF35-'輸入係数表(統合大分類)M'!AF35</f>
        <v>0</v>
      </c>
      <c r="AG35" s="170">
        <f>'単位行列表(統合大分類)I'!AG35-'輸入係数表(統合大分類)M'!AG35</f>
        <v>0</v>
      </c>
      <c r="AH35" s="170">
        <f>'単位行列表(統合大分類)I'!AH35-'輸入係数表(統合大分類)M'!AH35</f>
        <v>0.99994719643472219</v>
      </c>
      <c r="AI35" s="170">
        <f>'単位行列表(統合大分類)I'!AI35-'輸入係数表(統合大分類)M'!AI35</f>
        <v>0</v>
      </c>
      <c r="AJ35" s="170">
        <f>'単位行列表(統合大分類)I'!AJ35-'輸入係数表(統合大分類)M'!AJ35</f>
        <v>0</v>
      </c>
      <c r="AK35" s="170">
        <f>'単位行列表(統合大分類)I'!AK35-'輸入係数表(統合大分類)M'!AK35</f>
        <v>0</v>
      </c>
      <c r="AL35" s="170">
        <f>'単位行列表(統合大分類)I'!AL35-'輸入係数表(統合大分類)M'!AL35</f>
        <v>0</v>
      </c>
      <c r="AM35" s="152">
        <f>'単位行列表(統合大分類)I'!AM35-'輸入係数表(統合大分類)M'!AM35</f>
        <v>0</v>
      </c>
      <c r="AN35" s="151"/>
    </row>
    <row r="36" spans="1:40" ht="39.950000000000003" customHeight="1" x14ac:dyDescent="0.15">
      <c r="A36" s="126" t="s">
        <v>429</v>
      </c>
      <c r="B36" s="161" t="s">
        <v>334</v>
      </c>
      <c r="C36" s="153">
        <f>'単位行列表(統合大分類)I'!C36-'輸入係数表(統合大分類)M'!C36</f>
        <v>0</v>
      </c>
      <c r="D36" s="170">
        <f>'単位行列表(統合大分類)I'!D36-'輸入係数表(統合大分類)M'!D36</f>
        <v>0</v>
      </c>
      <c r="E36" s="170">
        <f>'単位行列表(統合大分類)I'!E36-'輸入係数表(統合大分類)M'!E36</f>
        <v>0</v>
      </c>
      <c r="F36" s="170">
        <f>'単位行列表(統合大分類)I'!F36-'輸入係数表(統合大分類)M'!F36</f>
        <v>0</v>
      </c>
      <c r="G36" s="170">
        <f>'単位行列表(統合大分類)I'!G36-'輸入係数表(統合大分類)M'!G36</f>
        <v>0</v>
      </c>
      <c r="H36" s="170">
        <f>'単位行列表(統合大分類)I'!H36-'輸入係数表(統合大分類)M'!H36</f>
        <v>0</v>
      </c>
      <c r="I36" s="170">
        <f>'単位行列表(統合大分類)I'!I36-'輸入係数表(統合大分類)M'!I36</f>
        <v>0</v>
      </c>
      <c r="J36" s="170">
        <f>'単位行列表(統合大分類)I'!J36-'輸入係数表(統合大分類)M'!J36</f>
        <v>0</v>
      </c>
      <c r="K36" s="170">
        <f>'単位行列表(統合大分類)I'!K36-'輸入係数表(統合大分類)M'!K36</f>
        <v>0</v>
      </c>
      <c r="L36" s="170">
        <f>'単位行列表(統合大分類)I'!L36-'輸入係数表(統合大分類)M'!L36</f>
        <v>0</v>
      </c>
      <c r="M36" s="170">
        <f>'単位行列表(統合大分類)I'!M36-'輸入係数表(統合大分類)M'!M36</f>
        <v>0</v>
      </c>
      <c r="N36" s="170">
        <f>'単位行列表(統合大分類)I'!N36-'輸入係数表(統合大分類)M'!N36</f>
        <v>0</v>
      </c>
      <c r="O36" s="170">
        <f>'単位行列表(統合大分類)I'!O36-'輸入係数表(統合大分類)M'!O36</f>
        <v>0</v>
      </c>
      <c r="P36" s="170">
        <f>'単位行列表(統合大分類)I'!P36-'輸入係数表(統合大分類)M'!P36</f>
        <v>0</v>
      </c>
      <c r="Q36" s="170">
        <f>'単位行列表(統合大分類)I'!Q36-'輸入係数表(統合大分類)M'!Q36</f>
        <v>0</v>
      </c>
      <c r="R36" s="170">
        <f>'単位行列表(統合大分類)I'!R36-'輸入係数表(統合大分類)M'!R36</f>
        <v>0</v>
      </c>
      <c r="S36" s="170">
        <f>'単位行列表(統合大分類)I'!S36-'輸入係数表(統合大分類)M'!S36</f>
        <v>0</v>
      </c>
      <c r="T36" s="170">
        <f>'単位行列表(統合大分類)I'!T36-'輸入係数表(統合大分類)M'!T36</f>
        <v>0</v>
      </c>
      <c r="U36" s="170">
        <f>'単位行列表(統合大分類)I'!U36-'輸入係数表(統合大分類)M'!U36</f>
        <v>0</v>
      </c>
      <c r="V36" s="170">
        <f>'単位行列表(統合大分類)I'!V36-'輸入係数表(統合大分類)M'!V36</f>
        <v>0</v>
      </c>
      <c r="W36" s="170">
        <f>'単位行列表(統合大分類)I'!W36-'輸入係数表(統合大分類)M'!W36</f>
        <v>0</v>
      </c>
      <c r="X36" s="170">
        <f>'単位行列表(統合大分類)I'!X36-'輸入係数表(統合大分類)M'!X36</f>
        <v>0</v>
      </c>
      <c r="Y36" s="170">
        <f>'単位行列表(統合大分類)I'!Y36-'輸入係数表(統合大分類)M'!Y36</f>
        <v>0</v>
      </c>
      <c r="Z36" s="170">
        <f>'単位行列表(統合大分類)I'!Z36-'輸入係数表(統合大分類)M'!Z36</f>
        <v>0</v>
      </c>
      <c r="AA36" s="170">
        <f>'単位行列表(統合大分類)I'!AA36-'輸入係数表(統合大分類)M'!AA36</f>
        <v>0</v>
      </c>
      <c r="AB36" s="170">
        <f>'単位行列表(統合大分類)I'!AB36-'輸入係数表(統合大分類)M'!AB36</f>
        <v>0</v>
      </c>
      <c r="AC36" s="170">
        <f>'単位行列表(統合大分類)I'!AC36-'輸入係数表(統合大分類)M'!AC36</f>
        <v>0</v>
      </c>
      <c r="AD36" s="170">
        <f>'単位行列表(統合大分類)I'!AD36-'輸入係数表(統合大分類)M'!AD36</f>
        <v>0</v>
      </c>
      <c r="AE36" s="170">
        <f>'単位行列表(統合大分類)I'!AE36-'輸入係数表(統合大分類)M'!AE36</f>
        <v>0</v>
      </c>
      <c r="AF36" s="170">
        <f>'単位行列表(統合大分類)I'!AF36-'輸入係数表(統合大分類)M'!AF36</f>
        <v>0</v>
      </c>
      <c r="AG36" s="170">
        <f>'単位行列表(統合大分類)I'!AG36-'輸入係数表(統合大分類)M'!AG36</f>
        <v>0</v>
      </c>
      <c r="AH36" s="170">
        <f>'単位行列表(統合大分類)I'!AH36-'輸入係数表(統合大分類)M'!AH36</f>
        <v>0</v>
      </c>
      <c r="AI36" s="170">
        <f>'単位行列表(統合大分類)I'!AI36-'輸入係数表(統合大分類)M'!AI36</f>
        <v>0.97164020107120419</v>
      </c>
      <c r="AJ36" s="170">
        <f>'単位行列表(統合大分類)I'!AJ36-'輸入係数表(統合大分類)M'!AJ36</f>
        <v>0</v>
      </c>
      <c r="AK36" s="170">
        <f>'単位行列表(統合大分類)I'!AK36-'輸入係数表(統合大分類)M'!AK36</f>
        <v>0</v>
      </c>
      <c r="AL36" s="170">
        <f>'単位行列表(統合大分類)I'!AL36-'輸入係数表(統合大分類)M'!AL36</f>
        <v>0</v>
      </c>
      <c r="AM36" s="152">
        <f>'単位行列表(統合大分類)I'!AM36-'輸入係数表(統合大分類)M'!AM36</f>
        <v>0</v>
      </c>
      <c r="AN36" s="151"/>
    </row>
    <row r="37" spans="1:40" ht="39.950000000000003" customHeight="1" x14ac:dyDescent="0.15">
      <c r="A37" s="126" t="s">
        <v>430</v>
      </c>
      <c r="B37" s="161" t="s">
        <v>396</v>
      </c>
      <c r="C37" s="153">
        <f>'単位行列表(統合大分類)I'!C37-'輸入係数表(統合大分類)M'!C37</f>
        <v>0</v>
      </c>
      <c r="D37" s="170">
        <f>'単位行列表(統合大分類)I'!D37-'輸入係数表(統合大分類)M'!D37</f>
        <v>0</v>
      </c>
      <c r="E37" s="170">
        <f>'単位行列表(統合大分類)I'!E37-'輸入係数表(統合大分類)M'!E37</f>
        <v>0</v>
      </c>
      <c r="F37" s="170">
        <f>'単位行列表(統合大分類)I'!F37-'輸入係数表(統合大分類)M'!F37</f>
        <v>0</v>
      </c>
      <c r="G37" s="170">
        <f>'単位行列表(統合大分類)I'!G37-'輸入係数表(統合大分類)M'!G37</f>
        <v>0</v>
      </c>
      <c r="H37" s="170">
        <f>'単位行列表(統合大分類)I'!H37-'輸入係数表(統合大分類)M'!H37</f>
        <v>0</v>
      </c>
      <c r="I37" s="170">
        <f>'単位行列表(統合大分類)I'!I37-'輸入係数表(統合大分類)M'!I37</f>
        <v>0</v>
      </c>
      <c r="J37" s="170">
        <f>'単位行列表(統合大分類)I'!J37-'輸入係数表(統合大分類)M'!J37</f>
        <v>0</v>
      </c>
      <c r="K37" s="170">
        <f>'単位行列表(統合大分類)I'!K37-'輸入係数表(統合大分類)M'!K37</f>
        <v>0</v>
      </c>
      <c r="L37" s="170">
        <f>'単位行列表(統合大分類)I'!L37-'輸入係数表(統合大分類)M'!L37</f>
        <v>0</v>
      </c>
      <c r="M37" s="170">
        <f>'単位行列表(統合大分類)I'!M37-'輸入係数表(統合大分類)M'!M37</f>
        <v>0</v>
      </c>
      <c r="N37" s="170">
        <f>'単位行列表(統合大分類)I'!N37-'輸入係数表(統合大分類)M'!N37</f>
        <v>0</v>
      </c>
      <c r="O37" s="170">
        <f>'単位行列表(統合大分類)I'!O37-'輸入係数表(統合大分類)M'!O37</f>
        <v>0</v>
      </c>
      <c r="P37" s="170">
        <f>'単位行列表(統合大分類)I'!P37-'輸入係数表(統合大分類)M'!P37</f>
        <v>0</v>
      </c>
      <c r="Q37" s="170">
        <f>'単位行列表(統合大分類)I'!Q37-'輸入係数表(統合大分類)M'!Q37</f>
        <v>0</v>
      </c>
      <c r="R37" s="170">
        <f>'単位行列表(統合大分類)I'!R37-'輸入係数表(統合大分類)M'!R37</f>
        <v>0</v>
      </c>
      <c r="S37" s="170">
        <f>'単位行列表(統合大分類)I'!S37-'輸入係数表(統合大分類)M'!S37</f>
        <v>0</v>
      </c>
      <c r="T37" s="170">
        <f>'単位行列表(統合大分類)I'!T37-'輸入係数表(統合大分類)M'!T37</f>
        <v>0</v>
      </c>
      <c r="U37" s="170">
        <f>'単位行列表(統合大分類)I'!U37-'輸入係数表(統合大分類)M'!U37</f>
        <v>0</v>
      </c>
      <c r="V37" s="170">
        <f>'単位行列表(統合大分類)I'!V37-'輸入係数表(統合大分類)M'!V37</f>
        <v>0</v>
      </c>
      <c r="W37" s="170">
        <f>'単位行列表(統合大分類)I'!W37-'輸入係数表(統合大分類)M'!W37</f>
        <v>0</v>
      </c>
      <c r="X37" s="170">
        <f>'単位行列表(統合大分類)I'!X37-'輸入係数表(統合大分類)M'!X37</f>
        <v>0</v>
      </c>
      <c r="Y37" s="170">
        <f>'単位行列表(統合大分類)I'!Y37-'輸入係数表(統合大分類)M'!Y37</f>
        <v>0</v>
      </c>
      <c r="Z37" s="170">
        <f>'単位行列表(統合大分類)I'!Z37-'輸入係数表(統合大分類)M'!Z37</f>
        <v>0</v>
      </c>
      <c r="AA37" s="170">
        <f>'単位行列表(統合大分類)I'!AA37-'輸入係数表(統合大分類)M'!AA37</f>
        <v>0</v>
      </c>
      <c r="AB37" s="170">
        <f>'単位行列表(統合大分類)I'!AB37-'輸入係数表(統合大分類)M'!AB37</f>
        <v>0</v>
      </c>
      <c r="AC37" s="170">
        <f>'単位行列表(統合大分類)I'!AC37-'輸入係数表(統合大分類)M'!AC37</f>
        <v>0</v>
      </c>
      <c r="AD37" s="170">
        <f>'単位行列表(統合大分類)I'!AD37-'輸入係数表(統合大分類)M'!AD37</f>
        <v>0</v>
      </c>
      <c r="AE37" s="170">
        <f>'単位行列表(統合大分類)I'!AE37-'輸入係数表(統合大分類)M'!AE37</f>
        <v>0</v>
      </c>
      <c r="AF37" s="170">
        <f>'単位行列表(統合大分類)I'!AF37-'輸入係数表(統合大分類)M'!AF37</f>
        <v>0</v>
      </c>
      <c r="AG37" s="170">
        <f>'単位行列表(統合大分類)I'!AG37-'輸入係数表(統合大分類)M'!AG37</f>
        <v>0</v>
      </c>
      <c r="AH37" s="170">
        <f>'単位行列表(統合大分類)I'!AH37-'輸入係数表(統合大分類)M'!AH37</f>
        <v>0</v>
      </c>
      <c r="AI37" s="170">
        <f>'単位行列表(統合大分類)I'!AI37-'輸入係数表(統合大分類)M'!AI37</f>
        <v>0</v>
      </c>
      <c r="AJ37" s="170">
        <f>'単位行列表(統合大分類)I'!AJ37-'輸入係数表(統合大分類)M'!AJ37</f>
        <v>0.94985501568535535</v>
      </c>
      <c r="AK37" s="170">
        <f>'単位行列表(統合大分類)I'!AK37-'輸入係数表(統合大分類)M'!AK37</f>
        <v>0</v>
      </c>
      <c r="AL37" s="170">
        <f>'単位行列表(統合大分類)I'!AL37-'輸入係数表(統合大分類)M'!AL37</f>
        <v>0</v>
      </c>
      <c r="AM37" s="152">
        <f>'単位行列表(統合大分類)I'!AM37-'輸入係数表(統合大分類)M'!AM37</f>
        <v>0</v>
      </c>
      <c r="AN37" s="151"/>
    </row>
    <row r="38" spans="1:40" ht="39.950000000000003" customHeight="1" x14ac:dyDescent="0.15">
      <c r="A38" s="126" t="s">
        <v>431</v>
      </c>
      <c r="B38" s="161" t="s">
        <v>397</v>
      </c>
      <c r="C38" s="153">
        <f>'単位行列表(統合大分類)I'!C38-'輸入係数表(統合大分類)M'!C38</f>
        <v>0</v>
      </c>
      <c r="D38" s="170">
        <f>'単位行列表(統合大分類)I'!D38-'輸入係数表(統合大分類)M'!D38</f>
        <v>0</v>
      </c>
      <c r="E38" s="170">
        <f>'単位行列表(統合大分類)I'!E38-'輸入係数表(統合大分類)M'!E38</f>
        <v>0</v>
      </c>
      <c r="F38" s="170">
        <f>'単位行列表(統合大分類)I'!F38-'輸入係数表(統合大分類)M'!F38</f>
        <v>0</v>
      </c>
      <c r="G38" s="170">
        <f>'単位行列表(統合大分類)I'!G38-'輸入係数表(統合大分類)M'!G38</f>
        <v>0</v>
      </c>
      <c r="H38" s="170">
        <f>'単位行列表(統合大分類)I'!H38-'輸入係数表(統合大分類)M'!H38</f>
        <v>0</v>
      </c>
      <c r="I38" s="170">
        <f>'単位行列表(統合大分類)I'!I38-'輸入係数表(統合大分類)M'!I38</f>
        <v>0</v>
      </c>
      <c r="J38" s="170">
        <f>'単位行列表(統合大分類)I'!J38-'輸入係数表(統合大分類)M'!J38</f>
        <v>0</v>
      </c>
      <c r="K38" s="170">
        <f>'単位行列表(統合大分類)I'!K38-'輸入係数表(統合大分類)M'!K38</f>
        <v>0</v>
      </c>
      <c r="L38" s="170">
        <f>'単位行列表(統合大分類)I'!L38-'輸入係数表(統合大分類)M'!L38</f>
        <v>0</v>
      </c>
      <c r="M38" s="170">
        <f>'単位行列表(統合大分類)I'!M38-'輸入係数表(統合大分類)M'!M38</f>
        <v>0</v>
      </c>
      <c r="N38" s="170">
        <f>'単位行列表(統合大分類)I'!N38-'輸入係数表(統合大分類)M'!N38</f>
        <v>0</v>
      </c>
      <c r="O38" s="170">
        <f>'単位行列表(統合大分類)I'!O38-'輸入係数表(統合大分類)M'!O38</f>
        <v>0</v>
      </c>
      <c r="P38" s="170">
        <f>'単位行列表(統合大分類)I'!P38-'輸入係数表(統合大分類)M'!P38</f>
        <v>0</v>
      </c>
      <c r="Q38" s="170">
        <f>'単位行列表(統合大分類)I'!Q38-'輸入係数表(統合大分類)M'!Q38</f>
        <v>0</v>
      </c>
      <c r="R38" s="170">
        <f>'単位行列表(統合大分類)I'!R38-'輸入係数表(統合大分類)M'!R38</f>
        <v>0</v>
      </c>
      <c r="S38" s="170">
        <f>'単位行列表(統合大分類)I'!S38-'輸入係数表(統合大分類)M'!S38</f>
        <v>0</v>
      </c>
      <c r="T38" s="170">
        <f>'単位行列表(統合大分類)I'!T38-'輸入係数表(統合大分類)M'!T38</f>
        <v>0</v>
      </c>
      <c r="U38" s="170">
        <f>'単位行列表(統合大分類)I'!U38-'輸入係数表(統合大分類)M'!U38</f>
        <v>0</v>
      </c>
      <c r="V38" s="170">
        <f>'単位行列表(統合大分類)I'!V38-'輸入係数表(統合大分類)M'!V38</f>
        <v>0</v>
      </c>
      <c r="W38" s="170">
        <f>'単位行列表(統合大分類)I'!W38-'輸入係数表(統合大分類)M'!W38</f>
        <v>0</v>
      </c>
      <c r="X38" s="170">
        <f>'単位行列表(統合大分類)I'!X38-'輸入係数表(統合大分類)M'!X38</f>
        <v>0</v>
      </c>
      <c r="Y38" s="170">
        <f>'単位行列表(統合大分類)I'!Y38-'輸入係数表(統合大分類)M'!Y38</f>
        <v>0</v>
      </c>
      <c r="Z38" s="170">
        <f>'単位行列表(統合大分類)I'!Z38-'輸入係数表(統合大分類)M'!Z38</f>
        <v>0</v>
      </c>
      <c r="AA38" s="170">
        <f>'単位行列表(統合大分類)I'!AA38-'輸入係数表(統合大分類)M'!AA38</f>
        <v>0</v>
      </c>
      <c r="AB38" s="170">
        <f>'単位行列表(統合大分類)I'!AB38-'輸入係数表(統合大分類)M'!AB38</f>
        <v>0</v>
      </c>
      <c r="AC38" s="170">
        <f>'単位行列表(統合大分類)I'!AC38-'輸入係数表(統合大分類)M'!AC38</f>
        <v>0</v>
      </c>
      <c r="AD38" s="170">
        <f>'単位行列表(統合大分類)I'!AD38-'輸入係数表(統合大分類)M'!AD38</f>
        <v>0</v>
      </c>
      <c r="AE38" s="170">
        <f>'単位行列表(統合大分類)I'!AE38-'輸入係数表(統合大分類)M'!AE38</f>
        <v>0</v>
      </c>
      <c r="AF38" s="170">
        <f>'単位行列表(統合大分類)I'!AF38-'輸入係数表(統合大分類)M'!AF38</f>
        <v>0</v>
      </c>
      <c r="AG38" s="170">
        <f>'単位行列表(統合大分類)I'!AG38-'輸入係数表(統合大分類)M'!AG38</f>
        <v>0</v>
      </c>
      <c r="AH38" s="170">
        <f>'単位行列表(統合大分類)I'!AH38-'輸入係数表(統合大分類)M'!AH38</f>
        <v>0</v>
      </c>
      <c r="AI38" s="170">
        <f>'単位行列表(統合大分類)I'!AI38-'輸入係数表(統合大分類)M'!AI38</f>
        <v>0</v>
      </c>
      <c r="AJ38" s="170">
        <f>'単位行列表(統合大分類)I'!AJ38-'輸入係数表(統合大分類)M'!AJ38</f>
        <v>0</v>
      </c>
      <c r="AK38" s="170">
        <f>'単位行列表(統合大分類)I'!AK38-'輸入係数表(統合大分類)M'!AK38</f>
        <v>0.97664425919695574</v>
      </c>
      <c r="AL38" s="170">
        <f>'単位行列表(統合大分類)I'!AL38-'輸入係数表(統合大分類)M'!AL38</f>
        <v>0</v>
      </c>
      <c r="AM38" s="152">
        <f>'単位行列表(統合大分類)I'!AM38-'輸入係数表(統合大分類)M'!AM38</f>
        <v>0</v>
      </c>
      <c r="AN38" s="151"/>
    </row>
    <row r="39" spans="1:40" ht="39.950000000000003" customHeight="1" x14ac:dyDescent="0.15">
      <c r="A39" s="126" t="s">
        <v>432</v>
      </c>
      <c r="B39" s="161" t="s">
        <v>43</v>
      </c>
      <c r="C39" s="153">
        <f>'単位行列表(統合大分類)I'!C39-'輸入係数表(統合大分類)M'!C39</f>
        <v>0</v>
      </c>
      <c r="D39" s="170">
        <f>'単位行列表(統合大分類)I'!D39-'輸入係数表(統合大分類)M'!D39</f>
        <v>0</v>
      </c>
      <c r="E39" s="170">
        <f>'単位行列表(統合大分類)I'!E39-'輸入係数表(統合大分類)M'!E39</f>
        <v>0</v>
      </c>
      <c r="F39" s="170">
        <f>'単位行列表(統合大分類)I'!F39-'輸入係数表(統合大分類)M'!F39</f>
        <v>0</v>
      </c>
      <c r="G39" s="170">
        <f>'単位行列表(統合大分類)I'!G39-'輸入係数表(統合大分類)M'!G39</f>
        <v>0</v>
      </c>
      <c r="H39" s="170">
        <f>'単位行列表(統合大分類)I'!H39-'輸入係数表(統合大分類)M'!H39</f>
        <v>0</v>
      </c>
      <c r="I39" s="170">
        <f>'単位行列表(統合大分類)I'!I39-'輸入係数表(統合大分類)M'!I39</f>
        <v>0</v>
      </c>
      <c r="J39" s="170">
        <f>'単位行列表(統合大分類)I'!J39-'輸入係数表(統合大分類)M'!J39</f>
        <v>0</v>
      </c>
      <c r="K39" s="170">
        <f>'単位行列表(統合大分類)I'!K39-'輸入係数表(統合大分類)M'!K39</f>
        <v>0</v>
      </c>
      <c r="L39" s="170">
        <f>'単位行列表(統合大分類)I'!L39-'輸入係数表(統合大分類)M'!L39</f>
        <v>0</v>
      </c>
      <c r="M39" s="170">
        <f>'単位行列表(統合大分類)I'!M39-'輸入係数表(統合大分類)M'!M39</f>
        <v>0</v>
      </c>
      <c r="N39" s="170">
        <f>'単位行列表(統合大分類)I'!N39-'輸入係数表(統合大分類)M'!N39</f>
        <v>0</v>
      </c>
      <c r="O39" s="170">
        <f>'単位行列表(統合大分類)I'!O39-'輸入係数表(統合大分類)M'!O39</f>
        <v>0</v>
      </c>
      <c r="P39" s="170">
        <f>'単位行列表(統合大分類)I'!P39-'輸入係数表(統合大分類)M'!P39</f>
        <v>0</v>
      </c>
      <c r="Q39" s="170">
        <f>'単位行列表(統合大分類)I'!Q39-'輸入係数表(統合大分類)M'!Q39</f>
        <v>0</v>
      </c>
      <c r="R39" s="170">
        <f>'単位行列表(統合大分類)I'!R39-'輸入係数表(統合大分類)M'!R39</f>
        <v>0</v>
      </c>
      <c r="S39" s="170">
        <f>'単位行列表(統合大分類)I'!S39-'輸入係数表(統合大分類)M'!S39</f>
        <v>0</v>
      </c>
      <c r="T39" s="170">
        <f>'単位行列表(統合大分類)I'!T39-'輸入係数表(統合大分類)M'!T39</f>
        <v>0</v>
      </c>
      <c r="U39" s="170">
        <f>'単位行列表(統合大分類)I'!U39-'輸入係数表(統合大分類)M'!U39</f>
        <v>0</v>
      </c>
      <c r="V39" s="170">
        <f>'単位行列表(統合大分類)I'!V39-'輸入係数表(統合大分類)M'!V39</f>
        <v>0</v>
      </c>
      <c r="W39" s="170">
        <f>'単位行列表(統合大分類)I'!W39-'輸入係数表(統合大分類)M'!W39</f>
        <v>0</v>
      </c>
      <c r="X39" s="170">
        <f>'単位行列表(統合大分類)I'!X39-'輸入係数表(統合大分類)M'!X39</f>
        <v>0</v>
      </c>
      <c r="Y39" s="170">
        <f>'単位行列表(統合大分類)I'!Y39-'輸入係数表(統合大分類)M'!Y39</f>
        <v>0</v>
      </c>
      <c r="Z39" s="170">
        <f>'単位行列表(統合大分類)I'!Z39-'輸入係数表(統合大分類)M'!Z39</f>
        <v>0</v>
      </c>
      <c r="AA39" s="170">
        <f>'単位行列表(統合大分類)I'!AA39-'輸入係数表(統合大分類)M'!AA39</f>
        <v>0</v>
      </c>
      <c r="AB39" s="170">
        <f>'単位行列表(統合大分類)I'!AB39-'輸入係数表(統合大分類)M'!AB39</f>
        <v>0</v>
      </c>
      <c r="AC39" s="170">
        <f>'単位行列表(統合大分類)I'!AC39-'輸入係数表(統合大分類)M'!AC39</f>
        <v>0</v>
      </c>
      <c r="AD39" s="170">
        <f>'単位行列表(統合大分類)I'!AD39-'輸入係数表(統合大分類)M'!AD39</f>
        <v>0</v>
      </c>
      <c r="AE39" s="170">
        <f>'単位行列表(統合大分類)I'!AE39-'輸入係数表(統合大分類)M'!AE39</f>
        <v>0</v>
      </c>
      <c r="AF39" s="170">
        <f>'単位行列表(統合大分類)I'!AF39-'輸入係数表(統合大分類)M'!AF39</f>
        <v>0</v>
      </c>
      <c r="AG39" s="170">
        <f>'単位行列表(統合大分類)I'!AG39-'輸入係数表(統合大分類)M'!AG39</f>
        <v>0</v>
      </c>
      <c r="AH39" s="170">
        <f>'単位行列表(統合大分類)I'!AH39-'輸入係数表(統合大分類)M'!AH39</f>
        <v>0</v>
      </c>
      <c r="AI39" s="170">
        <f>'単位行列表(統合大分類)I'!AI39-'輸入係数表(統合大分類)M'!AI39</f>
        <v>0</v>
      </c>
      <c r="AJ39" s="170">
        <f>'単位行列表(統合大分類)I'!AJ39-'輸入係数表(統合大分類)M'!AJ39</f>
        <v>0</v>
      </c>
      <c r="AK39" s="170">
        <f>'単位行列表(統合大分類)I'!AK39-'輸入係数表(統合大分類)M'!AK39</f>
        <v>0</v>
      </c>
      <c r="AL39" s="170">
        <f>'単位行列表(統合大分類)I'!AL39-'輸入係数表(統合大分類)M'!AL39</f>
        <v>1</v>
      </c>
      <c r="AM39" s="152">
        <f>'単位行列表(統合大分類)I'!AM39-'輸入係数表(統合大分類)M'!AM39</f>
        <v>0</v>
      </c>
      <c r="AN39" s="151"/>
    </row>
    <row r="40" spans="1:40" ht="39.950000000000003" customHeight="1" x14ac:dyDescent="0.15">
      <c r="A40" s="126" t="s">
        <v>433</v>
      </c>
      <c r="B40" s="161" t="s">
        <v>41</v>
      </c>
      <c r="C40" s="149">
        <f>'単位行列表(統合大分類)I'!C40-'輸入係数表(統合大分類)M'!C40</f>
        <v>0</v>
      </c>
      <c r="D40" s="148">
        <f>'単位行列表(統合大分類)I'!D40-'輸入係数表(統合大分類)M'!D40</f>
        <v>0</v>
      </c>
      <c r="E40" s="148">
        <f>'単位行列表(統合大分類)I'!E40-'輸入係数表(統合大分類)M'!E40</f>
        <v>0</v>
      </c>
      <c r="F40" s="148">
        <f>'単位行列表(統合大分類)I'!F40-'輸入係数表(統合大分類)M'!F40</f>
        <v>0</v>
      </c>
      <c r="G40" s="148">
        <f>'単位行列表(統合大分類)I'!G40-'輸入係数表(統合大分類)M'!G40</f>
        <v>0</v>
      </c>
      <c r="H40" s="148">
        <f>'単位行列表(統合大分類)I'!H40-'輸入係数表(統合大分類)M'!H40</f>
        <v>0</v>
      </c>
      <c r="I40" s="148">
        <f>'単位行列表(統合大分類)I'!I40-'輸入係数表(統合大分類)M'!I40</f>
        <v>0</v>
      </c>
      <c r="J40" s="148">
        <f>'単位行列表(統合大分類)I'!J40-'輸入係数表(統合大分類)M'!J40</f>
        <v>0</v>
      </c>
      <c r="K40" s="148">
        <f>'単位行列表(統合大分類)I'!K40-'輸入係数表(統合大分類)M'!K40</f>
        <v>0</v>
      </c>
      <c r="L40" s="148">
        <f>'単位行列表(統合大分類)I'!L40-'輸入係数表(統合大分類)M'!L40</f>
        <v>0</v>
      </c>
      <c r="M40" s="148">
        <f>'単位行列表(統合大分類)I'!M40-'輸入係数表(統合大分類)M'!M40</f>
        <v>0</v>
      </c>
      <c r="N40" s="148">
        <f>'単位行列表(統合大分類)I'!N40-'輸入係数表(統合大分類)M'!N40</f>
        <v>0</v>
      </c>
      <c r="O40" s="148">
        <f>'単位行列表(統合大分類)I'!O40-'輸入係数表(統合大分類)M'!O40</f>
        <v>0</v>
      </c>
      <c r="P40" s="148">
        <f>'単位行列表(統合大分類)I'!P40-'輸入係数表(統合大分類)M'!P40</f>
        <v>0</v>
      </c>
      <c r="Q40" s="148">
        <f>'単位行列表(統合大分類)I'!Q40-'輸入係数表(統合大分類)M'!Q40</f>
        <v>0</v>
      </c>
      <c r="R40" s="148">
        <f>'単位行列表(統合大分類)I'!R40-'輸入係数表(統合大分類)M'!R40</f>
        <v>0</v>
      </c>
      <c r="S40" s="148">
        <f>'単位行列表(統合大分類)I'!S40-'輸入係数表(統合大分類)M'!S40</f>
        <v>0</v>
      </c>
      <c r="T40" s="148">
        <f>'単位行列表(統合大分類)I'!T40-'輸入係数表(統合大分類)M'!T40</f>
        <v>0</v>
      </c>
      <c r="U40" s="148">
        <f>'単位行列表(統合大分類)I'!U40-'輸入係数表(統合大分類)M'!U40</f>
        <v>0</v>
      </c>
      <c r="V40" s="148">
        <f>'単位行列表(統合大分類)I'!V40-'輸入係数表(統合大分類)M'!V40</f>
        <v>0</v>
      </c>
      <c r="W40" s="148">
        <f>'単位行列表(統合大分類)I'!W40-'輸入係数表(統合大分類)M'!W40</f>
        <v>0</v>
      </c>
      <c r="X40" s="148">
        <f>'単位行列表(統合大分類)I'!X40-'輸入係数表(統合大分類)M'!X40</f>
        <v>0</v>
      </c>
      <c r="Y40" s="148">
        <f>'単位行列表(統合大分類)I'!Y40-'輸入係数表(統合大分類)M'!Y40</f>
        <v>0</v>
      </c>
      <c r="Z40" s="148">
        <f>'単位行列表(統合大分類)I'!Z40-'輸入係数表(統合大分類)M'!Z40</f>
        <v>0</v>
      </c>
      <c r="AA40" s="148">
        <f>'単位行列表(統合大分類)I'!AA40-'輸入係数表(統合大分類)M'!AA40</f>
        <v>0</v>
      </c>
      <c r="AB40" s="148">
        <f>'単位行列表(統合大分類)I'!AB40-'輸入係数表(統合大分類)M'!AB40</f>
        <v>0</v>
      </c>
      <c r="AC40" s="148">
        <f>'単位行列表(統合大分類)I'!AC40-'輸入係数表(統合大分類)M'!AC40</f>
        <v>0</v>
      </c>
      <c r="AD40" s="148">
        <f>'単位行列表(統合大分類)I'!AD40-'輸入係数表(統合大分類)M'!AD40</f>
        <v>0</v>
      </c>
      <c r="AE40" s="148">
        <f>'単位行列表(統合大分類)I'!AE40-'輸入係数表(統合大分類)M'!AE40</f>
        <v>0</v>
      </c>
      <c r="AF40" s="148">
        <f>'単位行列表(統合大分類)I'!AF40-'輸入係数表(統合大分類)M'!AF40</f>
        <v>0</v>
      </c>
      <c r="AG40" s="148">
        <f>'単位行列表(統合大分類)I'!AG40-'輸入係数表(統合大分類)M'!AG40</f>
        <v>0</v>
      </c>
      <c r="AH40" s="148">
        <f>'単位行列表(統合大分類)I'!AH40-'輸入係数表(統合大分類)M'!AH40</f>
        <v>0</v>
      </c>
      <c r="AI40" s="148">
        <f>'単位行列表(統合大分類)I'!AI40-'輸入係数表(統合大分類)M'!AI40</f>
        <v>0</v>
      </c>
      <c r="AJ40" s="148">
        <f>'単位行列表(統合大分類)I'!AJ40-'輸入係数表(統合大分類)M'!AJ40</f>
        <v>0</v>
      </c>
      <c r="AK40" s="148">
        <f>'単位行列表(統合大分類)I'!AK40-'輸入係数表(統合大分類)M'!AK40</f>
        <v>0</v>
      </c>
      <c r="AL40" s="148">
        <f>'単位行列表(統合大分類)I'!AL40-'輸入係数表(統合大分類)M'!AL40</f>
        <v>0</v>
      </c>
      <c r="AM40" s="147">
        <f>'単位行列表(統合大分類)I'!AM40-'輸入係数表(統合大分類)M'!AM40</f>
        <v>0.98931102679186655</v>
      </c>
      <c r="AN40" s="151"/>
    </row>
    <row r="41" spans="1:40" ht="39.950000000000003" customHeight="1" x14ac:dyDescent="0.15">
      <c r="A41" s="127" t="s">
        <v>434</v>
      </c>
      <c r="B41" s="160" t="s">
        <v>0</v>
      </c>
      <c r="C41" s="143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42"/>
      <c r="T41" s="142"/>
      <c r="U41" s="142"/>
      <c r="V41" s="142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1"/>
      <c r="AN41" s="140"/>
    </row>
    <row r="42" spans="1:40" ht="39.950000000000003" customHeight="1" x14ac:dyDescent="0.15">
      <c r="A42" s="136" t="s">
        <v>445</v>
      </c>
      <c r="B42" s="159" t="s">
        <v>38</v>
      </c>
      <c r="C42" s="158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57"/>
      <c r="Z42" s="157"/>
      <c r="AA42" s="157"/>
      <c r="AB42" s="157"/>
      <c r="AC42" s="157"/>
      <c r="AD42" s="157"/>
      <c r="AE42" s="157"/>
      <c r="AF42" s="157"/>
      <c r="AG42" s="157"/>
      <c r="AH42" s="157"/>
      <c r="AI42" s="157"/>
      <c r="AJ42" s="157"/>
      <c r="AK42" s="157"/>
      <c r="AL42" s="157"/>
      <c r="AM42" s="156"/>
      <c r="AN42" s="155"/>
    </row>
    <row r="43" spans="1:40" ht="39.950000000000003" customHeight="1" x14ac:dyDescent="0.15">
      <c r="A43" s="126" t="s">
        <v>467</v>
      </c>
      <c r="B43" s="154" t="s">
        <v>1</v>
      </c>
      <c r="C43" s="153"/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52"/>
      <c r="AN43" s="151"/>
    </row>
    <row r="44" spans="1:40" ht="39.950000000000003" customHeight="1" x14ac:dyDescent="0.15">
      <c r="A44" s="126" t="s">
        <v>468</v>
      </c>
      <c r="B44" s="154" t="s">
        <v>2</v>
      </c>
      <c r="C44" s="153"/>
      <c r="D44" s="139"/>
      <c r="E44" s="139"/>
      <c r="F44" s="139"/>
      <c r="G44" s="139"/>
      <c r="H44" s="139"/>
      <c r="I44" s="139"/>
      <c r="J44" s="139"/>
      <c r="K44" s="139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52"/>
      <c r="AN44" s="151"/>
    </row>
    <row r="45" spans="1:40" ht="39.950000000000003" customHeight="1" x14ac:dyDescent="0.15">
      <c r="A45" s="126" t="s">
        <v>469</v>
      </c>
      <c r="B45" s="154" t="s">
        <v>3</v>
      </c>
      <c r="C45" s="153"/>
      <c r="D45" s="139"/>
      <c r="E45" s="139"/>
      <c r="F45" s="139"/>
      <c r="G45" s="139"/>
      <c r="H45" s="139"/>
      <c r="I45" s="139"/>
      <c r="J45" s="139"/>
      <c r="K45" s="139"/>
      <c r="L45" s="139"/>
      <c r="M45" s="139"/>
      <c r="N45" s="139"/>
      <c r="O45" s="139"/>
      <c r="P45" s="139"/>
      <c r="Q45" s="139"/>
      <c r="R45" s="139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52"/>
      <c r="AN45" s="151"/>
    </row>
    <row r="46" spans="1:40" ht="39.950000000000003" customHeight="1" x14ac:dyDescent="0.15">
      <c r="A46" s="126" t="s">
        <v>470</v>
      </c>
      <c r="B46" s="154" t="s">
        <v>4</v>
      </c>
      <c r="C46" s="153"/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52"/>
      <c r="AN46" s="151"/>
    </row>
    <row r="47" spans="1:40" ht="39.950000000000003" customHeight="1" x14ac:dyDescent="0.15">
      <c r="A47" s="129" t="s">
        <v>471</v>
      </c>
      <c r="B47" s="150" t="s">
        <v>5</v>
      </c>
      <c r="C47" s="149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8"/>
      <c r="AF47" s="148"/>
      <c r="AG47" s="148"/>
      <c r="AH47" s="148"/>
      <c r="AI47" s="148"/>
      <c r="AJ47" s="148"/>
      <c r="AK47" s="148"/>
      <c r="AL47" s="148"/>
      <c r="AM47" s="147"/>
      <c r="AN47" s="146"/>
    </row>
    <row r="48" spans="1:40" ht="39.950000000000003" customHeight="1" x14ac:dyDescent="0.15">
      <c r="A48" s="127" t="s">
        <v>472</v>
      </c>
      <c r="B48" s="145" t="s">
        <v>6</v>
      </c>
      <c r="C48" s="143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1"/>
      <c r="AN48" s="140"/>
    </row>
    <row r="49" spans="1:40" ht="39.950000000000003" customHeight="1" x14ac:dyDescent="0.15">
      <c r="A49" s="127" t="s">
        <v>462</v>
      </c>
      <c r="B49" s="144" t="s">
        <v>28</v>
      </c>
      <c r="C49" s="143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1"/>
      <c r="AN49" s="140"/>
    </row>
    <row r="50" spans="1:40" ht="39.950000000000003" customHeight="1" x14ac:dyDescent="0.15"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  <c r="AN50" s="139"/>
    </row>
    <row r="51" spans="1:40" ht="39.950000000000003" customHeight="1" x14ac:dyDescent="0.15"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  <c r="AN51" s="139"/>
    </row>
    <row r="52" spans="1:40" ht="39.950000000000003" customHeight="1" x14ac:dyDescent="0.15">
      <c r="C52" s="139"/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39"/>
      <c r="O52" s="13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  <c r="AN52" s="139"/>
    </row>
  </sheetData>
  <mergeCells count="1">
    <mergeCell ref="C1:H1"/>
  </mergeCells>
  <phoneticPr fontId="10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C10FC-8D9D-4654-A8CD-20F7DED39544}">
  <dimension ref="A1:AN52"/>
  <sheetViews>
    <sheetView workbookViewId="0">
      <pane xSplit="2" ySplit="3" topLeftCell="C4" activePane="bottomRight" state="frozen"/>
      <selection activeCell="N18" sqref="N18"/>
      <selection pane="topRight" activeCell="N18" sqref="N18"/>
      <selection pane="bottomLeft" activeCell="N18" sqref="N18"/>
      <selection pane="bottomRight" activeCell="N18" sqref="N18"/>
    </sheetView>
  </sheetViews>
  <sheetFormatPr defaultColWidth="8.875" defaultRowHeight="13.5" x14ac:dyDescent="0.15"/>
  <cols>
    <col min="1" max="1" width="8.875" style="125"/>
    <col min="2" max="41" width="18.625" style="125" customWidth="1"/>
    <col min="42" max="16384" width="8.875" style="125"/>
  </cols>
  <sheetData>
    <row r="1" spans="1:40" ht="39.950000000000003" customHeight="1" x14ac:dyDescent="0.15">
      <c r="B1" s="161"/>
      <c r="C1" s="270" t="s">
        <v>1266</v>
      </c>
      <c r="D1" s="270"/>
      <c r="E1" s="270"/>
      <c r="F1" s="270"/>
      <c r="G1" s="270"/>
      <c r="H1" s="270"/>
    </row>
    <row r="2" spans="1:40" ht="39.950000000000003" customHeight="1" x14ac:dyDescent="0.15">
      <c r="A2" s="136"/>
      <c r="B2" s="162"/>
      <c r="C2" s="136" t="s">
        <v>398</v>
      </c>
      <c r="D2" s="168" t="s">
        <v>399</v>
      </c>
      <c r="E2" s="168" t="s">
        <v>400</v>
      </c>
      <c r="F2" s="168" t="s">
        <v>401</v>
      </c>
      <c r="G2" s="168" t="s">
        <v>402</v>
      </c>
      <c r="H2" s="168" t="s">
        <v>403</v>
      </c>
      <c r="I2" s="168" t="s">
        <v>404</v>
      </c>
      <c r="J2" s="168" t="s">
        <v>405</v>
      </c>
      <c r="K2" s="168" t="s">
        <v>444</v>
      </c>
      <c r="L2" s="168" t="s">
        <v>406</v>
      </c>
      <c r="M2" s="168" t="s">
        <v>407</v>
      </c>
      <c r="N2" s="168" t="s">
        <v>408</v>
      </c>
      <c r="O2" s="168" t="s">
        <v>409</v>
      </c>
      <c r="P2" s="168" t="s">
        <v>410</v>
      </c>
      <c r="Q2" s="168" t="s">
        <v>411</v>
      </c>
      <c r="R2" s="168" t="s">
        <v>412</v>
      </c>
      <c r="S2" s="168" t="s">
        <v>413</v>
      </c>
      <c r="T2" s="168" t="s">
        <v>414</v>
      </c>
      <c r="U2" s="168" t="s">
        <v>415</v>
      </c>
      <c r="V2" s="168" t="s">
        <v>416</v>
      </c>
      <c r="W2" s="168" t="s">
        <v>417</v>
      </c>
      <c r="X2" s="168" t="s">
        <v>418</v>
      </c>
      <c r="Y2" s="168" t="s">
        <v>419</v>
      </c>
      <c r="Z2" s="168" t="s">
        <v>420</v>
      </c>
      <c r="AA2" s="168" t="s">
        <v>421</v>
      </c>
      <c r="AB2" s="168" t="s">
        <v>422</v>
      </c>
      <c r="AC2" s="168" t="s">
        <v>423</v>
      </c>
      <c r="AD2" s="168" t="s">
        <v>424</v>
      </c>
      <c r="AE2" s="168" t="s">
        <v>425</v>
      </c>
      <c r="AF2" s="168" t="s">
        <v>426</v>
      </c>
      <c r="AG2" s="168" t="s">
        <v>427</v>
      </c>
      <c r="AH2" s="168" t="s">
        <v>428</v>
      </c>
      <c r="AI2" s="168" t="s">
        <v>429</v>
      </c>
      <c r="AJ2" s="168" t="s">
        <v>430</v>
      </c>
      <c r="AK2" s="168" t="s">
        <v>431</v>
      </c>
      <c r="AL2" s="168" t="s">
        <v>432</v>
      </c>
      <c r="AM2" s="167" t="s">
        <v>433</v>
      </c>
      <c r="AN2" s="166"/>
    </row>
    <row r="3" spans="1:40" ht="39.950000000000003" customHeight="1" thickBot="1" x14ac:dyDescent="0.2">
      <c r="A3" s="129"/>
      <c r="B3" s="164"/>
      <c r="C3" s="165" t="s">
        <v>435</v>
      </c>
      <c r="D3" s="164" t="s">
        <v>383</v>
      </c>
      <c r="E3" s="164" t="s">
        <v>384</v>
      </c>
      <c r="F3" s="164" t="s">
        <v>337</v>
      </c>
      <c r="G3" s="164" t="s">
        <v>345</v>
      </c>
      <c r="H3" s="164" t="s">
        <v>338</v>
      </c>
      <c r="I3" s="164" t="s">
        <v>346</v>
      </c>
      <c r="J3" s="164" t="s">
        <v>436</v>
      </c>
      <c r="K3" s="164" t="s">
        <v>339</v>
      </c>
      <c r="L3" s="164" t="s">
        <v>340</v>
      </c>
      <c r="M3" s="164" t="s">
        <v>385</v>
      </c>
      <c r="N3" s="164" t="s">
        <v>341</v>
      </c>
      <c r="O3" s="164" t="s">
        <v>162</v>
      </c>
      <c r="P3" s="164" t="s">
        <v>160</v>
      </c>
      <c r="Q3" s="164" t="s">
        <v>158</v>
      </c>
      <c r="R3" s="164" t="s">
        <v>386</v>
      </c>
      <c r="S3" s="164" t="s">
        <v>342</v>
      </c>
      <c r="T3" s="164" t="s">
        <v>437</v>
      </c>
      <c r="U3" s="164" t="s">
        <v>388</v>
      </c>
      <c r="V3" s="164" t="s">
        <v>21</v>
      </c>
      <c r="W3" s="164" t="s">
        <v>389</v>
      </c>
      <c r="X3" s="164" t="s">
        <v>390</v>
      </c>
      <c r="Y3" s="164" t="s">
        <v>22</v>
      </c>
      <c r="Z3" s="164" t="s">
        <v>23</v>
      </c>
      <c r="AA3" s="164" t="s">
        <v>114</v>
      </c>
      <c r="AB3" s="164" t="s">
        <v>112</v>
      </c>
      <c r="AC3" s="164" t="s">
        <v>391</v>
      </c>
      <c r="AD3" s="164" t="s">
        <v>392</v>
      </c>
      <c r="AE3" s="164" t="s">
        <v>393</v>
      </c>
      <c r="AF3" s="164" t="s">
        <v>76</v>
      </c>
      <c r="AG3" s="164" t="s">
        <v>394</v>
      </c>
      <c r="AH3" s="164" t="s">
        <v>395</v>
      </c>
      <c r="AI3" s="164" t="s">
        <v>334</v>
      </c>
      <c r="AJ3" s="164" t="s">
        <v>396</v>
      </c>
      <c r="AK3" s="164" t="s">
        <v>397</v>
      </c>
      <c r="AL3" s="164" t="s">
        <v>43</v>
      </c>
      <c r="AM3" s="150" t="s">
        <v>41</v>
      </c>
      <c r="AN3" s="163" t="s">
        <v>1263</v>
      </c>
    </row>
    <row r="4" spans="1:40" ht="39.950000000000003" customHeight="1" x14ac:dyDescent="0.15">
      <c r="A4" s="136" t="s">
        <v>398</v>
      </c>
      <c r="B4" s="162" t="s">
        <v>435</v>
      </c>
      <c r="C4" s="69">
        <f t="array" ref="C4:AM40">MMULT('I-M表(統合大分類)'!C4:AM40,'投入係数表(統合大分類)A'!C4:AM40)</f>
        <v>9.9663540569152165E-2</v>
      </c>
      <c r="D4" s="169">
        <v>6.0911813643339519E-5</v>
      </c>
      <c r="E4" s="169">
        <v>0.16010277527608924</v>
      </c>
      <c r="F4" s="169">
        <v>6.7114161117095231E-3</v>
      </c>
      <c r="G4" s="169">
        <v>2.4857635658588267E-2</v>
      </c>
      <c r="H4" s="169">
        <v>1.2161457597471333E-3</v>
      </c>
      <c r="I4" s="169">
        <v>0</v>
      </c>
      <c r="J4" s="169">
        <v>9.1373869033008256E-3</v>
      </c>
      <c r="K4" s="169">
        <v>1.1977410462034862E-4</v>
      </c>
      <c r="L4" s="169">
        <v>5.738663465725123E-8</v>
      </c>
      <c r="M4" s="169">
        <v>1.079688540622855E-5</v>
      </c>
      <c r="N4" s="169">
        <v>0</v>
      </c>
      <c r="O4" s="169">
        <v>0</v>
      </c>
      <c r="P4" s="169">
        <v>0</v>
      </c>
      <c r="Q4" s="169">
        <v>0</v>
      </c>
      <c r="R4" s="169">
        <v>0</v>
      </c>
      <c r="S4" s="169">
        <v>0</v>
      </c>
      <c r="T4" s="169">
        <v>0</v>
      </c>
      <c r="U4" s="169">
        <v>2.0495226663304009E-7</v>
      </c>
      <c r="V4" s="169">
        <v>5.7972716158915067E-3</v>
      </c>
      <c r="W4" s="169">
        <v>8.5534778956632943E-4</v>
      </c>
      <c r="X4" s="169">
        <v>0</v>
      </c>
      <c r="Y4" s="169">
        <v>0</v>
      </c>
      <c r="Z4" s="169">
        <v>0</v>
      </c>
      <c r="AA4" s="169">
        <v>9.7393317104020648E-5</v>
      </c>
      <c r="AB4" s="169">
        <v>0</v>
      </c>
      <c r="AC4" s="169">
        <v>1.8363723090320394E-6</v>
      </c>
      <c r="AD4" s="169">
        <v>3.3817123994451613E-5</v>
      </c>
      <c r="AE4" s="169">
        <v>0</v>
      </c>
      <c r="AF4" s="169">
        <v>3.5645298212818333E-5</v>
      </c>
      <c r="AG4" s="169">
        <v>1.7378886458695305E-3</v>
      </c>
      <c r="AH4" s="169">
        <v>2.3586726653196787E-3</v>
      </c>
      <c r="AI4" s="169">
        <v>1.7040715218750793E-3</v>
      </c>
      <c r="AJ4" s="169">
        <v>9.4933889904424169E-6</v>
      </c>
      <c r="AK4" s="169">
        <v>1.8237365918895791E-2</v>
      </c>
      <c r="AL4" s="169">
        <v>0</v>
      </c>
      <c r="AM4" s="171">
        <v>0</v>
      </c>
      <c r="AN4" s="151"/>
    </row>
    <row r="5" spans="1:40" ht="39.950000000000003" customHeight="1" x14ac:dyDescent="0.15">
      <c r="A5" s="126" t="s">
        <v>399</v>
      </c>
      <c r="B5" s="161" t="s">
        <v>383</v>
      </c>
      <c r="C5" s="153">
        <v>1.2105672226773585E-6</v>
      </c>
      <c r="D5" s="170">
        <v>6.7367818576797024E-5</v>
      </c>
      <c r="E5" s="170">
        <v>1.0949144785806438E-5</v>
      </c>
      <c r="F5" s="170">
        <v>1.4093346732917514E-5</v>
      </c>
      <c r="G5" s="170">
        <v>1.698352364980629E-4</v>
      </c>
      <c r="H5" s="170">
        <v>1.9403021679235979E-4</v>
      </c>
      <c r="I5" s="170">
        <v>2.224428346019278E-2</v>
      </c>
      <c r="J5" s="170">
        <v>4.4666543516391559E-6</v>
      </c>
      <c r="K5" s="170">
        <v>2.4531773719759713E-3</v>
      </c>
      <c r="L5" s="170">
        <v>1.9044958652366232E-3</v>
      </c>
      <c r="M5" s="170">
        <v>5.463287212010017E-3</v>
      </c>
      <c r="N5" s="170">
        <v>9.7564639697514747E-6</v>
      </c>
      <c r="O5" s="170">
        <v>2.3031602740155214E-6</v>
      </c>
      <c r="P5" s="170">
        <v>2.1459882328442703E-6</v>
      </c>
      <c r="Q5" s="170">
        <v>2.0672119313371302E-6</v>
      </c>
      <c r="R5" s="170">
        <v>6.3622328917699087E-6</v>
      </c>
      <c r="S5" s="170">
        <v>1.7722765029891412E-6</v>
      </c>
      <c r="T5" s="170">
        <v>1.1367382251296038E-6</v>
      </c>
      <c r="U5" s="170">
        <v>4.0853313849234336E-6</v>
      </c>
      <c r="V5" s="170">
        <v>1.7266471380098848E-5</v>
      </c>
      <c r="W5" s="170">
        <v>2.3796455932276227E-4</v>
      </c>
      <c r="X5" s="170">
        <v>1.1770165861463889E-2</v>
      </c>
      <c r="Y5" s="170">
        <v>0</v>
      </c>
      <c r="Z5" s="170">
        <v>8.5245852838644542E-8</v>
      </c>
      <c r="AA5" s="170">
        <v>1.0541563051921669E-7</v>
      </c>
      <c r="AB5" s="170">
        <v>4.4906297477500243E-8</v>
      </c>
      <c r="AC5" s="170">
        <v>3.6914498773877321E-8</v>
      </c>
      <c r="AD5" s="170">
        <v>3.0787453101099749E-7</v>
      </c>
      <c r="AE5" s="170">
        <v>1.2939102663008545E-8</v>
      </c>
      <c r="AF5" s="170">
        <v>4.2318476944898537E-7</v>
      </c>
      <c r="AG5" s="170">
        <v>1.5089277076126143E-6</v>
      </c>
      <c r="AH5" s="170">
        <v>3.4364734425578578E-7</v>
      </c>
      <c r="AI5" s="170">
        <v>2.4215150071977466E-6</v>
      </c>
      <c r="AJ5" s="170">
        <v>3.3375273633701456E-7</v>
      </c>
      <c r="AK5" s="170">
        <v>7.7824896899566106E-7</v>
      </c>
      <c r="AL5" s="170">
        <v>0</v>
      </c>
      <c r="AM5" s="152">
        <v>8.3929108861761909E-6</v>
      </c>
      <c r="AN5" s="151"/>
    </row>
    <row r="6" spans="1:40" ht="39.950000000000003" customHeight="1" x14ac:dyDescent="0.15">
      <c r="A6" s="126" t="s">
        <v>400</v>
      </c>
      <c r="B6" s="161" t="s">
        <v>384</v>
      </c>
      <c r="C6" s="153">
        <v>9.538508011046129E-2</v>
      </c>
      <c r="D6" s="170">
        <v>0</v>
      </c>
      <c r="E6" s="170">
        <v>0.15067381179776346</v>
      </c>
      <c r="F6" s="170">
        <v>1.8863536779918717E-3</v>
      </c>
      <c r="G6" s="170">
        <v>1.3749897973456273E-3</v>
      </c>
      <c r="H6" s="170">
        <v>5.8847389953285388E-3</v>
      </c>
      <c r="I6" s="170">
        <v>3.4455915118294357E-6</v>
      </c>
      <c r="J6" s="170">
        <v>1.3376515124049372E-5</v>
      </c>
      <c r="K6" s="170">
        <v>3.9466931619873224E-4</v>
      </c>
      <c r="L6" s="170">
        <v>6.377657365645831E-7</v>
      </c>
      <c r="M6" s="170">
        <v>0</v>
      </c>
      <c r="N6" s="170">
        <v>0</v>
      </c>
      <c r="O6" s="170">
        <v>0</v>
      </c>
      <c r="P6" s="170">
        <v>0</v>
      </c>
      <c r="Q6" s="170">
        <v>0</v>
      </c>
      <c r="R6" s="170">
        <v>0</v>
      </c>
      <c r="S6" s="170">
        <v>0</v>
      </c>
      <c r="T6" s="170">
        <v>0</v>
      </c>
      <c r="U6" s="170">
        <v>0</v>
      </c>
      <c r="V6" s="170">
        <v>2.5890804102951044E-3</v>
      </c>
      <c r="W6" s="170">
        <v>2.0599005023845689E-5</v>
      </c>
      <c r="X6" s="170">
        <v>0</v>
      </c>
      <c r="Y6" s="170">
        <v>0</v>
      </c>
      <c r="Z6" s="170">
        <v>0</v>
      </c>
      <c r="AA6" s="170">
        <v>1.1649578032182937E-4</v>
      </c>
      <c r="AB6" s="170">
        <v>0</v>
      </c>
      <c r="AC6" s="170">
        <v>0</v>
      </c>
      <c r="AD6" s="170">
        <v>1.3588551524777338E-4</v>
      </c>
      <c r="AE6" s="170">
        <v>2.4848015710308433E-7</v>
      </c>
      <c r="AF6" s="170">
        <v>2.6755515049669773E-4</v>
      </c>
      <c r="AG6" s="170">
        <v>4.6391493811302944E-3</v>
      </c>
      <c r="AH6" s="170">
        <v>7.0762427619973454E-3</v>
      </c>
      <c r="AI6" s="170">
        <v>1.165835766440058E-3</v>
      </c>
      <c r="AJ6" s="170">
        <v>4.4063814526280283E-6</v>
      </c>
      <c r="AK6" s="170">
        <v>0.10896331142604695</v>
      </c>
      <c r="AL6" s="170">
        <v>0</v>
      </c>
      <c r="AM6" s="152">
        <v>2.5287577108223788E-3</v>
      </c>
      <c r="AN6" s="151"/>
    </row>
    <row r="7" spans="1:40" ht="39.950000000000003" customHeight="1" x14ac:dyDescent="0.15">
      <c r="A7" s="126" t="s">
        <v>401</v>
      </c>
      <c r="B7" s="161" t="s">
        <v>337</v>
      </c>
      <c r="C7" s="153">
        <v>2.1384757209073862E-3</v>
      </c>
      <c r="D7" s="170">
        <v>1.4168631078405325E-3</v>
      </c>
      <c r="E7" s="170">
        <v>3.5980061767965901E-4</v>
      </c>
      <c r="F7" s="170">
        <v>8.5628767505604428E-2</v>
      </c>
      <c r="G7" s="170">
        <v>2.3689527394129763E-3</v>
      </c>
      <c r="H7" s="170">
        <v>3.5194390042495136E-4</v>
      </c>
      <c r="I7" s="170">
        <v>9.5957965361332254E-6</v>
      </c>
      <c r="J7" s="170">
        <v>1.9767812848373034E-3</v>
      </c>
      <c r="K7" s="170">
        <v>1.1454106221738382E-3</v>
      </c>
      <c r="L7" s="170">
        <v>1.2072623020034127E-4</v>
      </c>
      <c r="M7" s="170">
        <v>3.2020479587751411E-4</v>
      </c>
      <c r="N7" s="170">
        <v>4.4884583366346662E-4</v>
      </c>
      <c r="O7" s="170">
        <v>3.9126742380098573E-4</v>
      </c>
      <c r="P7" s="170">
        <v>4.8058130756522237E-4</v>
      </c>
      <c r="Q7" s="170">
        <v>4.0738385998104453E-4</v>
      </c>
      <c r="R7" s="170">
        <v>1.3134441656037731E-3</v>
      </c>
      <c r="S7" s="170">
        <v>8.9930367400950723E-4</v>
      </c>
      <c r="T7" s="170">
        <v>6.1028975518152785E-4</v>
      </c>
      <c r="U7" s="170">
        <v>6.118981312184205E-4</v>
      </c>
      <c r="V7" s="170">
        <v>1.5976692627778894E-3</v>
      </c>
      <c r="W7" s="170">
        <v>1.139852103635503E-3</v>
      </c>
      <c r="X7" s="170">
        <v>5.5105940153397687E-5</v>
      </c>
      <c r="Y7" s="170">
        <v>3.428091958903652E-4</v>
      </c>
      <c r="Z7" s="170">
        <v>6.9317376544387576E-4</v>
      </c>
      <c r="AA7" s="170">
        <v>1.5233209005126847E-3</v>
      </c>
      <c r="AB7" s="170">
        <v>5.4659007670008358E-4</v>
      </c>
      <c r="AC7" s="170">
        <v>9.9407078758731625E-6</v>
      </c>
      <c r="AD7" s="170">
        <v>5.9436574322258723E-4</v>
      </c>
      <c r="AE7" s="170">
        <v>3.8367937432670716E-4</v>
      </c>
      <c r="AF7" s="170">
        <v>1.1976483522388723E-3</v>
      </c>
      <c r="AG7" s="170">
        <v>1.8285020845602634E-4</v>
      </c>
      <c r="AH7" s="170">
        <v>1.064389133146086E-3</v>
      </c>
      <c r="AI7" s="170">
        <v>9.163219625768439E-3</v>
      </c>
      <c r="AJ7" s="170">
        <v>7.1845395132397248E-4</v>
      </c>
      <c r="AK7" s="170">
        <v>1.2986783296172223E-3</v>
      </c>
      <c r="AL7" s="170">
        <v>7.0809099935534407E-3</v>
      </c>
      <c r="AM7" s="152">
        <v>1.8458928773745192E-4</v>
      </c>
      <c r="AN7" s="151"/>
    </row>
    <row r="8" spans="1:40" ht="39.950000000000003" customHeight="1" x14ac:dyDescent="0.15">
      <c r="A8" s="126" t="s">
        <v>402</v>
      </c>
      <c r="B8" s="161" t="s">
        <v>345</v>
      </c>
      <c r="C8" s="153">
        <v>1.7743838022435971E-2</v>
      </c>
      <c r="D8" s="170">
        <v>2.0347579319850754E-3</v>
      </c>
      <c r="E8" s="170">
        <v>1.3708273538636694E-2</v>
      </c>
      <c r="F8" s="170">
        <v>4.9315562530996742E-3</v>
      </c>
      <c r="G8" s="170">
        <v>0.23299730953143988</v>
      </c>
      <c r="H8" s="170">
        <v>1.1151617144236394E-2</v>
      </c>
      <c r="I8" s="170">
        <v>1.279090920421191E-5</v>
      </c>
      <c r="J8" s="170">
        <v>5.3552714354244031E-3</v>
      </c>
      <c r="K8" s="170">
        <v>1.5902656796711066E-2</v>
      </c>
      <c r="L8" s="170">
        <v>2.7017532706855767E-4</v>
      </c>
      <c r="M8" s="170">
        <v>1.8925895865698932E-3</v>
      </c>
      <c r="N8" s="170">
        <v>2.8649597250533496E-3</v>
      </c>
      <c r="O8" s="170">
        <v>1.3085720083446744E-3</v>
      </c>
      <c r="P8" s="170">
        <v>9.315828004598215E-4</v>
      </c>
      <c r="Q8" s="170">
        <v>4.1643464248751014E-3</v>
      </c>
      <c r="R8" s="170">
        <v>4.8984858794301105E-3</v>
      </c>
      <c r="S8" s="170">
        <v>5.8539537450365726E-3</v>
      </c>
      <c r="T8" s="170">
        <v>4.7584711054625773E-3</v>
      </c>
      <c r="U8" s="170">
        <v>1.130266081440552E-3</v>
      </c>
      <c r="V8" s="170">
        <v>6.9941034142270112E-2</v>
      </c>
      <c r="W8" s="170">
        <v>3.8431029033606713E-2</v>
      </c>
      <c r="X8" s="170">
        <v>2.0732693365469912E-3</v>
      </c>
      <c r="Y8" s="170">
        <v>2.3261508322935274E-3</v>
      </c>
      <c r="Z8" s="170">
        <v>2.7824061528935124E-3</v>
      </c>
      <c r="AA8" s="170">
        <v>6.5269121925561309E-3</v>
      </c>
      <c r="AB8" s="170">
        <v>3.5680844877751874E-3</v>
      </c>
      <c r="AC8" s="170">
        <v>3.510729333046352E-4</v>
      </c>
      <c r="AD8" s="170">
        <v>3.6883826625420959E-3</v>
      </c>
      <c r="AE8" s="170">
        <v>1.137422627770179E-2</v>
      </c>
      <c r="AF8" s="170">
        <v>1.0219022817793586E-3</v>
      </c>
      <c r="AG8" s="170">
        <v>5.4061250884722706E-3</v>
      </c>
      <c r="AH8" s="170">
        <v>4.4500209403926403E-3</v>
      </c>
      <c r="AI8" s="170">
        <v>1.4836899969088694E-2</v>
      </c>
      <c r="AJ8" s="170">
        <v>2.8004667861703781E-3</v>
      </c>
      <c r="AK8" s="170">
        <v>4.7171535320446349E-3</v>
      </c>
      <c r="AL8" s="170">
        <v>0.35235014800750725</v>
      </c>
      <c r="AM8" s="152">
        <v>9.8922346655482235E-4</v>
      </c>
      <c r="AN8" s="151"/>
    </row>
    <row r="9" spans="1:40" ht="39.950000000000003" customHeight="1" x14ac:dyDescent="0.15">
      <c r="A9" s="126" t="s">
        <v>403</v>
      </c>
      <c r="B9" s="161" t="s">
        <v>338</v>
      </c>
      <c r="C9" s="153">
        <v>3.9439385139583005E-2</v>
      </c>
      <c r="D9" s="170">
        <v>1.0849265246794122E-2</v>
      </c>
      <c r="E9" s="170">
        <v>7.5773504902067555E-3</v>
      </c>
      <c r="F9" s="170">
        <v>8.0678730989746622E-2</v>
      </c>
      <c r="G9" s="170">
        <v>2.5766595892557458E-2</v>
      </c>
      <c r="H9" s="170">
        <v>0.25352205737156064</v>
      </c>
      <c r="I9" s="170">
        <v>1.3557638284807266E-3</v>
      </c>
      <c r="J9" s="170">
        <v>0.14290504175431942</v>
      </c>
      <c r="K9" s="170">
        <v>2.4163526153860398E-2</v>
      </c>
      <c r="L9" s="170">
        <v>2.714778093775014E-3</v>
      </c>
      <c r="M9" s="170">
        <v>6.2340945784439715E-3</v>
      </c>
      <c r="N9" s="170">
        <v>6.4347519294924499E-3</v>
      </c>
      <c r="O9" s="170">
        <v>3.1825535413320121E-3</v>
      </c>
      <c r="P9" s="170">
        <v>2.928223444532173E-3</v>
      </c>
      <c r="Q9" s="170">
        <v>1.2141700836948058E-2</v>
      </c>
      <c r="R9" s="170">
        <v>1.2704195929609523E-2</v>
      </c>
      <c r="S9" s="170">
        <v>9.8004281525317597E-3</v>
      </c>
      <c r="T9" s="170">
        <v>7.4483280493419443E-3</v>
      </c>
      <c r="U9" s="170">
        <v>7.1470250867533905E-3</v>
      </c>
      <c r="V9" s="170">
        <v>2.4637411832978483E-2</v>
      </c>
      <c r="W9" s="170">
        <v>3.9846522619645299E-3</v>
      </c>
      <c r="X9" s="170">
        <v>5.5320813033700531E-4</v>
      </c>
      <c r="Y9" s="170">
        <v>6.4630771645820522E-3</v>
      </c>
      <c r="Z9" s="170">
        <v>1.0424593097390645E-2</v>
      </c>
      <c r="AA9" s="170">
        <v>6.5450972572380704E-6</v>
      </c>
      <c r="AB9" s="170">
        <v>1.6782867629201675E-5</v>
      </c>
      <c r="AC9" s="170">
        <v>2.5657076072574013E-5</v>
      </c>
      <c r="AD9" s="170">
        <v>3.2183746817263554E-4</v>
      </c>
      <c r="AE9" s="170">
        <v>9.4636357267747356E-4</v>
      </c>
      <c r="AF9" s="170">
        <v>6.6845491042053504E-4</v>
      </c>
      <c r="AG9" s="170">
        <v>5.8222030581441568E-3</v>
      </c>
      <c r="AH9" s="170">
        <v>9.5855293184647722E-2</v>
      </c>
      <c r="AI9" s="170">
        <v>1.7429490807554708E-3</v>
      </c>
      <c r="AJ9" s="170">
        <v>3.0463300193632348E-3</v>
      </c>
      <c r="AK9" s="170">
        <v>4.5466977477198103E-3</v>
      </c>
      <c r="AL9" s="170">
        <v>6.8825382962368021E-3</v>
      </c>
      <c r="AM9" s="152">
        <v>5.3855978992142532E-3</v>
      </c>
      <c r="AN9" s="151"/>
    </row>
    <row r="10" spans="1:40" ht="39.950000000000003" customHeight="1" x14ac:dyDescent="0.15">
      <c r="A10" s="126" t="s">
        <v>404</v>
      </c>
      <c r="B10" s="161" t="s">
        <v>346</v>
      </c>
      <c r="C10" s="153">
        <v>1.0132681260849289E-2</v>
      </c>
      <c r="D10" s="170">
        <v>1.8332851589296501E-2</v>
      </c>
      <c r="E10" s="170">
        <v>3.3183296093378723E-3</v>
      </c>
      <c r="F10" s="170">
        <v>4.8505213910980984E-3</v>
      </c>
      <c r="G10" s="170">
        <v>3.1556234831672542E-3</v>
      </c>
      <c r="H10" s="170">
        <v>6.3717760430790443E-2</v>
      </c>
      <c r="I10" s="170">
        <v>5.067234881819617E-2</v>
      </c>
      <c r="J10" s="170">
        <v>1.5822665752087183E-3</v>
      </c>
      <c r="K10" s="170">
        <v>1.74934459708809E-2</v>
      </c>
      <c r="L10" s="170">
        <v>1.8357453767251845E-2</v>
      </c>
      <c r="M10" s="170">
        <v>2.2162242996774809E-3</v>
      </c>
      <c r="N10" s="170">
        <v>2.4255891625444477E-3</v>
      </c>
      <c r="O10" s="170">
        <v>1.0517266842411555E-3</v>
      </c>
      <c r="P10" s="170">
        <v>8.8679519417671291E-4</v>
      </c>
      <c r="Q10" s="170">
        <v>7.453573059581439E-4</v>
      </c>
      <c r="R10" s="170">
        <v>1.1122959981926281E-3</v>
      </c>
      <c r="S10" s="170">
        <v>8.6177422080223657E-4</v>
      </c>
      <c r="T10" s="170">
        <v>3.6419599282290716E-4</v>
      </c>
      <c r="U10" s="170">
        <v>1.594625145910585E-3</v>
      </c>
      <c r="V10" s="170">
        <v>1.5647921310535213E-3</v>
      </c>
      <c r="W10" s="170">
        <v>1.0023548101628157E-2</v>
      </c>
      <c r="X10" s="170">
        <v>4.086117926411776E-2</v>
      </c>
      <c r="Y10" s="170">
        <v>9.416820291077925E-3</v>
      </c>
      <c r="Z10" s="170">
        <v>9.4427938187390554E-3</v>
      </c>
      <c r="AA10" s="170">
        <v>1.2905304015707075E-3</v>
      </c>
      <c r="AB10" s="170">
        <v>3.6179818375649855E-4</v>
      </c>
      <c r="AC10" s="170">
        <v>3.2876261569430031E-4</v>
      </c>
      <c r="AD10" s="170">
        <v>8.1328058535284339E-2</v>
      </c>
      <c r="AE10" s="170">
        <v>6.4277706329521052E-4</v>
      </c>
      <c r="AF10" s="170">
        <v>8.821728423839683E-3</v>
      </c>
      <c r="AG10" s="170">
        <v>2.8540332996672899E-3</v>
      </c>
      <c r="AH10" s="170">
        <v>1.8435374350235238E-3</v>
      </c>
      <c r="AI10" s="170">
        <v>2.8669913226357585E-3</v>
      </c>
      <c r="AJ10" s="170">
        <v>1.692401558765816E-3</v>
      </c>
      <c r="AK10" s="170">
        <v>4.0627097259847058E-3</v>
      </c>
      <c r="AL10" s="170">
        <v>0</v>
      </c>
      <c r="AM10" s="152">
        <v>1.5898812613295427E-2</v>
      </c>
      <c r="AN10" s="151"/>
    </row>
    <row r="11" spans="1:40" ht="39.950000000000003" customHeight="1" x14ac:dyDescent="0.15">
      <c r="A11" s="126" t="s">
        <v>405</v>
      </c>
      <c r="B11" s="161" t="s">
        <v>436</v>
      </c>
      <c r="C11" s="153">
        <v>7.7582833979416245E-3</v>
      </c>
      <c r="D11" s="170">
        <v>4.0132254664379747E-3</v>
      </c>
      <c r="E11" s="170">
        <v>1.5850251806505039E-2</v>
      </c>
      <c r="F11" s="170">
        <v>8.8256170405076693E-3</v>
      </c>
      <c r="G11" s="170">
        <v>1.8028107089577566E-2</v>
      </c>
      <c r="H11" s="170">
        <v>1.542810409277515E-2</v>
      </c>
      <c r="I11" s="170">
        <v>1.1511098064916952E-4</v>
      </c>
      <c r="J11" s="170">
        <v>0.18176690906650278</v>
      </c>
      <c r="K11" s="170">
        <v>6.3256135011146688E-3</v>
      </c>
      <c r="L11" s="170">
        <v>5.9292417528882414E-4</v>
      </c>
      <c r="M11" s="170">
        <v>4.5947326165286821E-3</v>
      </c>
      <c r="N11" s="170">
        <v>4.1137123923389958E-3</v>
      </c>
      <c r="O11" s="170">
        <v>1.110042724093678E-2</v>
      </c>
      <c r="P11" s="170">
        <v>1.7435362507943544E-2</v>
      </c>
      <c r="Q11" s="170">
        <v>3.3623087895978815E-2</v>
      </c>
      <c r="R11" s="170">
        <v>1.6739189085301271E-2</v>
      </c>
      <c r="S11" s="170">
        <v>3.337846423398113E-2</v>
      </c>
      <c r="T11" s="170">
        <v>3.4769981527622063E-2</v>
      </c>
      <c r="U11" s="170">
        <v>3.1314642369628963E-2</v>
      </c>
      <c r="V11" s="170">
        <v>4.8218202409467899E-2</v>
      </c>
      <c r="W11" s="170">
        <v>1.1542398673325271E-2</v>
      </c>
      <c r="X11" s="170">
        <v>0</v>
      </c>
      <c r="Y11" s="170">
        <v>3.2343919261534612E-2</v>
      </c>
      <c r="Z11" s="170">
        <v>1.1602921734993487E-2</v>
      </c>
      <c r="AA11" s="170">
        <v>4.3455250402941511E-3</v>
      </c>
      <c r="AB11" s="170">
        <v>2.3927262629247102E-3</v>
      </c>
      <c r="AC11" s="170">
        <v>4.971237885702508E-4</v>
      </c>
      <c r="AD11" s="170">
        <v>2.4106856284048929E-3</v>
      </c>
      <c r="AE11" s="170">
        <v>3.4140069611522865E-3</v>
      </c>
      <c r="AF11" s="170">
        <v>1.6250831177501109E-3</v>
      </c>
      <c r="AG11" s="170">
        <v>3.2363204199228812E-3</v>
      </c>
      <c r="AH11" s="170">
        <v>1.784040606407326E-3</v>
      </c>
      <c r="AI11" s="170">
        <v>6.6715878489721839E-3</v>
      </c>
      <c r="AJ11" s="170">
        <v>7.7005141056470374E-3</v>
      </c>
      <c r="AK11" s="170">
        <v>2.3496408899298725E-3</v>
      </c>
      <c r="AL11" s="170">
        <v>4.0442592499877299E-2</v>
      </c>
      <c r="AM11" s="152">
        <v>3.3597953336385357E-3</v>
      </c>
      <c r="AN11" s="151"/>
    </row>
    <row r="12" spans="1:40" ht="39.950000000000003" customHeight="1" x14ac:dyDescent="0.15">
      <c r="A12" s="126" t="s">
        <v>444</v>
      </c>
      <c r="B12" s="161" t="s">
        <v>339</v>
      </c>
      <c r="C12" s="153">
        <v>1.8621504824671352E-3</v>
      </c>
      <c r="D12" s="170">
        <v>4.437132440367146E-4</v>
      </c>
      <c r="E12" s="170">
        <v>2.4626230085710633E-3</v>
      </c>
      <c r="F12" s="170">
        <v>5.5546565546050672E-4</v>
      </c>
      <c r="G12" s="170">
        <v>2.7572861552191351E-3</v>
      </c>
      <c r="H12" s="170">
        <v>5.7375233378072332E-3</v>
      </c>
      <c r="I12" s="170">
        <v>2.7089389308951475E-4</v>
      </c>
      <c r="J12" s="170">
        <v>2.6467292387968087E-3</v>
      </c>
      <c r="K12" s="170">
        <v>7.1720725085037337E-2</v>
      </c>
      <c r="L12" s="170">
        <v>4.3003713283612183E-3</v>
      </c>
      <c r="M12" s="170">
        <v>7.8450140077075507E-3</v>
      </c>
      <c r="N12" s="170">
        <v>3.10657287494889E-3</v>
      </c>
      <c r="O12" s="170">
        <v>5.573265840767591E-3</v>
      </c>
      <c r="P12" s="170">
        <v>3.8256982799483069E-3</v>
      </c>
      <c r="Q12" s="170">
        <v>1.6110965321593007E-2</v>
      </c>
      <c r="R12" s="170">
        <v>3.0391838765647893E-2</v>
      </c>
      <c r="S12" s="170">
        <v>7.8531715030116713E-3</v>
      </c>
      <c r="T12" s="170">
        <v>2.4116826149424252E-3</v>
      </c>
      <c r="U12" s="170">
        <v>4.9521358642706861E-3</v>
      </c>
      <c r="V12" s="170">
        <v>4.0003108733977057E-3</v>
      </c>
      <c r="W12" s="170">
        <v>4.7129876377127441E-2</v>
      </c>
      <c r="X12" s="170">
        <v>3.7965756700964211E-5</v>
      </c>
      <c r="Y12" s="170">
        <v>3.9194918951368438E-3</v>
      </c>
      <c r="Z12" s="170">
        <v>4.2607090236067036E-4</v>
      </c>
      <c r="AA12" s="170">
        <v>1.7723213396731661E-4</v>
      </c>
      <c r="AB12" s="170">
        <v>8.6058059296698223E-6</v>
      </c>
      <c r="AC12" s="170">
        <v>6.2130578458535537E-5</v>
      </c>
      <c r="AD12" s="170">
        <v>2.5536124847488085E-5</v>
      </c>
      <c r="AE12" s="170">
        <v>1.0082593872657085E-5</v>
      </c>
      <c r="AF12" s="170">
        <v>1.5639008508146662E-4</v>
      </c>
      <c r="AG12" s="170">
        <v>1.5987987563721626E-3</v>
      </c>
      <c r="AH12" s="170">
        <v>7.2092743790603793E-4</v>
      </c>
      <c r="AI12" s="170">
        <v>4.0423553777507292E-4</v>
      </c>
      <c r="AJ12" s="170">
        <v>5.5100013001385477E-4</v>
      </c>
      <c r="AK12" s="170">
        <v>1.1884626779278447E-3</v>
      </c>
      <c r="AL12" s="170">
        <v>4.3831769380215753E-3</v>
      </c>
      <c r="AM12" s="152">
        <v>4.1342942176061095E-3</v>
      </c>
      <c r="AN12" s="151"/>
    </row>
    <row r="13" spans="1:40" ht="39.950000000000003" customHeight="1" x14ac:dyDescent="0.15">
      <c r="A13" s="126" t="s">
        <v>406</v>
      </c>
      <c r="B13" s="161" t="s">
        <v>340</v>
      </c>
      <c r="C13" s="153">
        <v>5.4703483097845339E-5</v>
      </c>
      <c r="D13" s="170">
        <v>2.5654697931264594E-3</v>
      </c>
      <c r="E13" s="170">
        <v>0</v>
      </c>
      <c r="F13" s="170">
        <v>1.4744365528368645E-4</v>
      </c>
      <c r="G13" s="170">
        <v>9.2393138882980851E-3</v>
      </c>
      <c r="H13" s="170">
        <v>3.2050053308595785E-5</v>
      </c>
      <c r="I13" s="170">
        <v>-3.4483022089343934E-7</v>
      </c>
      <c r="J13" s="170">
        <v>1.9252350163343071E-3</v>
      </c>
      <c r="K13" s="170">
        <v>7.5777494689230479E-3</v>
      </c>
      <c r="L13" s="170">
        <v>0.49987655878674292</v>
      </c>
      <c r="M13" s="170">
        <v>1.1312730113444099E-3</v>
      </c>
      <c r="N13" s="170">
        <v>0.21630540747778854</v>
      </c>
      <c r="O13" s="170">
        <v>0.10916934943764335</v>
      </c>
      <c r="P13" s="170">
        <v>8.7869205850290108E-2</v>
      </c>
      <c r="Q13" s="170">
        <v>2.1385345387765674E-2</v>
      </c>
      <c r="R13" s="170">
        <v>5.401669624123257E-3</v>
      </c>
      <c r="S13" s="170">
        <v>4.2558735133088853E-2</v>
      </c>
      <c r="T13" s="170">
        <v>8.5585902964026937E-3</v>
      </c>
      <c r="U13" s="170">
        <v>5.0652829543330835E-2</v>
      </c>
      <c r="V13" s="170">
        <v>3.1306752610225476E-3</v>
      </c>
      <c r="W13" s="170">
        <v>2.2352440899495819E-2</v>
      </c>
      <c r="X13" s="170">
        <v>0</v>
      </c>
      <c r="Y13" s="170">
        <v>2.4444631214446033E-5</v>
      </c>
      <c r="Z13" s="170">
        <v>0</v>
      </c>
      <c r="AA13" s="170">
        <v>0</v>
      </c>
      <c r="AB13" s="170">
        <v>0</v>
      </c>
      <c r="AC13" s="170">
        <v>0</v>
      </c>
      <c r="AD13" s="170">
        <v>2.3653437429840534E-4</v>
      </c>
      <c r="AE13" s="170">
        <v>0</v>
      </c>
      <c r="AF13" s="170">
        <v>3.3017493650546817E-5</v>
      </c>
      <c r="AG13" s="170">
        <v>0</v>
      </c>
      <c r="AH13" s="170">
        <v>2.5766480394537555E-6</v>
      </c>
      <c r="AI13" s="170">
        <v>4.3199563784150318E-6</v>
      </c>
      <c r="AJ13" s="170">
        <v>1.0443566384447693E-4</v>
      </c>
      <c r="AK13" s="170">
        <v>2.4779882818092434E-5</v>
      </c>
      <c r="AL13" s="170">
        <v>2.2251127864873879E-5</v>
      </c>
      <c r="AM13" s="152">
        <v>4.7074784963785287E-3</v>
      </c>
      <c r="AN13" s="151"/>
    </row>
    <row r="14" spans="1:40" ht="39.950000000000003" customHeight="1" x14ac:dyDescent="0.15">
      <c r="A14" s="126" t="s">
        <v>407</v>
      </c>
      <c r="B14" s="161" t="s">
        <v>385</v>
      </c>
      <c r="C14" s="153">
        <v>0</v>
      </c>
      <c r="D14" s="170">
        <v>4.3800537488252882E-4</v>
      </c>
      <c r="E14" s="170">
        <v>9.2110637710181504E-4</v>
      </c>
      <c r="F14" s="170">
        <v>5.1536039716678425E-6</v>
      </c>
      <c r="G14" s="170">
        <v>1.6124027872346344E-3</v>
      </c>
      <c r="H14" s="170">
        <v>3.1305882657659719E-3</v>
      </c>
      <c r="I14" s="170">
        <v>7.3768521621648474E-6</v>
      </c>
      <c r="J14" s="170">
        <v>1.5039350309607304E-3</v>
      </c>
      <c r="K14" s="170">
        <v>6.1716605327558289E-3</v>
      </c>
      <c r="L14" s="170">
        <v>5.3838662326813223E-3</v>
      </c>
      <c r="M14" s="170">
        <v>0.25743296574020247</v>
      </c>
      <c r="N14" s="170">
        <v>4.165205796254632E-2</v>
      </c>
      <c r="O14" s="170">
        <v>2.3807458952608208E-2</v>
      </c>
      <c r="P14" s="170">
        <v>1.2339830119928874E-2</v>
      </c>
      <c r="Q14" s="170">
        <v>2.3384857056592791E-2</v>
      </c>
      <c r="R14" s="170">
        <v>2.9130138082510956E-2</v>
      </c>
      <c r="S14" s="170">
        <v>4.1156547540627642E-2</v>
      </c>
      <c r="T14" s="170">
        <v>2.589436278487826E-2</v>
      </c>
      <c r="U14" s="170">
        <v>1.5180160275231218E-2</v>
      </c>
      <c r="V14" s="170">
        <v>7.9288292659189571E-3</v>
      </c>
      <c r="W14" s="170">
        <v>5.7305400622711432E-3</v>
      </c>
      <c r="X14" s="170">
        <v>1.7103722254055613E-4</v>
      </c>
      <c r="Y14" s="170">
        <v>1.6284496703058724E-4</v>
      </c>
      <c r="Z14" s="170">
        <v>2.3379142862819506E-6</v>
      </c>
      <c r="AA14" s="170">
        <v>8.4279580401935172E-6</v>
      </c>
      <c r="AB14" s="170">
        <v>0</v>
      </c>
      <c r="AC14" s="170">
        <v>0</v>
      </c>
      <c r="AD14" s="170">
        <v>8.4088470242293606E-6</v>
      </c>
      <c r="AE14" s="170">
        <v>4.4490445164558972E-5</v>
      </c>
      <c r="AF14" s="170">
        <v>1.2962365094622652E-4</v>
      </c>
      <c r="AG14" s="170">
        <v>5.8396894447811012E-5</v>
      </c>
      <c r="AH14" s="170">
        <v>7.8859696274500072E-4</v>
      </c>
      <c r="AI14" s="170">
        <v>1.3957411992489795E-4</v>
      </c>
      <c r="AJ14" s="170">
        <v>2.1990409036090719E-4</v>
      </c>
      <c r="AK14" s="170">
        <v>2.1447656182708644E-4</v>
      </c>
      <c r="AL14" s="170">
        <v>6.0028975211150074E-4</v>
      </c>
      <c r="AM14" s="152">
        <v>2.4250222970465811E-3</v>
      </c>
      <c r="AN14" s="151"/>
    </row>
    <row r="15" spans="1:40" ht="39.950000000000003" customHeight="1" x14ac:dyDescent="0.15">
      <c r="A15" s="126" t="s">
        <v>408</v>
      </c>
      <c r="B15" s="161" t="s">
        <v>341</v>
      </c>
      <c r="C15" s="153">
        <v>1.1654874040052513E-3</v>
      </c>
      <c r="D15" s="170">
        <v>1.831131166630124E-2</v>
      </c>
      <c r="E15" s="170">
        <v>1.0871481881421568E-2</v>
      </c>
      <c r="F15" s="170">
        <v>2.1563562759273399E-3</v>
      </c>
      <c r="G15" s="170">
        <v>1.0953708089119534E-2</v>
      </c>
      <c r="H15" s="170">
        <v>7.8501712220734026E-3</v>
      </c>
      <c r="I15" s="170">
        <v>4.2905857700799971E-4</v>
      </c>
      <c r="J15" s="170">
        <v>6.148939338667221E-3</v>
      </c>
      <c r="K15" s="170">
        <v>9.3119654851805626E-3</v>
      </c>
      <c r="L15" s="170">
        <v>7.6372390816455951E-4</v>
      </c>
      <c r="M15" s="170">
        <v>1.518205892067999E-3</v>
      </c>
      <c r="N15" s="170">
        <v>6.3076348427952539E-2</v>
      </c>
      <c r="O15" s="170">
        <v>3.1898124732091894E-2</v>
      </c>
      <c r="P15" s="170">
        <v>2.9039803931193479E-2</v>
      </c>
      <c r="Q15" s="170">
        <v>3.4850111986739665E-2</v>
      </c>
      <c r="R15" s="170">
        <v>1.8382806474565905E-2</v>
      </c>
      <c r="S15" s="170">
        <v>2.4446432982286787E-2</v>
      </c>
      <c r="T15" s="170">
        <v>2.4047253636142407E-2</v>
      </c>
      <c r="U15" s="170">
        <v>8.901121574434772E-3</v>
      </c>
      <c r="V15" s="170">
        <v>1.0113240318619673E-2</v>
      </c>
      <c r="W15" s="170">
        <v>8.6019766370379155E-2</v>
      </c>
      <c r="X15" s="170">
        <v>4.3133765347627597E-4</v>
      </c>
      <c r="Y15" s="170">
        <v>7.1575562942674607E-4</v>
      </c>
      <c r="Z15" s="170">
        <v>1.3636773293252709E-4</v>
      </c>
      <c r="AA15" s="170">
        <v>2.6010722877272368E-3</v>
      </c>
      <c r="AB15" s="170">
        <v>1.0279173236445784E-4</v>
      </c>
      <c r="AC15" s="170">
        <v>2.8178896254415142E-4</v>
      </c>
      <c r="AD15" s="170">
        <v>1.1463036816069263E-3</v>
      </c>
      <c r="AE15" s="170">
        <v>3.3492554067459128E-4</v>
      </c>
      <c r="AF15" s="170">
        <v>3.9674773306208385E-3</v>
      </c>
      <c r="AG15" s="170">
        <v>1.605941363354632E-4</v>
      </c>
      <c r="AH15" s="170">
        <v>3.0215708688661997E-4</v>
      </c>
      <c r="AI15" s="170">
        <v>2.181130016592342E-3</v>
      </c>
      <c r="AJ15" s="170">
        <v>9.1246505231658628E-4</v>
      </c>
      <c r="AK15" s="170">
        <v>2.1787253217360504E-3</v>
      </c>
      <c r="AL15" s="170">
        <v>3.3232344549427595E-4</v>
      </c>
      <c r="AM15" s="152">
        <v>5.2188518210604983E-3</v>
      </c>
      <c r="AN15" s="151"/>
    </row>
    <row r="16" spans="1:40" ht="39.950000000000003" customHeight="1" x14ac:dyDescent="0.15">
      <c r="A16" s="126" t="s">
        <v>409</v>
      </c>
      <c r="B16" s="161" t="s">
        <v>162</v>
      </c>
      <c r="C16" s="153">
        <v>1.5281754168724651E-6</v>
      </c>
      <c r="D16" s="170">
        <v>1.811964164583174E-3</v>
      </c>
      <c r="E16" s="170">
        <v>0</v>
      </c>
      <c r="F16" s="170">
        <v>0</v>
      </c>
      <c r="G16" s="170">
        <v>9.1619867439309715E-4</v>
      </c>
      <c r="H16" s="170">
        <v>1.7311105394356366E-5</v>
      </c>
      <c r="I16" s="170">
        <v>0</v>
      </c>
      <c r="J16" s="170">
        <v>3.1142736116425158E-4</v>
      </c>
      <c r="K16" s="170">
        <v>1.7245377419437121E-3</v>
      </c>
      <c r="L16" s="170">
        <v>9.8140082551298905E-5</v>
      </c>
      <c r="M16" s="170">
        <v>1.2504747228386516E-5</v>
      </c>
      <c r="N16" s="170">
        <v>8.5121013919169292E-4</v>
      </c>
      <c r="O16" s="170">
        <v>0.1284805594378535</v>
      </c>
      <c r="P16" s="170">
        <v>3.2366213073565728E-2</v>
      </c>
      <c r="Q16" s="170">
        <v>1.2255498531495872E-2</v>
      </c>
      <c r="R16" s="170">
        <v>1.8104688531537612E-3</v>
      </c>
      <c r="S16" s="170">
        <v>1.0852387018901E-2</v>
      </c>
      <c r="T16" s="170">
        <v>1.7912269884961518E-3</v>
      </c>
      <c r="U16" s="170">
        <v>6.3865737069846284E-3</v>
      </c>
      <c r="V16" s="170">
        <v>4.2175176706620569E-4</v>
      </c>
      <c r="W16" s="170">
        <v>5.2856958550621799E-3</v>
      </c>
      <c r="X16" s="170">
        <v>0</v>
      </c>
      <c r="Y16" s="170">
        <v>8.4658042495831861E-3</v>
      </c>
      <c r="Z16" s="170">
        <v>0</v>
      </c>
      <c r="AA16" s="170">
        <v>3.491798667584934E-6</v>
      </c>
      <c r="AB16" s="170">
        <v>2.4647990594717178E-8</v>
      </c>
      <c r="AC16" s="170">
        <v>0</v>
      </c>
      <c r="AD16" s="170">
        <v>7.1051940887704724E-5</v>
      </c>
      <c r="AE16" s="170">
        <v>4.6995502067260757E-6</v>
      </c>
      <c r="AF16" s="170">
        <v>2.7365020757941504E-4</v>
      </c>
      <c r="AG16" s="170">
        <v>0</v>
      </c>
      <c r="AH16" s="170">
        <v>1.2323995297358589E-7</v>
      </c>
      <c r="AI16" s="170">
        <v>0</v>
      </c>
      <c r="AJ16" s="170">
        <v>5.4357610377996834E-3</v>
      </c>
      <c r="AK16" s="170">
        <v>5.7840617928936322E-6</v>
      </c>
      <c r="AL16" s="170">
        <v>0</v>
      </c>
      <c r="AM16" s="152">
        <v>0</v>
      </c>
      <c r="AN16" s="151"/>
    </row>
    <row r="17" spans="1:40" ht="39.950000000000003" customHeight="1" x14ac:dyDescent="0.15">
      <c r="A17" s="126" t="s">
        <v>410</v>
      </c>
      <c r="B17" s="161" t="s">
        <v>160</v>
      </c>
      <c r="C17" s="153">
        <v>7.9081337566832513E-6</v>
      </c>
      <c r="D17" s="170">
        <v>1.736298824664303E-3</v>
      </c>
      <c r="E17" s="170">
        <v>0</v>
      </c>
      <c r="F17" s="170">
        <v>0</v>
      </c>
      <c r="G17" s="170">
        <v>8.1244174571036266E-5</v>
      </c>
      <c r="H17" s="170">
        <v>0</v>
      </c>
      <c r="I17" s="170">
        <v>1.1757816609725468E-5</v>
      </c>
      <c r="J17" s="170">
        <v>2.1094007339724878E-3</v>
      </c>
      <c r="K17" s="170">
        <v>1.1198902784662311E-3</v>
      </c>
      <c r="L17" s="170">
        <v>1.1642576645794919E-4</v>
      </c>
      <c r="M17" s="170">
        <v>1.0658026519170891E-4</v>
      </c>
      <c r="N17" s="170">
        <v>4.1031272664691823E-4</v>
      </c>
      <c r="O17" s="170">
        <v>4.0396367269210694E-3</v>
      </c>
      <c r="P17" s="170">
        <v>0.12233316742635766</v>
      </c>
      <c r="Q17" s="170">
        <v>1.577409636714554E-3</v>
      </c>
      <c r="R17" s="170">
        <v>2.5084733887751655E-3</v>
      </c>
      <c r="S17" s="170">
        <v>1.957200474363925E-3</v>
      </c>
      <c r="T17" s="170">
        <v>7.5557332872724448E-4</v>
      </c>
      <c r="U17" s="170">
        <v>7.4788231374318405E-4</v>
      </c>
      <c r="V17" s="170">
        <v>1.0201242024460676E-4</v>
      </c>
      <c r="W17" s="170">
        <v>5.8738978716483616E-5</v>
      </c>
      <c r="X17" s="170">
        <v>4.5093898929344829E-6</v>
      </c>
      <c r="Y17" s="170">
        <v>2.0685573525533349E-4</v>
      </c>
      <c r="Z17" s="170">
        <v>0</v>
      </c>
      <c r="AA17" s="170">
        <v>2.7807904339762648E-6</v>
      </c>
      <c r="AB17" s="170">
        <v>0</v>
      </c>
      <c r="AC17" s="170">
        <v>0</v>
      </c>
      <c r="AD17" s="170">
        <v>3.706885506432624E-5</v>
      </c>
      <c r="AE17" s="170">
        <v>2.4217093869462967E-6</v>
      </c>
      <c r="AF17" s="170">
        <v>1.3553221844875307E-5</v>
      </c>
      <c r="AG17" s="170">
        <v>0</v>
      </c>
      <c r="AH17" s="170">
        <v>0</v>
      </c>
      <c r="AI17" s="170">
        <v>0</v>
      </c>
      <c r="AJ17" s="170">
        <v>8.1172024332749337E-3</v>
      </c>
      <c r="AK17" s="170">
        <v>6.9895543340484483E-6</v>
      </c>
      <c r="AL17" s="170">
        <v>0</v>
      </c>
      <c r="AM17" s="152">
        <v>0</v>
      </c>
      <c r="AN17" s="151"/>
    </row>
    <row r="18" spans="1:40" ht="39.950000000000003" customHeight="1" x14ac:dyDescent="0.15">
      <c r="A18" s="126" t="s">
        <v>411</v>
      </c>
      <c r="B18" s="161" t="s">
        <v>158</v>
      </c>
      <c r="C18" s="153">
        <v>2.2310545423257782E-4</v>
      </c>
      <c r="D18" s="170">
        <v>0</v>
      </c>
      <c r="E18" s="170">
        <v>1.6055271885577078E-7</v>
      </c>
      <c r="F18" s="170">
        <v>0</v>
      </c>
      <c r="G18" s="170">
        <v>0</v>
      </c>
      <c r="H18" s="170">
        <v>5.2354147452968733E-7</v>
      </c>
      <c r="I18" s="170">
        <v>0</v>
      </c>
      <c r="J18" s="170">
        <v>0</v>
      </c>
      <c r="K18" s="170">
        <v>0</v>
      </c>
      <c r="L18" s="170">
        <v>0</v>
      </c>
      <c r="M18" s="170">
        <v>0</v>
      </c>
      <c r="N18" s="170">
        <v>1.2844217508461662E-5</v>
      </c>
      <c r="O18" s="170">
        <v>1.8378888560599703E-3</v>
      </c>
      <c r="P18" s="170">
        <v>3.8934592766763916E-3</v>
      </c>
      <c r="Q18" s="170">
        <v>5.9463575416068129E-2</v>
      </c>
      <c r="R18" s="170">
        <v>8.3026697307414678E-5</v>
      </c>
      <c r="S18" s="170">
        <v>6.4813736491475924E-4</v>
      </c>
      <c r="T18" s="170">
        <v>8.762059923258785E-4</v>
      </c>
      <c r="U18" s="170">
        <v>2.6749479071970159E-4</v>
      </c>
      <c r="V18" s="170">
        <v>1.2120334163011948E-4</v>
      </c>
      <c r="W18" s="170">
        <v>1.3718880798575927E-4</v>
      </c>
      <c r="X18" s="170">
        <v>0</v>
      </c>
      <c r="Y18" s="170">
        <v>6.8186041642746476E-5</v>
      </c>
      <c r="Z18" s="170">
        <v>1.9364054004604702E-5</v>
      </c>
      <c r="AA18" s="170">
        <v>7.605731319847549E-4</v>
      </c>
      <c r="AB18" s="170">
        <v>8.1323442376944759E-6</v>
      </c>
      <c r="AC18" s="170">
        <v>0</v>
      </c>
      <c r="AD18" s="170">
        <v>1.8833531977081283E-5</v>
      </c>
      <c r="AE18" s="170">
        <v>1.3716786632677808E-4</v>
      </c>
      <c r="AF18" s="170">
        <v>2.2388378589137865E-3</v>
      </c>
      <c r="AG18" s="170">
        <v>0</v>
      </c>
      <c r="AH18" s="170">
        <v>7.2693035683147715E-3</v>
      </c>
      <c r="AI18" s="170">
        <v>0</v>
      </c>
      <c r="AJ18" s="170">
        <v>2.4960433145207309E-3</v>
      </c>
      <c r="AK18" s="170">
        <v>4.7183651850513542E-4</v>
      </c>
      <c r="AL18" s="170">
        <v>1.72495746972742E-2</v>
      </c>
      <c r="AM18" s="152">
        <v>0</v>
      </c>
      <c r="AN18" s="151"/>
    </row>
    <row r="19" spans="1:40" ht="39.950000000000003" customHeight="1" x14ac:dyDescent="0.15">
      <c r="A19" s="126" t="s">
        <v>412</v>
      </c>
      <c r="B19" s="161" t="s">
        <v>386</v>
      </c>
      <c r="C19" s="153">
        <v>5.7540681614900292E-7</v>
      </c>
      <c r="D19" s="170">
        <v>1.5325620253775058E-5</v>
      </c>
      <c r="E19" s="170">
        <v>1.113690611901296E-6</v>
      </c>
      <c r="F19" s="170">
        <v>5.1972228555393819E-7</v>
      </c>
      <c r="G19" s="170">
        <v>6.3665979980357421E-6</v>
      </c>
      <c r="H19" s="170">
        <v>3.2482642847121132E-6</v>
      </c>
      <c r="I19" s="170">
        <v>3.6504303390098035E-7</v>
      </c>
      <c r="J19" s="170">
        <v>3.0935850330591557E-7</v>
      </c>
      <c r="K19" s="170">
        <v>1.9798944211578597E-7</v>
      </c>
      <c r="L19" s="170">
        <v>6.8058870727301429E-7</v>
      </c>
      <c r="M19" s="170">
        <v>8.40960155386801E-5</v>
      </c>
      <c r="N19" s="170">
        <v>1.6411344856977499E-3</v>
      </c>
      <c r="O19" s="170">
        <v>4.6328539507883336E-3</v>
      </c>
      <c r="P19" s="170">
        <v>5.8715625210456167E-3</v>
      </c>
      <c r="Q19" s="170">
        <v>8.362543175779126E-2</v>
      </c>
      <c r="R19" s="170">
        <v>0.17181659285832354</v>
      </c>
      <c r="S19" s="170">
        <v>8.9927169652023881E-2</v>
      </c>
      <c r="T19" s="170">
        <v>0.19335804833713324</v>
      </c>
      <c r="U19" s="170">
        <v>6.6220415013855029E-3</v>
      </c>
      <c r="V19" s="170">
        <v>4.3601049327636407E-3</v>
      </c>
      <c r="W19" s="170">
        <v>1.9258185547799857E-4</v>
      </c>
      <c r="X19" s="170">
        <v>3.316323155439415E-6</v>
      </c>
      <c r="Y19" s="170">
        <v>1.293118543818727E-5</v>
      </c>
      <c r="Z19" s="170">
        <v>0</v>
      </c>
      <c r="AA19" s="170">
        <v>1.5164753832055982E-5</v>
      </c>
      <c r="AB19" s="170">
        <v>2.763190151528438E-5</v>
      </c>
      <c r="AC19" s="170">
        <v>0</v>
      </c>
      <c r="AD19" s="170">
        <v>3.4215050465634265E-6</v>
      </c>
      <c r="AE19" s="170">
        <v>8.5768407607551876E-4</v>
      </c>
      <c r="AF19" s="170">
        <v>1.3711263840123467E-3</v>
      </c>
      <c r="AG19" s="170">
        <v>9.195372152265035E-4</v>
      </c>
      <c r="AH19" s="170">
        <v>2.6171729379680457E-6</v>
      </c>
      <c r="AI19" s="170">
        <v>0</v>
      </c>
      <c r="AJ19" s="170">
        <v>6.0857376000543681E-3</v>
      </c>
      <c r="AK19" s="170">
        <v>7.6287806915238781E-6</v>
      </c>
      <c r="AL19" s="170">
        <v>2.2264296370464232E-2</v>
      </c>
      <c r="AM19" s="152">
        <v>0</v>
      </c>
      <c r="AN19" s="151"/>
    </row>
    <row r="20" spans="1:40" ht="39.950000000000003" customHeight="1" x14ac:dyDescent="0.15">
      <c r="A20" s="126" t="s">
        <v>413</v>
      </c>
      <c r="B20" s="161" t="s">
        <v>342</v>
      </c>
      <c r="C20" s="153">
        <v>1.5066176458285573E-4</v>
      </c>
      <c r="D20" s="170">
        <v>2.3305808943220743E-4</v>
      </c>
      <c r="E20" s="170">
        <v>2.639389461293403E-7</v>
      </c>
      <c r="F20" s="170">
        <v>0</v>
      </c>
      <c r="G20" s="170">
        <v>9.7149835171453318E-5</v>
      </c>
      <c r="H20" s="170">
        <v>1.9558552674712648E-6</v>
      </c>
      <c r="I20" s="170">
        <v>0</v>
      </c>
      <c r="J20" s="170">
        <v>1.4651995342821069E-5</v>
      </c>
      <c r="K20" s="170">
        <v>2.8417426533258968E-5</v>
      </c>
      <c r="L20" s="170">
        <v>0</v>
      </c>
      <c r="M20" s="170">
        <v>1.4834722305525996E-5</v>
      </c>
      <c r="N20" s="170">
        <v>5.4801169648264949E-4</v>
      </c>
      <c r="O20" s="170">
        <v>1.5788110384936885E-2</v>
      </c>
      <c r="P20" s="170">
        <v>1.5402718917596337E-2</v>
      </c>
      <c r="Q20" s="170">
        <v>1.3006823285605179E-2</v>
      </c>
      <c r="R20" s="170">
        <v>1.3747787887038947E-2</v>
      </c>
      <c r="S20" s="170">
        <v>7.7928481419584111E-2</v>
      </c>
      <c r="T20" s="170">
        <v>1.2693757857169353E-2</v>
      </c>
      <c r="U20" s="170">
        <v>2.1384969575935973E-2</v>
      </c>
      <c r="V20" s="170">
        <v>8.8087931354345964E-4</v>
      </c>
      <c r="W20" s="170">
        <v>5.3989997287160769E-3</v>
      </c>
      <c r="X20" s="170">
        <v>2.1182792343200899E-6</v>
      </c>
      <c r="Y20" s="170">
        <v>1.2446413226319735E-4</v>
      </c>
      <c r="Z20" s="170">
        <v>0</v>
      </c>
      <c r="AA20" s="170">
        <v>1.4705459898575472E-4</v>
      </c>
      <c r="AB20" s="170">
        <v>1.6986839866272926E-6</v>
      </c>
      <c r="AC20" s="170">
        <v>8.297157639860799E-6</v>
      </c>
      <c r="AD20" s="170">
        <v>1.3754602925981313E-4</v>
      </c>
      <c r="AE20" s="170">
        <v>1.6195023027884903E-4</v>
      </c>
      <c r="AF20" s="170">
        <v>1.2464956629201643E-3</v>
      </c>
      <c r="AG20" s="170">
        <v>3.1389785126592461E-4</v>
      </c>
      <c r="AH20" s="170">
        <v>4.8977593670206035E-5</v>
      </c>
      <c r="AI20" s="170">
        <v>0</v>
      </c>
      <c r="AJ20" s="170">
        <v>3.8349449076106041E-3</v>
      </c>
      <c r="AK20" s="170">
        <v>1.189011113986251E-4</v>
      </c>
      <c r="AL20" s="170">
        <v>0</v>
      </c>
      <c r="AM20" s="152">
        <v>7.8377008436371852E-4</v>
      </c>
      <c r="AN20" s="151"/>
    </row>
    <row r="21" spans="1:40" ht="39.950000000000003" customHeight="1" x14ac:dyDescent="0.15">
      <c r="A21" s="126" t="s">
        <v>414</v>
      </c>
      <c r="B21" s="161" t="s">
        <v>437</v>
      </c>
      <c r="C21" s="153">
        <v>5.622261367993532E-6</v>
      </c>
      <c r="D21" s="170">
        <v>4.8452312254402732E-6</v>
      </c>
      <c r="E21" s="170">
        <v>6.9970070048185283E-6</v>
      </c>
      <c r="F21" s="170">
        <v>2.8129985449163654E-6</v>
      </c>
      <c r="G21" s="170">
        <v>2.4394263609965294E-6</v>
      </c>
      <c r="H21" s="170">
        <v>1.225690335440982E-5</v>
      </c>
      <c r="I21" s="170">
        <v>1.1095093862419131E-6</v>
      </c>
      <c r="J21" s="170">
        <v>3.3882997081529128E-6</v>
      </c>
      <c r="K21" s="170">
        <v>4.8527026691186697E-6</v>
      </c>
      <c r="L21" s="170">
        <v>3.138006344926623E-7</v>
      </c>
      <c r="M21" s="170">
        <v>1.1468666046338965E-6</v>
      </c>
      <c r="N21" s="170">
        <v>1.9765704251198524E-5</v>
      </c>
      <c r="O21" s="170">
        <v>2.8189756998590827E-4</v>
      </c>
      <c r="P21" s="170">
        <v>9.0057046377554868E-5</v>
      </c>
      <c r="Q21" s="170">
        <v>1.2447425168208936E-5</v>
      </c>
      <c r="R21" s="170">
        <v>2.2216337777712649E-5</v>
      </c>
      <c r="S21" s="170">
        <v>1.7210470513186846E-5</v>
      </c>
      <c r="T21" s="170">
        <v>9.7064438689086381E-3</v>
      </c>
      <c r="U21" s="170">
        <v>2.3344040129311457E-3</v>
      </c>
      <c r="V21" s="170">
        <v>1.4673915384371161E-5</v>
      </c>
      <c r="W21" s="170">
        <v>6.3104934024290455E-4</v>
      </c>
      <c r="X21" s="170">
        <v>5.5512826530487639E-6</v>
      </c>
      <c r="Y21" s="170">
        <v>4.2736657840429249E-6</v>
      </c>
      <c r="Z21" s="170">
        <v>7.7740371473717879E-6</v>
      </c>
      <c r="AA21" s="170">
        <v>1.1609129187492825E-4</v>
      </c>
      <c r="AB21" s="170">
        <v>5.5105632850015015E-5</v>
      </c>
      <c r="AC21" s="170">
        <v>2.4962093329523444E-5</v>
      </c>
      <c r="AD21" s="170">
        <v>3.959118005182422E-5</v>
      </c>
      <c r="AE21" s="170">
        <v>9.0419411395957112E-5</v>
      </c>
      <c r="AF21" s="170">
        <v>6.289199787945616E-4</v>
      </c>
      <c r="AG21" s="170">
        <v>4.5336720240511303E-5</v>
      </c>
      <c r="AH21" s="170">
        <v>9.8884557083580604E-6</v>
      </c>
      <c r="AI21" s="170">
        <v>2.8324242984801969E-5</v>
      </c>
      <c r="AJ21" s="170">
        <v>5.1273155815181415E-4</v>
      </c>
      <c r="AK21" s="170">
        <v>5.4291245489069772E-5</v>
      </c>
      <c r="AL21" s="170">
        <v>0</v>
      </c>
      <c r="AM21" s="152">
        <v>0</v>
      </c>
      <c r="AN21" s="151"/>
    </row>
    <row r="22" spans="1:40" ht="39.950000000000003" customHeight="1" x14ac:dyDescent="0.15">
      <c r="A22" s="126" t="s">
        <v>415</v>
      </c>
      <c r="B22" s="161" t="s">
        <v>388</v>
      </c>
      <c r="C22" s="153">
        <v>4.9796638680350731E-3</v>
      </c>
      <c r="D22" s="170">
        <v>3.2517175351659165E-5</v>
      </c>
      <c r="E22" s="170">
        <v>0</v>
      </c>
      <c r="F22" s="170">
        <v>0</v>
      </c>
      <c r="G22" s="170">
        <v>0</v>
      </c>
      <c r="H22" s="170">
        <v>0</v>
      </c>
      <c r="I22" s="170">
        <v>0</v>
      </c>
      <c r="J22" s="170">
        <v>0</v>
      </c>
      <c r="K22" s="170">
        <v>0</v>
      </c>
      <c r="L22" s="170">
        <v>0</v>
      </c>
      <c r="M22" s="170">
        <v>0</v>
      </c>
      <c r="N22" s="170">
        <v>0</v>
      </c>
      <c r="O22" s="170">
        <v>0</v>
      </c>
      <c r="P22" s="170">
        <v>4.5240320685507201E-4</v>
      </c>
      <c r="Q22" s="170">
        <v>0</v>
      </c>
      <c r="R22" s="170">
        <v>0</v>
      </c>
      <c r="S22" s="170">
        <v>0</v>
      </c>
      <c r="T22" s="170">
        <v>0</v>
      </c>
      <c r="U22" s="170">
        <v>0.39908432481748313</v>
      </c>
      <c r="V22" s="170">
        <v>0</v>
      </c>
      <c r="W22" s="170">
        <v>0</v>
      </c>
      <c r="X22" s="170">
        <v>0</v>
      </c>
      <c r="Y22" s="170">
        <v>0</v>
      </c>
      <c r="Z22" s="170">
        <v>0</v>
      </c>
      <c r="AA22" s="170">
        <v>0</v>
      </c>
      <c r="AB22" s="170">
        <v>0</v>
      </c>
      <c r="AC22" s="170">
        <v>0</v>
      </c>
      <c r="AD22" s="170">
        <v>1.319588066949247E-2</v>
      </c>
      <c r="AE22" s="170">
        <v>0</v>
      </c>
      <c r="AF22" s="170">
        <v>4.8402918391071467E-3</v>
      </c>
      <c r="AG22" s="170">
        <v>5.9804564295556949E-5</v>
      </c>
      <c r="AH22" s="170">
        <v>0</v>
      </c>
      <c r="AI22" s="170">
        <v>0</v>
      </c>
      <c r="AJ22" s="170">
        <v>2.1239816922109155E-2</v>
      </c>
      <c r="AK22" s="170">
        <v>2.4699178323730167E-5</v>
      </c>
      <c r="AL22" s="170">
        <v>0</v>
      </c>
      <c r="AM22" s="152">
        <v>0</v>
      </c>
      <c r="AN22" s="151"/>
    </row>
    <row r="23" spans="1:40" ht="39.950000000000003" customHeight="1" x14ac:dyDescent="0.15">
      <c r="A23" s="126" t="s">
        <v>416</v>
      </c>
      <c r="B23" s="161" t="s">
        <v>21</v>
      </c>
      <c r="C23" s="153">
        <v>1.7290566745913724E-3</v>
      </c>
      <c r="D23" s="170">
        <v>3.0914466505712617E-3</v>
      </c>
      <c r="E23" s="170">
        <v>6.1417017401209657E-3</v>
      </c>
      <c r="F23" s="170">
        <v>1.1815659307709767E-2</v>
      </c>
      <c r="G23" s="170">
        <v>1.0448848419267192E-2</v>
      </c>
      <c r="H23" s="170">
        <v>2.6429058165488807E-3</v>
      </c>
      <c r="I23" s="170">
        <v>9.3433221828543862E-4</v>
      </c>
      <c r="J23" s="170">
        <v>1.5076983882402234E-3</v>
      </c>
      <c r="K23" s="170">
        <v>7.0764920463753994E-3</v>
      </c>
      <c r="L23" s="170">
        <v>5.7703014658298645E-3</v>
      </c>
      <c r="M23" s="170">
        <v>2.3586716843962123E-2</v>
      </c>
      <c r="N23" s="170">
        <v>2.1142868428035682E-3</v>
      </c>
      <c r="O23" s="170">
        <v>9.8480914972615325E-4</v>
      </c>
      <c r="P23" s="170">
        <v>2.2278272179759627E-3</v>
      </c>
      <c r="Q23" s="170">
        <v>5.0496200220362898E-3</v>
      </c>
      <c r="R23" s="170">
        <v>3.9462969706172222E-3</v>
      </c>
      <c r="S23" s="170">
        <v>2.9309995216212745E-3</v>
      </c>
      <c r="T23" s="170">
        <v>5.5255952355351638E-3</v>
      </c>
      <c r="U23" s="170">
        <v>1.2214152213310015E-3</v>
      </c>
      <c r="V23" s="170">
        <v>3.7730008376987985E-2</v>
      </c>
      <c r="W23" s="170">
        <v>2.5200509860069165E-3</v>
      </c>
      <c r="X23" s="170">
        <v>6.5745076159702386E-3</v>
      </c>
      <c r="Y23" s="170">
        <v>2.6460978898566411E-3</v>
      </c>
      <c r="Z23" s="170">
        <v>2.8239596328660508E-3</v>
      </c>
      <c r="AA23" s="170">
        <v>4.4545564790738562E-3</v>
      </c>
      <c r="AB23" s="170">
        <v>1.1589029374096369E-2</v>
      </c>
      <c r="AC23" s="170">
        <v>5.1793025446875635E-5</v>
      </c>
      <c r="AD23" s="170">
        <v>1.6973031799786382E-3</v>
      </c>
      <c r="AE23" s="170">
        <v>1.7097449946413011E-2</v>
      </c>
      <c r="AF23" s="170">
        <v>6.4368121894803499E-3</v>
      </c>
      <c r="AG23" s="170">
        <v>1.2692868683385256E-2</v>
      </c>
      <c r="AH23" s="170">
        <v>3.0337930076162877E-3</v>
      </c>
      <c r="AI23" s="170">
        <v>3.4403322647481256E-2</v>
      </c>
      <c r="AJ23" s="170">
        <v>7.2283300300033174E-3</v>
      </c>
      <c r="AK23" s="170">
        <v>4.6192863669720693E-3</v>
      </c>
      <c r="AL23" s="170">
        <v>0.1067747794322144</v>
      </c>
      <c r="AM23" s="152">
        <v>1.20914137225697E-3</v>
      </c>
      <c r="AN23" s="151"/>
    </row>
    <row r="24" spans="1:40" ht="39.950000000000003" customHeight="1" x14ac:dyDescent="0.15">
      <c r="A24" s="126" t="s">
        <v>417</v>
      </c>
      <c r="B24" s="161" t="s">
        <v>389</v>
      </c>
      <c r="C24" s="153">
        <v>2.3410100000000001E-3</v>
      </c>
      <c r="D24" s="170">
        <v>3.07106E-3</v>
      </c>
      <c r="E24" s="170">
        <v>4.6786000000000001E-4</v>
      </c>
      <c r="F24" s="170">
        <v>2.2498599999999998E-3</v>
      </c>
      <c r="G24" s="170">
        <v>3.4879799999999999E-3</v>
      </c>
      <c r="H24" s="170">
        <v>3.0787700000000002E-3</v>
      </c>
      <c r="I24" s="170">
        <v>3.4506000000000001E-4</v>
      </c>
      <c r="J24" s="170">
        <v>2.9515000000000001E-3</v>
      </c>
      <c r="K24" s="170">
        <v>5.36398E-3</v>
      </c>
      <c r="L24" s="170">
        <v>3.8872099999999999E-3</v>
      </c>
      <c r="M24" s="170">
        <v>2.9911500000000001E-3</v>
      </c>
      <c r="N24" s="170">
        <v>3.6730999999999999E-3</v>
      </c>
      <c r="O24" s="170">
        <v>1.65902E-3</v>
      </c>
      <c r="P24" s="170">
        <v>1.60827E-3</v>
      </c>
      <c r="Q24" s="170">
        <v>1.2137700000000001E-3</v>
      </c>
      <c r="R24" s="170">
        <v>3.1701199999999998E-3</v>
      </c>
      <c r="S24" s="170">
        <v>1.6913099999999999E-3</v>
      </c>
      <c r="T24" s="170">
        <v>1.5663999999999999E-3</v>
      </c>
      <c r="U24" s="170">
        <v>6.0948999999999997E-4</v>
      </c>
      <c r="V24" s="170">
        <v>1.38781E-3</v>
      </c>
      <c r="W24" s="170">
        <v>6.2377000000000005E-4</v>
      </c>
      <c r="X24" s="170">
        <v>1.4501389999999999E-2</v>
      </c>
      <c r="Y24" s="170">
        <v>2.9262429999999999E-2</v>
      </c>
      <c r="Z24" s="170">
        <v>2.8431400000000001E-3</v>
      </c>
      <c r="AA24" s="170">
        <v>2.8977199999999999E-3</v>
      </c>
      <c r="AB24" s="170">
        <v>2.4475399999999998E-3</v>
      </c>
      <c r="AC24" s="170">
        <v>8.9529899999999992E-3</v>
      </c>
      <c r="AD24" s="170">
        <v>6.5163399999999998E-3</v>
      </c>
      <c r="AE24" s="170">
        <v>3.4201600000000002E-3</v>
      </c>
      <c r="AF24" s="170">
        <v>8.1607399999999997E-3</v>
      </c>
      <c r="AG24" s="170">
        <v>5.2628299999999996E-3</v>
      </c>
      <c r="AH24" s="170">
        <v>2.24551E-3</v>
      </c>
      <c r="AI24" s="170">
        <v>1.65599E-3</v>
      </c>
      <c r="AJ24" s="170">
        <v>1.19089E-3</v>
      </c>
      <c r="AK24" s="170">
        <v>2.1392899999999999E-3</v>
      </c>
      <c r="AL24" s="170">
        <v>0</v>
      </c>
      <c r="AM24" s="152">
        <v>0</v>
      </c>
      <c r="AN24" s="151"/>
    </row>
    <row r="25" spans="1:40" ht="39.950000000000003" customHeight="1" x14ac:dyDescent="0.15">
      <c r="A25" s="126" t="s">
        <v>418</v>
      </c>
      <c r="B25" s="161" t="s">
        <v>390</v>
      </c>
      <c r="C25" s="153">
        <v>9.2797979901801178E-3</v>
      </c>
      <c r="D25" s="170">
        <v>3.7818312086317071E-2</v>
      </c>
      <c r="E25" s="170">
        <v>1.3283542367788649E-2</v>
      </c>
      <c r="F25" s="170">
        <v>3.0698030038822152E-2</v>
      </c>
      <c r="G25" s="170">
        <v>4.2598081103245096E-2</v>
      </c>
      <c r="H25" s="170">
        <v>2.894362519598993E-2</v>
      </c>
      <c r="I25" s="170">
        <v>7.657303737002347E-3</v>
      </c>
      <c r="J25" s="170">
        <v>3.245999434237138E-2</v>
      </c>
      <c r="K25" s="170">
        <v>5.4497592206188251E-2</v>
      </c>
      <c r="L25" s="170">
        <v>4.2987793301637503E-2</v>
      </c>
      <c r="M25" s="170">
        <v>3.5587101258260243E-2</v>
      </c>
      <c r="N25" s="170">
        <v>2.3270059941429024E-2</v>
      </c>
      <c r="O25" s="170">
        <v>1.3534934433775809E-2</v>
      </c>
      <c r="P25" s="170">
        <v>1.0741993678868004E-2</v>
      </c>
      <c r="Q25" s="170">
        <v>9.7452247871825538E-3</v>
      </c>
      <c r="R25" s="170">
        <v>2.8245594992639563E-2</v>
      </c>
      <c r="S25" s="170">
        <v>9.1732055943556431E-3</v>
      </c>
      <c r="T25" s="170">
        <v>5.5559536448341234E-3</v>
      </c>
      <c r="U25" s="170">
        <v>1.2230977456525287E-2</v>
      </c>
      <c r="V25" s="170">
        <v>1.7845576917636198E-2</v>
      </c>
      <c r="W25" s="170">
        <v>3.2466483879415478E-3</v>
      </c>
      <c r="X25" s="170">
        <v>8.6171172650397587E-2</v>
      </c>
      <c r="Y25" s="170">
        <v>4.2236166921775016E-2</v>
      </c>
      <c r="Z25" s="170">
        <v>7.3752488584639925E-2</v>
      </c>
      <c r="AA25" s="170">
        <v>2.2541381924457458E-2</v>
      </c>
      <c r="AB25" s="170">
        <v>5.0014432029536152E-3</v>
      </c>
      <c r="AC25" s="170">
        <v>4.0199832191487725E-3</v>
      </c>
      <c r="AD25" s="170">
        <v>1.2656677087616782E-2</v>
      </c>
      <c r="AE25" s="170">
        <v>5.725291564467095E-3</v>
      </c>
      <c r="AF25" s="170">
        <v>1.2000773878976407E-2</v>
      </c>
      <c r="AG25" s="170">
        <v>1.9322821532751458E-2</v>
      </c>
      <c r="AH25" s="170">
        <v>1.2545005054167653E-2</v>
      </c>
      <c r="AI25" s="170">
        <v>4.6142808226601988E-3</v>
      </c>
      <c r="AJ25" s="170">
        <v>5.3725967253000356E-3</v>
      </c>
      <c r="AK25" s="170">
        <v>3.587639062069907E-2</v>
      </c>
      <c r="AL25" s="170">
        <v>0</v>
      </c>
      <c r="AM25" s="152">
        <v>4.5351664665848473E-3</v>
      </c>
      <c r="AN25" s="151"/>
    </row>
    <row r="26" spans="1:40" ht="39.950000000000003" customHeight="1" x14ac:dyDescent="0.15">
      <c r="A26" s="126" t="s">
        <v>419</v>
      </c>
      <c r="B26" s="161" t="s">
        <v>22</v>
      </c>
      <c r="C26" s="153">
        <v>5.5903047393695811E-4</v>
      </c>
      <c r="D26" s="170">
        <v>2.5607118511988716E-3</v>
      </c>
      <c r="E26" s="170">
        <v>1.8336183550554806E-3</v>
      </c>
      <c r="F26" s="170">
        <v>1.6146226003876051E-3</v>
      </c>
      <c r="G26" s="170">
        <v>1.9687725342269636E-3</v>
      </c>
      <c r="H26" s="170">
        <v>2.4158009798031749E-3</v>
      </c>
      <c r="I26" s="170">
        <v>4.7944745467777344E-4</v>
      </c>
      <c r="J26" s="170">
        <v>9.3231392101109621E-4</v>
      </c>
      <c r="K26" s="170">
        <v>1.2341715833085888E-3</v>
      </c>
      <c r="L26" s="170">
        <v>9.5532611926943596E-4</v>
      </c>
      <c r="M26" s="170">
        <v>7.8050538810442883E-4</v>
      </c>
      <c r="N26" s="170">
        <v>6.6715381727414438E-4</v>
      </c>
      <c r="O26" s="170">
        <v>6.1632105092155633E-4</v>
      </c>
      <c r="P26" s="170">
        <v>5.6436866414979613E-4</v>
      </c>
      <c r="Q26" s="170">
        <v>6.3991305261125312E-4</v>
      </c>
      <c r="R26" s="170">
        <v>1.7140988753088645E-3</v>
      </c>
      <c r="S26" s="170">
        <v>5.7990339746580831E-4</v>
      </c>
      <c r="T26" s="170">
        <v>2.5300422490022657E-4</v>
      </c>
      <c r="U26" s="170">
        <v>3.7666230155342518E-4</v>
      </c>
      <c r="V26" s="170">
        <v>8.0370752196959252E-4</v>
      </c>
      <c r="W26" s="170">
        <v>7.3747997485338875E-4</v>
      </c>
      <c r="X26" s="170">
        <v>7.6548048194357546E-4</v>
      </c>
      <c r="Y26" s="170">
        <v>8.9706457146953245E-2</v>
      </c>
      <c r="Z26" s="170">
        <v>9.0357366471538504E-3</v>
      </c>
      <c r="AA26" s="170">
        <v>2.2487576119070598E-3</v>
      </c>
      <c r="AB26" s="170">
        <v>1.2427186856156611E-3</v>
      </c>
      <c r="AC26" s="170">
        <v>3.9939459470697195E-4</v>
      </c>
      <c r="AD26" s="170">
        <v>3.5970505050841139E-3</v>
      </c>
      <c r="AE26" s="170">
        <v>1.7741385202869656E-3</v>
      </c>
      <c r="AF26" s="170">
        <v>3.9904371366489217E-3</v>
      </c>
      <c r="AG26" s="170">
        <v>8.8520189323007797E-3</v>
      </c>
      <c r="AH26" s="170">
        <v>4.7588566221928238E-3</v>
      </c>
      <c r="AI26" s="170">
        <v>2.2504670323684741E-3</v>
      </c>
      <c r="AJ26" s="170">
        <v>7.2901284543340017E-4</v>
      </c>
      <c r="AK26" s="170">
        <v>8.6110706201284245E-3</v>
      </c>
      <c r="AL26" s="170">
        <v>0</v>
      </c>
      <c r="AM26" s="152">
        <v>1.3839408075946211E-3</v>
      </c>
      <c r="AN26" s="151"/>
    </row>
    <row r="27" spans="1:40" ht="39.950000000000003" customHeight="1" x14ac:dyDescent="0.15">
      <c r="A27" s="126" t="s">
        <v>420</v>
      </c>
      <c r="B27" s="161" t="s">
        <v>23</v>
      </c>
      <c r="C27" s="153">
        <v>3.8934565332550842E-4</v>
      </c>
      <c r="D27" s="170">
        <v>2.2972563473046795E-3</v>
      </c>
      <c r="E27" s="170">
        <v>7.8789073138994044E-4</v>
      </c>
      <c r="F27" s="170">
        <v>2.2976563222933287E-4</v>
      </c>
      <c r="G27" s="170">
        <v>7.5378286423290967E-4</v>
      </c>
      <c r="H27" s="170">
        <v>2.275077734184101E-3</v>
      </c>
      <c r="I27" s="170">
        <v>1.1999249659465551E-5</v>
      </c>
      <c r="J27" s="170">
        <v>7.3645394784969815E-5</v>
      </c>
      <c r="K27" s="170">
        <v>2.3821810367695472E-3</v>
      </c>
      <c r="L27" s="170">
        <v>1.3524154303689299E-4</v>
      </c>
      <c r="M27" s="170">
        <v>1.7087931452550569E-4</v>
      </c>
      <c r="N27" s="170">
        <v>8.3664768250623549E-5</v>
      </c>
      <c r="O27" s="170">
        <v>2.7593274529412654E-4</v>
      </c>
      <c r="P27" s="170">
        <v>2.4478469305309724E-5</v>
      </c>
      <c r="Q27" s="170">
        <v>4.9624896841663022E-4</v>
      </c>
      <c r="R27" s="170">
        <v>7.4500341323206743E-4</v>
      </c>
      <c r="S27" s="170">
        <v>2.3406536335730802E-4</v>
      </c>
      <c r="T27" s="170">
        <v>1.8215860920540327E-4</v>
      </c>
      <c r="U27" s="170">
        <v>3.6100742537973729E-4</v>
      </c>
      <c r="V27" s="170">
        <v>3.3705892293438733E-4</v>
      </c>
      <c r="W27" s="170">
        <v>1.8974713467754362E-3</v>
      </c>
      <c r="X27" s="170">
        <v>1.0173593821902015E-2</v>
      </c>
      <c r="Y27" s="170">
        <v>1.9714567203007577E-3</v>
      </c>
      <c r="Z27" s="170">
        <v>0</v>
      </c>
      <c r="AA27" s="170">
        <v>1.3241072005473072E-3</v>
      </c>
      <c r="AB27" s="170">
        <v>3.1382137603136063E-3</v>
      </c>
      <c r="AC27" s="170">
        <v>1.2699205889601041E-5</v>
      </c>
      <c r="AD27" s="170">
        <v>4.9474606239678217E-3</v>
      </c>
      <c r="AE27" s="170">
        <v>3.5486880924144909E-3</v>
      </c>
      <c r="AF27" s="170">
        <v>2.7275224417813805E-2</v>
      </c>
      <c r="AG27" s="170">
        <v>4.7321140900792808E-3</v>
      </c>
      <c r="AH27" s="170">
        <v>3.6334527918838984E-3</v>
      </c>
      <c r="AI27" s="170">
        <v>3.5197799001098948E-5</v>
      </c>
      <c r="AJ27" s="170">
        <v>2.9334165667506781E-4</v>
      </c>
      <c r="AK27" s="170">
        <v>1.7336145931131326E-2</v>
      </c>
      <c r="AL27" s="170">
        <v>0</v>
      </c>
      <c r="AM27" s="152">
        <v>1.4353072469539895E-2</v>
      </c>
      <c r="AN27" s="151"/>
    </row>
    <row r="28" spans="1:40" ht="39.950000000000003" customHeight="1" x14ac:dyDescent="0.15">
      <c r="A28" s="126" t="s">
        <v>421</v>
      </c>
      <c r="B28" s="161" t="s">
        <v>114</v>
      </c>
      <c r="C28" s="153">
        <v>6.5302202518432523E-2</v>
      </c>
      <c r="D28" s="170">
        <v>2.0558917587798022E-2</v>
      </c>
      <c r="E28" s="170">
        <v>7.1452135234246608E-2</v>
      </c>
      <c r="F28" s="170">
        <v>7.3281225578167158E-2</v>
      </c>
      <c r="G28" s="170">
        <v>7.7709112070845396E-2</v>
      </c>
      <c r="H28" s="170">
        <v>3.8285571678103439E-2</v>
      </c>
      <c r="I28" s="170">
        <v>1.0541765287694779E-2</v>
      </c>
      <c r="J28" s="170">
        <v>5.637615781697964E-2</v>
      </c>
      <c r="K28" s="170">
        <v>3.6054769007688073E-2</v>
      </c>
      <c r="L28" s="170">
        <v>2.2479804227709871E-2</v>
      </c>
      <c r="M28" s="170">
        <v>3.8044270859170337E-2</v>
      </c>
      <c r="N28" s="170">
        <v>4.4210469251956451E-2</v>
      </c>
      <c r="O28" s="170">
        <v>4.3145127283945241E-2</v>
      </c>
      <c r="P28" s="170">
        <v>3.9797082163352059E-2</v>
      </c>
      <c r="Q28" s="170">
        <v>4.7414468331389251E-2</v>
      </c>
      <c r="R28" s="170">
        <v>4.1183676241032564E-2</v>
      </c>
      <c r="S28" s="170">
        <v>5.0217982494307339E-2</v>
      </c>
      <c r="T28" s="170">
        <v>4.2314579864078328E-2</v>
      </c>
      <c r="U28" s="170">
        <v>3.8528149801731269E-2</v>
      </c>
      <c r="V28" s="170">
        <v>6.9886079846955537E-2</v>
      </c>
      <c r="W28" s="170">
        <v>5.5374281925988179E-2</v>
      </c>
      <c r="X28" s="170">
        <v>1.7735136191793906E-2</v>
      </c>
      <c r="Y28" s="170">
        <v>1.7780410655856577E-2</v>
      </c>
      <c r="Z28" s="170">
        <v>1.4687347484950278E-2</v>
      </c>
      <c r="AA28" s="170">
        <v>1.0782507285823934E-2</v>
      </c>
      <c r="AB28" s="170">
        <v>5.2999163782953386E-3</v>
      </c>
      <c r="AC28" s="170">
        <v>1.2418694684010404E-3</v>
      </c>
      <c r="AD28" s="170">
        <v>2.7039901735236328E-2</v>
      </c>
      <c r="AE28" s="170">
        <v>1.2058474802208697E-2</v>
      </c>
      <c r="AF28" s="170">
        <v>9.8328911189444913E-3</v>
      </c>
      <c r="AG28" s="170">
        <v>1.8851460579222389E-2</v>
      </c>
      <c r="AH28" s="170">
        <v>5.0072200117077546E-2</v>
      </c>
      <c r="AI28" s="170">
        <v>3.8096710204255049E-2</v>
      </c>
      <c r="AJ28" s="170">
        <v>1.8458958817049786E-2</v>
      </c>
      <c r="AK28" s="170">
        <v>7.7274938243007005E-2</v>
      </c>
      <c r="AL28" s="170">
        <v>0.22633551797184503</v>
      </c>
      <c r="AM28" s="152">
        <v>1.0037439491075119E-2</v>
      </c>
      <c r="AN28" s="151"/>
    </row>
    <row r="29" spans="1:40" ht="39.950000000000003" customHeight="1" x14ac:dyDescent="0.15">
      <c r="A29" s="126" t="s">
        <v>422</v>
      </c>
      <c r="B29" s="161" t="s">
        <v>112</v>
      </c>
      <c r="C29" s="153">
        <v>6.0368521475837027E-3</v>
      </c>
      <c r="D29" s="170">
        <v>3.8822519156936575E-2</v>
      </c>
      <c r="E29" s="170">
        <v>5.506675752258011E-3</v>
      </c>
      <c r="F29" s="170">
        <v>1.7441189420955603E-2</v>
      </c>
      <c r="G29" s="170">
        <v>9.1451707674418854E-3</v>
      </c>
      <c r="H29" s="170">
        <v>6.2402853402195851E-3</v>
      </c>
      <c r="I29" s="170">
        <v>3.2409803351050211E-3</v>
      </c>
      <c r="J29" s="170">
        <v>3.8361482011194186E-3</v>
      </c>
      <c r="K29" s="170">
        <v>1.0343331591598219E-2</v>
      </c>
      <c r="L29" s="170">
        <v>4.072686814191798E-3</v>
      </c>
      <c r="M29" s="170">
        <v>7.7348107271988254E-3</v>
      </c>
      <c r="N29" s="170">
        <v>1.0928245226456532E-2</v>
      </c>
      <c r="O29" s="170">
        <v>6.4276362882988739E-3</v>
      </c>
      <c r="P29" s="170">
        <v>6.687630975073796E-3</v>
      </c>
      <c r="Q29" s="170">
        <v>1.0412614861282027E-2</v>
      </c>
      <c r="R29" s="170">
        <v>5.9796665663424675E-3</v>
      </c>
      <c r="S29" s="170">
        <v>5.8087915177611566E-3</v>
      </c>
      <c r="T29" s="170">
        <v>6.0246104390406247E-3</v>
      </c>
      <c r="U29" s="170">
        <v>4.1781383317828829E-3</v>
      </c>
      <c r="V29" s="170">
        <v>1.4003458425878216E-2</v>
      </c>
      <c r="W29" s="170">
        <v>1.2027829092485971E-2</v>
      </c>
      <c r="X29" s="170">
        <v>1.5743518881541494E-2</v>
      </c>
      <c r="Y29" s="170">
        <v>2.2699315283758969E-2</v>
      </c>
      <c r="Z29" s="170">
        <v>2.5939393092900814E-2</v>
      </c>
      <c r="AA29" s="170">
        <v>1.6430994030640723E-2</v>
      </c>
      <c r="AB29" s="170">
        <v>4.4313151069998127E-2</v>
      </c>
      <c r="AC29" s="170">
        <v>7.3012785402512242E-2</v>
      </c>
      <c r="AD29" s="170">
        <v>2.1891247303835373E-2</v>
      </c>
      <c r="AE29" s="170">
        <v>5.3664481810645499E-3</v>
      </c>
      <c r="AF29" s="170">
        <v>2.021298107262955E-2</v>
      </c>
      <c r="AG29" s="170">
        <v>7.0749010253366006E-3</v>
      </c>
      <c r="AH29" s="170">
        <v>8.3499493804834995E-3</v>
      </c>
      <c r="AI29" s="170">
        <v>2.4752552248644314E-2</v>
      </c>
      <c r="AJ29" s="170">
        <v>8.4054067205186558E-3</v>
      </c>
      <c r="AK29" s="170">
        <v>6.8542622313601722E-3</v>
      </c>
      <c r="AL29" s="170">
        <v>0</v>
      </c>
      <c r="AM29" s="152">
        <v>2.7412881943866024E-3</v>
      </c>
      <c r="AN29" s="151"/>
    </row>
    <row r="30" spans="1:40" ht="39.950000000000003" customHeight="1" x14ac:dyDescent="0.15">
      <c r="A30" s="126" t="s">
        <v>423</v>
      </c>
      <c r="B30" s="161" t="s">
        <v>391</v>
      </c>
      <c r="C30" s="153">
        <v>1.8195396946394204E-3</v>
      </c>
      <c r="D30" s="170">
        <v>8.2754066881154126E-3</v>
      </c>
      <c r="E30" s="170">
        <v>2.2914092420659969E-3</v>
      </c>
      <c r="F30" s="170">
        <v>3.7308173571539665E-3</v>
      </c>
      <c r="G30" s="170">
        <v>2.3649176137522892E-3</v>
      </c>
      <c r="H30" s="170">
        <v>2.4047467314813739E-3</v>
      </c>
      <c r="I30" s="170">
        <v>3.6329195257284728E-4</v>
      </c>
      <c r="J30" s="170">
        <v>3.1513801925012377E-3</v>
      </c>
      <c r="K30" s="170">
        <v>3.2205286607655164E-3</v>
      </c>
      <c r="L30" s="170">
        <v>1.2139331096761182E-3</v>
      </c>
      <c r="M30" s="170">
        <v>9.8264823296107862E-4</v>
      </c>
      <c r="N30" s="170">
        <v>4.0777996710082256E-3</v>
      </c>
      <c r="O30" s="170">
        <v>2.6728707921567321E-3</v>
      </c>
      <c r="P30" s="170">
        <v>2.5377537851882679E-3</v>
      </c>
      <c r="Q30" s="170">
        <v>1.9109276702673657E-3</v>
      </c>
      <c r="R30" s="170">
        <v>1.6121042896250757E-3</v>
      </c>
      <c r="S30" s="170">
        <v>2.5698130750299564E-3</v>
      </c>
      <c r="T30" s="170">
        <v>2.4599655083078881E-3</v>
      </c>
      <c r="U30" s="170">
        <v>7.7397285541386761E-4</v>
      </c>
      <c r="V30" s="170">
        <v>2.9985335782684833E-3</v>
      </c>
      <c r="W30" s="170">
        <v>4.5404894217801941E-3</v>
      </c>
      <c r="X30" s="170">
        <v>5.6412050393828258E-3</v>
      </c>
      <c r="Y30" s="170">
        <v>1.3824093776900826E-3</v>
      </c>
      <c r="Z30" s="170">
        <v>1.8351393490851581E-3</v>
      </c>
      <c r="AA30" s="170">
        <v>2.7821083723908579E-2</v>
      </c>
      <c r="AB30" s="170">
        <v>1.527103172519241E-2</v>
      </c>
      <c r="AC30" s="170">
        <v>2.9840978980390814E-2</v>
      </c>
      <c r="AD30" s="170">
        <v>1.9279982921291086E-2</v>
      </c>
      <c r="AE30" s="170">
        <v>2.313317756761616E-2</v>
      </c>
      <c r="AF30" s="170">
        <v>1.5987945844537449E-3</v>
      </c>
      <c r="AG30" s="170">
        <v>7.8098070018026043E-3</v>
      </c>
      <c r="AH30" s="170">
        <v>1.6107183203262432E-2</v>
      </c>
      <c r="AI30" s="170">
        <v>1.8354693417753563E-2</v>
      </c>
      <c r="AJ30" s="170">
        <v>7.7313987386557915E-3</v>
      </c>
      <c r="AK30" s="170">
        <v>1.2943333286983093E-2</v>
      </c>
      <c r="AL30" s="170">
        <v>0</v>
      </c>
      <c r="AM30" s="152">
        <v>3.1499912232688575E-2</v>
      </c>
      <c r="AN30" s="151"/>
    </row>
    <row r="31" spans="1:40" ht="39.950000000000003" customHeight="1" x14ac:dyDescent="0.15">
      <c r="A31" s="126" t="s">
        <v>424</v>
      </c>
      <c r="B31" s="161" t="s">
        <v>392</v>
      </c>
      <c r="C31" s="153">
        <v>5.244826175320344E-2</v>
      </c>
      <c r="D31" s="170">
        <v>0.19312931327632452</v>
      </c>
      <c r="E31" s="170">
        <v>3.0506090826888078E-2</v>
      </c>
      <c r="F31" s="170">
        <v>2.4208557711265438E-2</v>
      </c>
      <c r="G31" s="170">
        <v>3.6836115643483706E-2</v>
      </c>
      <c r="H31" s="170">
        <v>2.3465776044787702E-2</v>
      </c>
      <c r="I31" s="170">
        <v>1.8335117990488491E-2</v>
      </c>
      <c r="J31" s="170">
        <v>1.7850094521772424E-2</v>
      </c>
      <c r="K31" s="170">
        <v>5.5304928384098812E-2</v>
      </c>
      <c r="L31" s="170">
        <v>1.9015147444786638E-2</v>
      </c>
      <c r="M31" s="170">
        <v>2.8653097022529075E-2</v>
      </c>
      <c r="N31" s="170">
        <v>2.6729988079761412E-2</v>
      </c>
      <c r="O31" s="170">
        <v>1.9519294069125431E-2</v>
      </c>
      <c r="P31" s="170">
        <v>1.7496599689784773E-2</v>
      </c>
      <c r="Q31" s="170">
        <v>2.2092627489561947E-2</v>
      </c>
      <c r="R31" s="170">
        <v>1.7842043645365385E-2</v>
      </c>
      <c r="S31" s="170">
        <v>1.9424115232341044E-2</v>
      </c>
      <c r="T31" s="170">
        <v>1.983323176587988E-2</v>
      </c>
      <c r="U31" s="170">
        <v>1.4688033791603055E-2</v>
      </c>
      <c r="V31" s="170">
        <v>8.4967006605483453E-2</v>
      </c>
      <c r="W31" s="170">
        <v>4.0794264882299362E-2</v>
      </c>
      <c r="X31" s="170">
        <v>3.5918436589193435E-2</v>
      </c>
      <c r="Y31" s="170">
        <v>1.8359112577101159E-2</v>
      </c>
      <c r="Z31" s="170">
        <v>5.7523242326207306E-2</v>
      </c>
      <c r="AA31" s="170">
        <v>4.9979069115112962E-2</v>
      </c>
      <c r="AB31" s="170">
        <v>3.3130713722079375E-2</v>
      </c>
      <c r="AC31" s="170">
        <v>2.4552662952986217E-3</v>
      </c>
      <c r="AD31" s="170">
        <v>0.1122744637832815</v>
      </c>
      <c r="AE31" s="170">
        <v>2.5386588721420793E-2</v>
      </c>
      <c r="AF31" s="170">
        <v>3.2178116547945175E-2</v>
      </c>
      <c r="AG31" s="170">
        <v>2.4499746569026776E-2</v>
      </c>
      <c r="AH31" s="170">
        <v>1.431050718650663E-2</v>
      </c>
      <c r="AI31" s="170">
        <v>3.5543838420665393E-2</v>
      </c>
      <c r="AJ31" s="170">
        <v>1.4730770372253364E-2</v>
      </c>
      <c r="AK31" s="170">
        <v>3.5049564811042856E-2</v>
      </c>
      <c r="AL31" s="170">
        <v>4.7188176099205829E-2</v>
      </c>
      <c r="AM31" s="152">
        <v>8.7913645963708306E-2</v>
      </c>
      <c r="AN31" s="151"/>
    </row>
    <row r="32" spans="1:40" ht="39.950000000000003" customHeight="1" x14ac:dyDescent="0.15">
      <c r="A32" s="126" t="s">
        <v>425</v>
      </c>
      <c r="B32" s="161" t="s">
        <v>393</v>
      </c>
      <c r="C32" s="153">
        <v>3.6083570382940229E-3</v>
      </c>
      <c r="D32" s="170">
        <v>7.6899003698998551E-3</v>
      </c>
      <c r="E32" s="170">
        <v>4.3910419848365596E-3</v>
      </c>
      <c r="F32" s="170">
        <v>5.3534099507925297E-3</v>
      </c>
      <c r="G32" s="170">
        <v>5.9759214659670006E-3</v>
      </c>
      <c r="H32" s="170">
        <v>1.1867922099950304E-2</v>
      </c>
      <c r="I32" s="170">
        <v>6.8574817304839584E-4</v>
      </c>
      <c r="J32" s="170">
        <v>6.0135559674289662E-3</v>
      </c>
      <c r="K32" s="170">
        <v>6.0915465722094463E-3</v>
      </c>
      <c r="L32" s="170">
        <v>2.4935507199307073E-3</v>
      </c>
      <c r="M32" s="170">
        <v>3.3942385932850946E-3</v>
      </c>
      <c r="N32" s="170">
        <v>5.9462225825499208E-3</v>
      </c>
      <c r="O32" s="170">
        <v>6.5145407975983711E-3</v>
      </c>
      <c r="P32" s="170">
        <v>1.0059728024379858E-2</v>
      </c>
      <c r="Q32" s="170">
        <v>7.4570649437020282E-3</v>
      </c>
      <c r="R32" s="170">
        <v>8.8152206659616299E-3</v>
      </c>
      <c r="S32" s="170">
        <v>1.2026987791615354E-2</v>
      </c>
      <c r="T32" s="170">
        <v>1.8396080456311619E-2</v>
      </c>
      <c r="U32" s="170">
        <v>2.7304542246930604E-3</v>
      </c>
      <c r="V32" s="170">
        <v>6.5746929733682064E-3</v>
      </c>
      <c r="W32" s="170">
        <v>8.4150210498063292E-3</v>
      </c>
      <c r="X32" s="170">
        <v>1.0641243621062522E-2</v>
      </c>
      <c r="Y32" s="170">
        <v>3.7607676972087938E-2</v>
      </c>
      <c r="Z32" s="170">
        <v>9.2590614066237007E-3</v>
      </c>
      <c r="AA32" s="170">
        <v>3.5644523481337766E-2</v>
      </c>
      <c r="AB32" s="170">
        <v>5.5130600706457214E-2</v>
      </c>
      <c r="AC32" s="170">
        <v>3.2726641608790351E-3</v>
      </c>
      <c r="AD32" s="170">
        <v>9.8310657210287401E-3</v>
      </c>
      <c r="AE32" s="170">
        <v>0.16153743137220597</v>
      </c>
      <c r="AF32" s="170">
        <v>2.901112985318988E-2</v>
      </c>
      <c r="AG32" s="170">
        <v>2.7706594462244397E-2</v>
      </c>
      <c r="AH32" s="170">
        <v>1.2034694222135477E-2</v>
      </c>
      <c r="AI32" s="170">
        <v>6.651291263935756E-2</v>
      </c>
      <c r="AJ32" s="170">
        <v>7.2890494791950228E-2</v>
      </c>
      <c r="AK32" s="170">
        <v>1.9345432480757149E-2</v>
      </c>
      <c r="AL32" s="170">
        <v>0</v>
      </c>
      <c r="AM32" s="152">
        <v>7.2124702875878688E-2</v>
      </c>
      <c r="AN32" s="151"/>
    </row>
    <row r="33" spans="1:40" ht="39.950000000000003" customHeight="1" x14ac:dyDescent="0.15">
      <c r="A33" s="126" t="s">
        <v>426</v>
      </c>
      <c r="B33" s="161" t="s">
        <v>76</v>
      </c>
      <c r="C33" s="153">
        <v>0</v>
      </c>
      <c r="D33" s="170">
        <v>0</v>
      </c>
      <c r="E33" s="170">
        <v>0</v>
      </c>
      <c r="F33" s="170">
        <v>0</v>
      </c>
      <c r="G33" s="170">
        <v>0</v>
      </c>
      <c r="H33" s="170">
        <v>0</v>
      </c>
      <c r="I33" s="170">
        <v>0</v>
      </c>
      <c r="J33" s="170">
        <v>0</v>
      </c>
      <c r="K33" s="170">
        <v>0</v>
      </c>
      <c r="L33" s="170">
        <v>0</v>
      </c>
      <c r="M33" s="170">
        <v>0</v>
      </c>
      <c r="N33" s="170">
        <v>0</v>
      </c>
      <c r="O33" s="170">
        <v>0</v>
      </c>
      <c r="P33" s="170">
        <v>0</v>
      </c>
      <c r="Q33" s="170">
        <v>0</v>
      </c>
      <c r="R33" s="170">
        <v>0</v>
      </c>
      <c r="S33" s="170">
        <v>0</v>
      </c>
      <c r="T33" s="170">
        <v>0</v>
      </c>
      <c r="U33" s="170">
        <v>0</v>
      </c>
      <c r="V33" s="170">
        <v>0</v>
      </c>
      <c r="W33" s="170">
        <v>0</v>
      </c>
      <c r="X33" s="170">
        <v>0</v>
      </c>
      <c r="Y33" s="170">
        <v>0</v>
      </c>
      <c r="Z33" s="170">
        <v>0</v>
      </c>
      <c r="AA33" s="170">
        <v>0</v>
      </c>
      <c r="AB33" s="170">
        <v>0</v>
      </c>
      <c r="AC33" s="170">
        <v>0</v>
      </c>
      <c r="AD33" s="170">
        <v>0</v>
      </c>
      <c r="AE33" s="170">
        <v>0</v>
      </c>
      <c r="AF33" s="170">
        <v>0</v>
      </c>
      <c r="AG33" s="170">
        <v>0</v>
      </c>
      <c r="AH33" s="170">
        <v>0</v>
      </c>
      <c r="AI33" s="170">
        <v>0</v>
      </c>
      <c r="AJ33" s="170">
        <v>0</v>
      </c>
      <c r="AK33" s="170">
        <v>0</v>
      </c>
      <c r="AL33" s="170">
        <v>0</v>
      </c>
      <c r="AM33" s="152">
        <v>0.24659961</v>
      </c>
      <c r="AN33" s="151"/>
    </row>
    <row r="34" spans="1:40" ht="39.950000000000003" customHeight="1" x14ac:dyDescent="0.15">
      <c r="A34" s="126" t="s">
        <v>427</v>
      </c>
      <c r="B34" s="161" t="s">
        <v>394</v>
      </c>
      <c r="C34" s="153">
        <v>3.7769383894112548E-5</v>
      </c>
      <c r="D34" s="170">
        <v>2.870549535586406E-4</v>
      </c>
      <c r="E34" s="170">
        <v>2.5487891284419698E-4</v>
      </c>
      <c r="F34" s="170">
        <v>2.0760275453549352E-5</v>
      </c>
      <c r="G34" s="170">
        <v>1.4932126399785106E-4</v>
      </c>
      <c r="H34" s="170">
        <v>2.9663808760708354E-4</v>
      </c>
      <c r="I34" s="170">
        <v>6.5192037401260722E-6</v>
      </c>
      <c r="J34" s="170">
        <v>1.1619072786025575E-4</v>
      </c>
      <c r="K34" s="170">
        <v>3.6602990487021177E-4</v>
      </c>
      <c r="L34" s="170">
        <v>5.773742814644599E-5</v>
      </c>
      <c r="M34" s="170">
        <v>1.6045068063179983E-5</v>
      </c>
      <c r="N34" s="170">
        <v>3.7189050676836316E-4</v>
      </c>
      <c r="O34" s="170">
        <v>5.9887906334806754E-4</v>
      </c>
      <c r="P34" s="170">
        <v>3.7620482608100882E-4</v>
      </c>
      <c r="Q34" s="170">
        <v>3.0266095372717076E-4</v>
      </c>
      <c r="R34" s="170">
        <v>1.0710488592727476E-3</v>
      </c>
      <c r="S34" s="170">
        <v>1.0417458497819906E-3</v>
      </c>
      <c r="T34" s="170">
        <v>1.4251475713535633E-3</v>
      </c>
      <c r="U34" s="170">
        <v>1.7908243129172087E-4</v>
      </c>
      <c r="V34" s="170">
        <v>4.6235758297468071E-5</v>
      </c>
      <c r="W34" s="170">
        <v>1.4889174105743279E-4</v>
      </c>
      <c r="X34" s="170">
        <v>5.2867592497526038E-4</v>
      </c>
      <c r="Y34" s="170">
        <v>1.0079471668481892E-4</v>
      </c>
      <c r="Z34" s="170">
        <v>1.382491170892914E-4</v>
      </c>
      <c r="AA34" s="170">
        <v>1.9985225169950177E-4</v>
      </c>
      <c r="AB34" s="170">
        <v>2.1039942612532798E-4</v>
      </c>
      <c r="AC34" s="170">
        <v>1.0785798281614146E-6</v>
      </c>
      <c r="AD34" s="170">
        <v>1.1442586582284828E-3</v>
      </c>
      <c r="AE34" s="170">
        <v>3.9189195836050687E-3</v>
      </c>
      <c r="AF34" s="170">
        <v>1.2300582518155886E-4</v>
      </c>
      <c r="AG34" s="170">
        <v>1.0499449654668639E-6</v>
      </c>
      <c r="AH34" s="170">
        <v>8.784221379265043E-5</v>
      </c>
      <c r="AI34" s="170">
        <v>0</v>
      </c>
      <c r="AJ34" s="170">
        <v>4.9301597596631316E-4</v>
      </c>
      <c r="AK34" s="170">
        <v>4.1259973656578291E-4</v>
      </c>
      <c r="AL34" s="170">
        <v>0</v>
      </c>
      <c r="AM34" s="152">
        <v>1.4989396125174209E-4</v>
      </c>
      <c r="AN34" s="151"/>
    </row>
    <row r="35" spans="1:40" ht="39.950000000000003" customHeight="1" x14ac:dyDescent="0.15">
      <c r="A35" s="126" t="s">
        <v>428</v>
      </c>
      <c r="B35" s="161" t="s">
        <v>395</v>
      </c>
      <c r="C35" s="153">
        <v>3.8336975564110817E-4</v>
      </c>
      <c r="D35" s="170">
        <v>0</v>
      </c>
      <c r="E35" s="170">
        <v>0</v>
      </c>
      <c r="F35" s="170">
        <v>0</v>
      </c>
      <c r="G35" s="170">
        <v>3.0998363089476388E-6</v>
      </c>
      <c r="H35" s="170">
        <v>1.6319138245814665E-5</v>
      </c>
      <c r="I35" s="170">
        <v>0</v>
      </c>
      <c r="J35" s="170">
        <v>9.9994719643472213E-7</v>
      </c>
      <c r="K35" s="170">
        <v>0</v>
      </c>
      <c r="L35" s="170">
        <v>1.8699012573329306E-6</v>
      </c>
      <c r="M35" s="170">
        <v>0</v>
      </c>
      <c r="N35" s="170">
        <v>0</v>
      </c>
      <c r="O35" s="170">
        <v>0</v>
      </c>
      <c r="P35" s="170">
        <v>0</v>
      </c>
      <c r="Q35" s="170">
        <v>0</v>
      </c>
      <c r="R35" s="170">
        <v>0</v>
      </c>
      <c r="S35" s="170">
        <v>0</v>
      </c>
      <c r="T35" s="170">
        <v>0</v>
      </c>
      <c r="U35" s="170">
        <v>0</v>
      </c>
      <c r="V35" s="170">
        <v>1.1379399095427137E-5</v>
      </c>
      <c r="W35" s="170">
        <v>1.2699329394720971E-6</v>
      </c>
      <c r="X35" s="170">
        <v>2.7278559518739221E-5</v>
      </c>
      <c r="Y35" s="170">
        <v>2.9389448050412916E-4</v>
      </c>
      <c r="Z35" s="170">
        <v>0</v>
      </c>
      <c r="AA35" s="170">
        <v>2.5958629219445388E-5</v>
      </c>
      <c r="AB35" s="170">
        <v>1.6065151657920247E-4</v>
      </c>
      <c r="AC35" s="170">
        <v>6.6896467441482914E-6</v>
      </c>
      <c r="AD35" s="170">
        <v>1.1455795061234752E-3</v>
      </c>
      <c r="AE35" s="170">
        <v>5.6350024360685906E-4</v>
      </c>
      <c r="AF35" s="170">
        <v>2.760854209356268E-5</v>
      </c>
      <c r="AG35" s="170">
        <v>2.421872109764897E-5</v>
      </c>
      <c r="AH35" s="170">
        <v>1.5826444263187349E-2</v>
      </c>
      <c r="AI35" s="170">
        <v>1.3309297184546151E-5</v>
      </c>
      <c r="AJ35" s="170">
        <v>4.0617855119178416E-5</v>
      </c>
      <c r="AK35" s="170">
        <v>7.9055825350129137E-5</v>
      </c>
      <c r="AL35" s="170">
        <v>0</v>
      </c>
      <c r="AM35" s="152">
        <v>2.4394711804221485E-3</v>
      </c>
      <c r="AN35" s="151"/>
    </row>
    <row r="36" spans="1:40" ht="39.950000000000003" customHeight="1" x14ac:dyDescent="0.15">
      <c r="A36" s="126" t="s">
        <v>429</v>
      </c>
      <c r="B36" s="161" t="s">
        <v>334</v>
      </c>
      <c r="C36" s="153">
        <v>1.060253787408898E-3</v>
      </c>
      <c r="D36" s="170">
        <v>2.8407261574598152E-3</v>
      </c>
      <c r="E36" s="170">
        <v>8.9361749292518643E-4</v>
      </c>
      <c r="F36" s="170">
        <v>6.5543933043660219E-4</v>
      </c>
      <c r="G36" s="170">
        <v>9.8654516175563636E-4</v>
      </c>
      <c r="H36" s="170">
        <v>1.6949874651606728E-3</v>
      </c>
      <c r="I36" s="170">
        <v>1.5156615496509716E-4</v>
      </c>
      <c r="J36" s="170">
        <v>5.6154973780709173E-4</v>
      </c>
      <c r="K36" s="170">
        <v>9.1965745031389473E-4</v>
      </c>
      <c r="L36" s="170">
        <v>6.5808219178351587E-4</v>
      </c>
      <c r="M36" s="170">
        <v>3.5416285329045396E-4</v>
      </c>
      <c r="N36" s="170">
        <v>8.0102989816511149E-4</v>
      </c>
      <c r="O36" s="170">
        <v>2.1058552405856423E-3</v>
      </c>
      <c r="P36" s="170">
        <v>1.7247099389114411E-3</v>
      </c>
      <c r="Q36" s="170">
        <v>1.4044087466283184E-3</v>
      </c>
      <c r="R36" s="170">
        <v>6.8659011528294503E-4</v>
      </c>
      <c r="S36" s="170">
        <v>5.9963803368908288E-4</v>
      </c>
      <c r="T36" s="170">
        <v>7.6784838529852985E-4</v>
      </c>
      <c r="U36" s="170">
        <v>2.0912612047655529E-4</v>
      </c>
      <c r="V36" s="170">
        <v>7.762919386458386E-4</v>
      </c>
      <c r="W36" s="170">
        <v>1.0654812116906612E-3</v>
      </c>
      <c r="X36" s="170">
        <v>1.4437115927616487E-3</v>
      </c>
      <c r="Y36" s="170">
        <v>8.8693163670161557E-3</v>
      </c>
      <c r="Z36" s="170">
        <v>1.8747020367508029E-3</v>
      </c>
      <c r="AA36" s="170">
        <v>5.5528265851018251E-4</v>
      </c>
      <c r="AB36" s="170">
        <v>2.8654835497831095E-3</v>
      </c>
      <c r="AC36" s="170">
        <v>3.1640491507682692E-4</v>
      </c>
      <c r="AD36" s="170">
        <v>1.1994703954183801E-3</v>
      </c>
      <c r="AE36" s="170">
        <v>1.260314504809459E-3</v>
      </c>
      <c r="AF36" s="170">
        <v>2.7400253670207958E-6</v>
      </c>
      <c r="AG36" s="170">
        <v>1.980445639833382E-3</v>
      </c>
      <c r="AH36" s="170">
        <v>9.5886313242711789E-4</v>
      </c>
      <c r="AI36" s="170">
        <v>0</v>
      </c>
      <c r="AJ36" s="170">
        <v>1.9492559893789963E-3</v>
      </c>
      <c r="AK36" s="170">
        <v>2.6990998817516768E-3</v>
      </c>
      <c r="AL36" s="170">
        <v>0</v>
      </c>
      <c r="AM36" s="152">
        <v>4.6816053988113296E-3</v>
      </c>
      <c r="AN36" s="151"/>
    </row>
    <row r="37" spans="1:40" ht="39.950000000000003" customHeight="1" x14ac:dyDescent="0.15">
      <c r="A37" s="126" t="s">
        <v>430</v>
      </c>
      <c r="B37" s="161" t="s">
        <v>396</v>
      </c>
      <c r="C37" s="153">
        <v>1.8372656127845399E-2</v>
      </c>
      <c r="D37" s="170">
        <v>4.685114271827262E-2</v>
      </c>
      <c r="E37" s="170">
        <v>3.2282456458693778E-2</v>
      </c>
      <c r="F37" s="170">
        <v>3.1279789504136318E-2</v>
      </c>
      <c r="G37" s="170">
        <v>2.1011486341121512E-2</v>
      </c>
      <c r="H37" s="170">
        <v>4.5316234004226033E-2</v>
      </c>
      <c r="I37" s="170">
        <v>4.5879612011129325E-3</v>
      </c>
      <c r="J37" s="170">
        <v>3.5863200899724119E-2</v>
      </c>
      <c r="K37" s="170">
        <v>5.0174371966000504E-2</v>
      </c>
      <c r="L37" s="170">
        <v>1.0340577631158308E-2</v>
      </c>
      <c r="M37" s="170">
        <v>1.4712095369847019E-2</v>
      </c>
      <c r="N37" s="170">
        <v>2.7441035945195365E-2</v>
      </c>
      <c r="O37" s="170">
        <v>3.7404293169922824E-2</v>
      </c>
      <c r="P37" s="170">
        <v>3.2106324843135241E-2</v>
      </c>
      <c r="Q37" s="170">
        <v>3.1723476280513106E-2</v>
      </c>
      <c r="R37" s="170">
        <v>4.2704617137149306E-2</v>
      </c>
      <c r="S37" s="170">
        <v>3.6884114569132896E-2</v>
      </c>
      <c r="T37" s="170">
        <v>3.4089365655032032E-2</v>
      </c>
      <c r="U37" s="170">
        <v>2.6036342855249077E-2</v>
      </c>
      <c r="V37" s="170">
        <v>3.7254785990453947E-2</v>
      </c>
      <c r="W37" s="170">
        <v>8.8059605226015303E-2</v>
      </c>
      <c r="X37" s="170">
        <v>6.0333242332658209E-2</v>
      </c>
      <c r="Y37" s="170">
        <v>0.12745378766249799</v>
      </c>
      <c r="Z37" s="170">
        <v>5.8751353789535811E-2</v>
      </c>
      <c r="AA37" s="170">
        <v>8.0515087308879504E-2</v>
      </c>
      <c r="AB37" s="170">
        <v>0.10964049165483955</v>
      </c>
      <c r="AC37" s="170">
        <v>2.613032151050099E-2</v>
      </c>
      <c r="AD37" s="170">
        <v>0.10887298030651531</v>
      </c>
      <c r="AE37" s="170">
        <v>0.15573703155445109</v>
      </c>
      <c r="AF37" s="170">
        <v>8.6836619400569623E-2</v>
      </c>
      <c r="AG37" s="170">
        <v>6.6967903628819159E-2</v>
      </c>
      <c r="AH37" s="170">
        <v>4.4514537373887275E-2</v>
      </c>
      <c r="AI37" s="170">
        <v>7.3605414490027166E-2</v>
      </c>
      <c r="AJ37" s="170">
        <v>0.13102866199953142</v>
      </c>
      <c r="AK37" s="170">
        <v>3.4431189979526718E-2</v>
      </c>
      <c r="AL37" s="170">
        <v>0</v>
      </c>
      <c r="AM37" s="152">
        <v>3.7924471770712752E-2</v>
      </c>
      <c r="AN37" s="151"/>
    </row>
    <row r="38" spans="1:40" ht="39.950000000000003" customHeight="1" x14ac:dyDescent="0.15">
      <c r="A38" s="126" t="s">
        <v>431</v>
      </c>
      <c r="B38" s="161" t="s">
        <v>397</v>
      </c>
      <c r="C38" s="153">
        <v>2.1461757595853104E-4</v>
      </c>
      <c r="D38" s="170">
        <v>1.7968301080705594E-4</v>
      </c>
      <c r="E38" s="170">
        <v>1.6338281812105872E-4</v>
      </c>
      <c r="F38" s="170">
        <v>1.585093632676659E-4</v>
      </c>
      <c r="G38" s="170">
        <v>9.2078020757088981E-5</v>
      </c>
      <c r="H38" s="170">
        <v>9.9520050012169789E-5</v>
      </c>
      <c r="I38" s="170">
        <v>1.6593185963756281E-5</v>
      </c>
      <c r="J38" s="170">
        <v>8.6657645118545885E-5</v>
      </c>
      <c r="K38" s="170">
        <v>7.1500126215809129E-5</v>
      </c>
      <c r="L38" s="170">
        <v>5.9868293088773388E-5</v>
      </c>
      <c r="M38" s="170">
        <v>8.9275051733193712E-5</v>
      </c>
      <c r="N38" s="170">
        <v>9.1618997955266414E-5</v>
      </c>
      <c r="O38" s="170">
        <v>1.1588860779631077E-4</v>
      </c>
      <c r="P38" s="170">
        <v>1.3125122199347886E-4</v>
      </c>
      <c r="Q38" s="170">
        <v>1.059659021228697E-4</v>
      </c>
      <c r="R38" s="170">
        <v>1.6465245565801479E-4</v>
      </c>
      <c r="S38" s="170">
        <v>1.2336970282175944E-4</v>
      </c>
      <c r="T38" s="170">
        <v>1.2493233363647458E-4</v>
      </c>
      <c r="U38" s="170">
        <v>9.5691604516117722E-5</v>
      </c>
      <c r="V38" s="170">
        <v>4.2649078154871861E-4</v>
      </c>
      <c r="W38" s="170">
        <v>2.5035298940254759E-4</v>
      </c>
      <c r="X38" s="170">
        <v>7.8424534013515543E-5</v>
      </c>
      <c r="Y38" s="170">
        <v>2.6921199004764087E-4</v>
      </c>
      <c r="Z38" s="170">
        <v>4.8216927076553709E-5</v>
      </c>
      <c r="AA38" s="170">
        <v>8.2282278837343529E-4</v>
      </c>
      <c r="AB38" s="170">
        <v>1.9393225054873948E-4</v>
      </c>
      <c r="AC38" s="170">
        <v>5.0490554911964216E-4</v>
      </c>
      <c r="AD38" s="170">
        <v>6.6000642392271072E-4</v>
      </c>
      <c r="AE38" s="170">
        <v>1.0186614485161272E-2</v>
      </c>
      <c r="AF38" s="170">
        <v>4.7585038240853273E-4</v>
      </c>
      <c r="AG38" s="170">
        <v>2.8890699817860667E-3</v>
      </c>
      <c r="AH38" s="170">
        <v>1.1964653957684881E-2</v>
      </c>
      <c r="AI38" s="170">
        <v>2.5270084220165709E-3</v>
      </c>
      <c r="AJ38" s="170">
        <v>1.4020802649457416E-3</v>
      </c>
      <c r="AK38" s="170">
        <v>1.5418107123975684E-2</v>
      </c>
      <c r="AL38" s="170">
        <v>0</v>
      </c>
      <c r="AM38" s="152">
        <v>1.6257318003018444E-3</v>
      </c>
      <c r="AN38" s="151"/>
    </row>
    <row r="39" spans="1:40" ht="39.950000000000003" customHeight="1" x14ac:dyDescent="0.15">
      <c r="A39" s="126" t="s">
        <v>432</v>
      </c>
      <c r="B39" s="161" t="s">
        <v>43</v>
      </c>
      <c r="C39" s="153">
        <v>7.4963000000000004E-4</v>
      </c>
      <c r="D39" s="170">
        <v>8.0668000000000005E-4</v>
      </c>
      <c r="E39" s="170">
        <v>6.3310999999999999E-4</v>
      </c>
      <c r="F39" s="170">
        <v>1.13999E-3</v>
      </c>
      <c r="G39" s="170">
        <v>7.6838999999999998E-4</v>
      </c>
      <c r="H39" s="170">
        <v>4.9545000000000004E-4</v>
      </c>
      <c r="I39" s="170">
        <v>2.3580000000000001E-5</v>
      </c>
      <c r="J39" s="170">
        <v>1.7166999999999999E-4</v>
      </c>
      <c r="K39" s="170">
        <v>1.1547199999999999E-3</v>
      </c>
      <c r="L39" s="170">
        <v>1.5536E-4</v>
      </c>
      <c r="M39" s="170">
        <v>3.5269000000000001E-4</v>
      </c>
      <c r="N39" s="170">
        <v>4.1041E-4</v>
      </c>
      <c r="O39" s="170">
        <v>8.3750000000000003E-4</v>
      </c>
      <c r="P39" s="170">
        <v>9.6252999999999996E-4</v>
      </c>
      <c r="Q39" s="170">
        <v>7.9078000000000004E-4</v>
      </c>
      <c r="R39" s="170">
        <v>8.1183000000000004E-4</v>
      </c>
      <c r="S39" s="170">
        <v>8.6790999999999995E-4</v>
      </c>
      <c r="T39" s="170">
        <v>8.6905999999999995E-4</v>
      </c>
      <c r="U39" s="170">
        <v>3.3405000000000002E-4</v>
      </c>
      <c r="V39" s="170">
        <v>1.1385499999999999E-3</v>
      </c>
      <c r="W39" s="170">
        <v>8.8170999999999996E-4</v>
      </c>
      <c r="X39" s="170">
        <v>4.494E-5</v>
      </c>
      <c r="Y39" s="170">
        <v>9.1715000000000004E-4</v>
      </c>
      <c r="Z39" s="170">
        <v>3.25114E-3</v>
      </c>
      <c r="AA39" s="170">
        <v>2.0525000000000001E-3</v>
      </c>
      <c r="AB39" s="170">
        <v>3.6221000000000001E-3</v>
      </c>
      <c r="AC39" s="170">
        <v>3.2490999999999998E-4</v>
      </c>
      <c r="AD39" s="170">
        <v>1.81751E-3</v>
      </c>
      <c r="AE39" s="170">
        <v>1.81723E-3</v>
      </c>
      <c r="AF39" s="170">
        <v>2.8615699999999999E-3</v>
      </c>
      <c r="AG39" s="170">
        <v>3.7728499999999999E-3</v>
      </c>
      <c r="AH39" s="170">
        <v>2.3315200000000001E-3</v>
      </c>
      <c r="AI39" s="170">
        <v>5.0304700000000004E-3</v>
      </c>
      <c r="AJ39" s="170">
        <v>1.5334999999999999E-3</v>
      </c>
      <c r="AK39" s="170">
        <v>1.8123200000000001E-3</v>
      </c>
      <c r="AL39" s="170">
        <v>0</v>
      </c>
      <c r="AM39" s="152">
        <v>2.0435000000000001E-4</v>
      </c>
      <c r="AN39" s="151"/>
    </row>
    <row r="40" spans="1:40" ht="39.950000000000003" customHeight="1" x14ac:dyDescent="0.15">
      <c r="A40" s="126" t="s">
        <v>433</v>
      </c>
      <c r="B40" s="161" t="s">
        <v>41</v>
      </c>
      <c r="C40" s="149">
        <v>3.8849749366603207E-3</v>
      </c>
      <c r="D40" s="148">
        <v>1.2115607382716862E-2</v>
      </c>
      <c r="E40" s="148">
        <v>5.9180684553792138E-3</v>
      </c>
      <c r="F40" s="148">
        <v>2.6368799314802371E-3</v>
      </c>
      <c r="G40" s="148">
        <v>2.9606616443286792E-3</v>
      </c>
      <c r="H40" s="148">
        <v>1.3913373487492774E-3</v>
      </c>
      <c r="I40" s="148">
        <v>3.4672383555974548E-4</v>
      </c>
      <c r="J40" s="148">
        <v>2.1657700205219505E-3</v>
      </c>
      <c r="K40" s="148">
        <v>7.6644497454235556E-3</v>
      </c>
      <c r="L40" s="148">
        <v>3.4408633236231835E-3</v>
      </c>
      <c r="M40" s="148">
        <v>4.8766603099164871E-3</v>
      </c>
      <c r="N40" s="148">
        <v>3.7161885823793601E-3</v>
      </c>
      <c r="O40" s="148">
        <v>7.1732073550700541E-3</v>
      </c>
      <c r="P40" s="148">
        <v>5.7045058840256534E-3</v>
      </c>
      <c r="Q40" s="148">
        <v>2.4735248947363644E-3</v>
      </c>
      <c r="R40" s="148">
        <v>6.9688058038245876E-4</v>
      </c>
      <c r="S40" s="148">
        <v>2.3330526220421872E-3</v>
      </c>
      <c r="T40" s="148">
        <v>1.3261021796426218E-3</v>
      </c>
      <c r="U40" s="148">
        <v>1.6177114978997921E-3</v>
      </c>
      <c r="V40" s="148">
        <v>1.9574409045001193E-3</v>
      </c>
      <c r="W40" s="148">
        <v>1.3801571448355025E-2</v>
      </c>
      <c r="X40" s="148">
        <v>2.8080109528946942E-3</v>
      </c>
      <c r="Y40" s="148">
        <v>8.8917593259307433E-3</v>
      </c>
      <c r="Z40" s="148">
        <v>2.0916488597726504E-2</v>
      </c>
      <c r="AA40" s="148">
        <v>6.7325286512958859E-3</v>
      </c>
      <c r="AB40" s="148">
        <v>4.6155019850639706E-3</v>
      </c>
      <c r="AC40" s="148">
        <v>1.715791793095938E-3</v>
      </c>
      <c r="AD40" s="148">
        <v>8.1761906602521861E-3</v>
      </c>
      <c r="AE40" s="148">
        <v>2.6176675113399393E-3</v>
      </c>
      <c r="AF40" s="148">
        <v>9.2592586930531162E-4</v>
      </c>
      <c r="AG40" s="148">
        <v>9.5919442051426856E-3</v>
      </c>
      <c r="AH40" s="148">
        <v>3.8633090251735786E-3</v>
      </c>
      <c r="AI40" s="148">
        <v>4.5460919234242532E-3</v>
      </c>
      <c r="AJ40" s="148">
        <v>3.0168149382093857E-3</v>
      </c>
      <c r="AK40" s="148">
        <v>2.7429538597728612E-3</v>
      </c>
      <c r="AL40" s="148">
        <v>4.9350791260485466E-4</v>
      </c>
      <c r="AM40" s="147">
        <v>0</v>
      </c>
      <c r="AN40" s="151"/>
    </row>
    <row r="41" spans="1:40" ht="39.950000000000003" customHeight="1" x14ac:dyDescent="0.15">
      <c r="A41" s="127" t="s">
        <v>434</v>
      </c>
      <c r="B41" s="160" t="s">
        <v>0</v>
      </c>
      <c r="C41" s="143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42"/>
      <c r="T41" s="142"/>
      <c r="U41" s="142"/>
      <c r="V41" s="142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1"/>
      <c r="AN41" s="140"/>
    </row>
    <row r="42" spans="1:40" ht="39.950000000000003" customHeight="1" x14ac:dyDescent="0.15">
      <c r="A42" s="136" t="s">
        <v>445</v>
      </c>
      <c r="B42" s="159" t="s">
        <v>38</v>
      </c>
      <c r="C42" s="158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57"/>
      <c r="Z42" s="157"/>
      <c r="AA42" s="157"/>
      <c r="AB42" s="157"/>
      <c r="AC42" s="157"/>
      <c r="AD42" s="157"/>
      <c r="AE42" s="157"/>
      <c r="AF42" s="157"/>
      <c r="AG42" s="157"/>
      <c r="AH42" s="157"/>
      <c r="AI42" s="157"/>
      <c r="AJ42" s="157"/>
      <c r="AK42" s="157"/>
      <c r="AL42" s="157"/>
      <c r="AM42" s="156"/>
      <c r="AN42" s="155"/>
    </row>
    <row r="43" spans="1:40" ht="39.950000000000003" customHeight="1" x14ac:dyDescent="0.15">
      <c r="A43" s="126" t="s">
        <v>467</v>
      </c>
      <c r="B43" s="154" t="s">
        <v>1</v>
      </c>
      <c r="C43" s="153"/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52"/>
      <c r="AN43" s="151"/>
    </row>
    <row r="44" spans="1:40" ht="39.950000000000003" customHeight="1" x14ac:dyDescent="0.15">
      <c r="A44" s="126" t="s">
        <v>468</v>
      </c>
      <c r="B44" s="154" t="s">
        <v>2</v>
      </c>
      <c r="C44" s="153"/>
      <c r="D44" s="139"/>
      <c r="E44" s="139"/>
      <c r="F44" s="139"/>
      <c r="G44" s="139"/>
      <c r="H44" s="139"/>
      <c r="I44" s="139"/>
      <c r="J44" s="139"/>
      <c r="K44" s="139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52"/>
      <c r="AN44" s="151"/>
    </row>
    <row r="45" spans="1:40" ht="39.950000000000003" customHeight="1" x14ac:dyDescent="0.15">
      <c r="A45" s="126" t="s">
        <v>469</v>
      </c>
      <c r="B45" s="154" t="s">
        <v>3</v>
      </c>
      <c r="C45" s="153"/>
      <c r="D45" s="139"/>
      <c r="E45" s="139"/>
      <c r="F45" s="139"/>
      <c r="G45" s="139"/>
      <c r="H45" s="139"/>
      <c r="I45" s="139"/>
      <c r="J45" s="139"/>
      <c r="K45" s="139"/>
      <c r="L45" s="139"/>
      <c r="M45" s="139"/>
      <c r="N45" s="139"/>
      <c r="O45" s="139"/>
      <c r="P45" s="139"/>
      <c r="Q45" s="139"/>
      <c r="R45" s="139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52"/>
      <c r="AN45" s="151"/>
    </row>
    <row r="46" spans="1:40" ht="39.950000000000003" customHeight="1" x14ac:dyDescent="0.15">
      <c r="A46" s="126" t="s">
        <v>470</v>
      </c>
      <c r="B46" s="154" t="s">
        <v>4</v>
      </c>
      <c r="C46" s="153"/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52"/>
      <c r="AN46" s="151"/>
    </row>
    <row r="47" spans="1:40" ht="39.950000000000003" customHeight="1" x14ac:dyDescent="0.15">
      <c r="A47" s="129" t="s">
        <v>471</v>
      </c>
      <c r="B47" s="150" t="s">
        <v>5</v>
      </c>
      <c r="C47" s="149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8"/>
      <c r="AF47" s="148"/>
      <c r="AG47" s="148"/>
      <c r="AH47" s="148"/>
      <c r="AI47" s="148"/>
      <c r="AJ47" s="148"/>
      <c r="AK47" s="148"/>
      <c r="AL47" s="148"/>
      <c r="AM47" s="147"/>
      <c r="AN47" s="146"/>
    </row>
    <row r="48" spans="1:40" ht="39.950000000000003" customHeight="1" x14ac:dyDescent="0.15">
      <c r="A48" s="127" t="s">
        <v>472</v>
      </c>
      <c r="B48" s="145" t="s">
        <v>6</v>
      </c>
      <c r="C48" s="143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1"/>
      <c r="AN48" s="140"/>
    </row>
    <row r="49" spans="1:40" ht="39.950000000000003" customHeight="1" x14ac:dyDescent="0.15">
      <c r="A49" s="127" t="s">
        <v>462</v>
      </c>
      <c r="B49" s="144" t="s">
        <v>28</v>
      </c>
      <c r="C49" s="143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1"/>
      <c r="AN49" s="140"/>
    </row>
    <row r="50" spans="1:40" ht="39.950000000000003" customHeight="1" x14ac:dyDescent="0.15"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  <c r="AN50" s="139"/>
    </row>
    <row r="51" spans="1:40" ht="39.950000000000003" customHeight="1" x14ac:dyDescent="0.15"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  <c r="AN51" s="139"/>
    </row>
    <row r="52" spans="1:40" ht="39.950000000000003" customHeight="1" x14ac:dyDescent="0.15">
      <c r="C52" s="139"/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39"/>
      <c r="O52" s="13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  <c r="AN52" s="139"/>
    </row>
  </sheetData>
  <mergeCells count="1">
    <mergeCell ref="C1:H1"/>
  </mergeCells>
  <phoneticPr fontId="10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AD4A3-2A92-4CC1-858F-A718B5A98A08}">
  <dimension ref="A1:AN52"/>
  <sheetViews>
    <sheetView workbookViewId="0">
      <pane xSplit="2" ySplit="3" topLeftCell="G29" activePane="bottomRight" state="frozen"/>
      <selection activeCell="N18" sqref="N18"/>
      <selection pane="topRight" activeCell="N18" sqref="N18"/>
      <selection pane="bottomLeft" activeCell="N18" sqref="N18"/>
      <selection pane="bottomRight" activeCell="N18" sqref="N18"/>
    </sheetView>
  </sheetViews>
  <sheetFormatPr defaultColWidth="8.875" defaultRowHeight="13.5" x14ac:dyDescent="0.15"/>
  <cols>
    <col min="1" max="1" width="8.875" style="125"/>
    <col min="2" max="41" width="18.625" style="125" customWidth="1"/>
    <col min="42" max="16384" width="8.875" style="125"/>
  </cols>
  <sheetData>
    <row r="1" spans="1:40" ht="39.950000000000003" customHeight="1" x14ac:dyDescent="0.15">
      <c r="B1" s="161"/>
      <c r="C1" s="270" t="s">
        <v>1266</v>
      </c>
      <c r="D1" s="270"/>
      <c r="E1" s="270"/>
      <c r="F1" s="270"/>
      <c r="G1" s="270"/>
      <c r="H1" s="270"/>
    </row>
    <row r="2" spans="1:40" ht="39.950000000000003" customHeight="1" x14ac:dyDescent="0.15">
      <c r="A2" s="136"/>
      <c r="B2" s="162"/>
      <c r="C2" s="136" t="s">
        <v>398</v>
      </c>
      <c r="D2" s="168" t="s">
        <v>399</v>
      </c>
      <c r="E2" s="168" t="s">
        <v>400</v>
      </c>
      <c r="F2" s="168" t="s">
        <v>401</v>
      </c>
      <c r="G2" s="168" t="s">
        <v>402</v>
      </c>
      <c r="H2" s="168" t="s">
        <v>403</v>
      </c>
      <c r="I2" s="168" t="s">
        <v>404</v>
      </c>
      <c r="J2" s="168" t="s">
        <v>405</v>
      </c>
      <c r="K2" s="168" t="s">
        <v>444</v>
      </c>
      <c r="L2" s="168" t="s">
        <v>406</v>
      </c>
      <c r="M2" s="168" t="s">
        <v>407</v>
      </c>
      <c r="N2" s="168" t="s">
        <v>408</v>
      </c>
      <c r="O2" s="168" t="s">
        <v>409</v>
      </c>
      <c r="P2" s="168" t="s">
        <v>410</v>
      </c>
      <c r="Q2" s="168" t="s">
        <v>411</v>
      </c>
      <c r="R2" s="168" t="s">
        <v>412</v>
      </c>
      <c r="S2" s="168" t="s">
        <v>413</v>
      </c>
      <c r="T2" s="168" t="s">
        <v>414</v>
      </c>
      <c r="U2" s="168" t="s">
        <v>415</v>
      </c>
      <c r="V2" s="168" t="s">
        <v>416</v>
      </c>
      <c r="W2" s="168" t="s">
        <v>417</v>
      </c>
      <c r="X2" s="168" t="s">
        <v>418</v>
      </c>
      <c r="Y2" s="168" t="s">
        <v>419</v>
      </c>
      <c r="Z2" s="168" t="s">
        <v>420</v>
      </c>
      <c r="AA2" s="168" t="s">
        <v>421</v>
      </c>
      <c r="AB2" s="168" t="s">
        <v>422</v>
      </c>
      <c r="AC2" s="168" t="s">
        <v>423</v>
      </c>
      <c r="AD2" s="168" t="s">
        <v>424</v>
      </c>
      <c r="AE2" s="168" t="s">
        <v>425</v>
      </c>
      <c r="AF2" s="168" t="s">
        <v>426</v>
      </c>
      <c r="AG2" s="168" t="s">
        <v>427</v>
      </c>
      <c r="AH2" s="168" t="s">
        <v>428</v>
      </c>
      <c r="AI2" s="168" t="s">
        <v>429</v>
      </c>
      <c r="AJ2" s="168" t="s">
        <v>430</v>
      </c>
      <c r="AK2" s="168" t="s">
        <v>431</v>
      </c>
      <c r="AL2" s="168" t="s">
        <v>432</v>
      </c>
      <c r="AM2" s="167" t="s">
        <v>433</v>
      </c>
      <c r="AN2" s="166"/>
    </row>
    <row r="3" spans="1:40" ht="39.950000000000003" customHeight="1" thickBot="1" x14ac:dyDescent="0.2">
      <c r="A3" s="129"/>
      <c r="B3" s="164"/>
      <c r="C3" s="165" t="s">
        <v>435</v>
      </c>
      <c r="D3" s="164" t="s">
        <v>383</v>
      </c>
      <c r="E3" s="164" t="s">
        <v>384</v>
      </c>
      <c r="F3" s="164" t="s">
        <v>337</v>
      </c>
      <c r="G3" s="164" t="s">
        <v>345</v>
      </c>
      <c r="H3" s="164" t="s">
        <v>338</v>
      </c>
      <c r="I3" s="164" t="s">
        <v>346</v>
      </c>
      <c r="J3" s="164" t="s">
        <v>436</v>
      </c>
      <c r="K3" s="164" t="s">
        <v>339</v>
      </c>
      <c r="L3" s="164" t="s">
        <v>340</v>
      </c>
      <c r="M3" s="164" t="s">
        <v>385</v>
      </c>
      <c r="N3" s="164" t="s">
        <v>341</v>
      </c>
      <c r="O3" s="164" t="s">
        <v>162</v>
      </c>
      <c r="P3" s="164" t="s">
        <v>160</v>
      </c>
      <c r="Q3" s="164" t="s">
        <v>158</v>
      </c>
      <c r="R3" s="164" t="s">
        <v>386</v>
      </c>
      <c r="S3" s="164" t="s">
        <v>342</v>
      </c>
      <c r="T3" s="164" t="s">
        <v>437</v>
      </c>
      <c r="U3" s="164" t="s">
        <v>388</v>
      </c>
      <c r="V3" s="164" t="s">
        <v>21</v>
      </c>
      <c r="W3" s="164" t="s">
        <v>389</v>
      </c>
      <c r="X3" s="164" t="s">
        <v>390</v>
      </c>
      <c r="Y3" s="164" t="s">
        <v>22</v>
      </c>
      <c r="Z3" s="164" t="s">
        <v>23</v>
      </c>
      <c r="AA3" s="164" t="s">
        <v>114</v>
      </c>
      <c r="AB3" s="164" t="s">
        <v>112</v>
      </c>
      <c r="AC3" s="164" t="s">
        <v>391</v>
      </c>
      <c r="AD3" s="164" t="s">
        <v>392</v>
      </c>
      <c r="AE3" s="164" t="s">
        <v>393</v>
      </c>
      <c r="AF3" s="164" t="s">
        <v>76</v>
      </c>
      <c r="AG3" s="164" t="s">
        <v>394</v>
      </c>
      <c r="AH3" s="164" t="s">
        <v>395</v>
      </c>
      <c r="AI3" s="164" t="s">
        <v>334</v>
      </c>
      <c r="AJ3" s="164" t="s">
        <v>396</v>
      </c>
      <c r="AK3" s="164" t="s">
        <v>397</v>
      </c>
      <c r="AL3" s="164" t="s">
        <v>43</v>
      </c>
      <c r="AM3" s="150" t="s">
        <v>41</v>
      </c>
      <c r="AN3" s="163" t="s">
        <v>1263</v>
      </c>
    </row>
    <row r="4" spans="1:40" ht="39.950000000000003" customHeight="1" x14ac:dyDescent="0.15">
      <c r="A4" s="136" t="s">
        <v>398</v>
      </c>
      <c r="B4" s="162" t="s">
        <v>435</v>
      </c>
      <c r="C4" s="69">
        <f>'単位行列表(統合大分類)I'!C4-'(I-M表)A(統合大分類)'!C4</f>
        <v>0.90033645943084784</v>
      </c>
      <c r="D4" s="169">
        <f>'単位行列表(統合大分類)I'!D4-'(I-M表)A(統合大分類)'!D4</f>
        <v>-6.0911813643339519E-5</v>
      </c>
      <c r="E4" s="169">
        <f>'単位行列表(統合大分類)I'!E4-'(I-M表)A(統合大分類)'!E4</f>
        <v>-0.16010277527608924</v>
      </c>
      <c r="F4" s="169">
        <f>'単位行列表(統合大分類)I'!F4-'(I-M表)A(統合大分類)'!F4</f>
        <v>-6.7114161117095231E-3</v>
      </c>
      <c r="G4" s="169">
        <f>'単位行列表(統合大分類)I'!G4-'(I-M表)A(統合大分類)'!G4</f>
        <v>-2.4857635658588267E-2</v>
      </c>
      <c r="H4" s="169">
        <f>'単位行列表(統合大分類)I'!H4-'(I-M表)A(統合大分類)'!H4</f>
        <v>-1.2161457597471333E-3</v>
      </c>
      <c r="I4" s="169">
        <f>'単位行列表(統合大分類)I'!I4-'(I-M表)A(統合大分類)'!I4</f>
        <v>0</v>
      </c>
      <c r="J4" s="169">
        <f>'単位行列表(統合大分類)I'!J4-'(I-M表)A(統合大分類)'!J4</f>
        <v>-9.1373869033008256E-3</v>
      </c>
      <c r="K4" s="169">
        <f>'単位行列表(統合大分類)I'!K4-'(I-M表)A(統合大分類)'!K4</f>
        <v>-1.1977410462034862E-4</v>
      </c>
      <c r="L4" s="169">
        <f>'単位行列表(統合大分類)I'!L4-'(I-M表)A(統合大分類)'!L4</f>
        <v>-5.738663465725123E-8</v>
      </c>
      <c r="M4" s="169">
        <f>'単位行列表(統合大分類)I'!M4-'(I-M表)A(統合大分類)'!M4</f>
        <v>-1.079688540622855E-5</v>
      </c>
      <c r="N4" s="169">
        <f>'単位行列表(統合大分類)I'!N4-'(I-M表)A(統合大分類)'!N4</f>
        <v>0</v>
      </c>
      <c r="O4" s="169">
        <f>'単位行列表(統合大分類)I'!O4-'(I-M表)A(統合大分類)'!O4</f>
        <v>0</v>
      </c>
      <c r="P4" s="169">
        <f>'単位行列表(統合大分類)I'!P4-'(I-M表)A(統合大分類)'!P4</f>
        <v>0</v>
      </c>
      <c r="Q4" s="169">
        <f>'単位行列表(統合大分類)I'!Q4-'(I-M表)A(統合大分類)'!Q4</f>
        <v>0</v>
      </c>
      <c r="R4" s="169">
        <f>'単位行列表(統合大分類)I'!R4-'(I-M表)A(統合大分類)'!R4</f>
        <v>0</v>
      </c>
      <c r="S4" s="169">
        <f>'単位行列表(統合大分類)I'!S4-'(I-M表)A(統合大分類)'!S4</f>
        <v>0</v>
      </c>
      <c r="T4" s="169">
        <f>'単位行列表(統合大分類)I'!T4-'(I-M表)A(統合大分類)'!T4</f>
        <v>0</v>
      </c>
      <c r="U4" s="169">
        <f>'単位行列表(統合大分類)I'!U4-'(I-M表)A(統合大分類)'!U4</f>
        <v>-2.0495226663304009E-7</v>
      </c>
      <c r="V4" s="169">
        <f>'単位行列表(統合大分類)I'!V4-'(I-M表)A(統合大分類)'!V4</f>
        <v>-5.7972716158915067E-3</v>
      </c>
      <c r="W4" s="169">
        <f>'単位行列表(統合大分類)I'!W4-'(I-M表)A(統合大分類)'!W4</f>
        <v>-8.5534778956632943E-4</v>
      </c>
      <c r="X4" s="169">
        <f>'単位行列表(統合大分類)I'!X4-'(I-M表)A(統合大分類)'!X4</f>
        <v>0</v>
      </c>
      <c r="Y4" s="169">
        <f>'単位行列表(統合大分類)I'!Y4-'(I-M表)A(統合大分類)'!Y4</f>
        <v>0</v>
      </c>
      <c r="Z4" s="169">
        <f>'単位行列表(統合大分類)I'!Z4-'(I-M表)A(統合大分類)'!Z4</f>
        <v>0</v>
      </c>
      <c r="AA4" s="169">
        <f>'単位行列表(統合大分類)I'!AA4-'(I-M表)A(統合大分類)'!AA4</f>
        <v>-9.7393317104020648E-5</v>
      </c>
      <c r="AB4" s="169">
        <f>'単位行列表(統合大分類)I'!AB4-'(I-M表)A(統合大分類)'!AB4</f>
        <v>0</v>
      </c>
      <c r="AC4" s="169">
        <f>'単位行列表(統合大分類)I'!AC4-'(I-M表)A(統合大分類)'!AC4</f>
        <v>-1.8363723090320394E-6</v>
      </c>
      <c r="AD4" s="169">
        <f>'単位行列表(統合大分類)I'!AD4-'(I-M表)A(統合大分類)'!AD4</f>
        <v>-3.3817123994451613E-5</v>
      </c>
      <c r="AE4" s="169">
        <f>'単位行列表(統合大分類)I'!AE4-'(I-M表)A(統合大分類)'!AE4</f>
        <v>0</v>
      </c>
      <c r="AF4" s="169">
        <f>'単位行列表(統合大分類)I'!AF4-'(I-M表)A(統合大分類)'!AF4</f>
        <v>-3.5645298212818333E-5</v>
      </c>
      <c r="AG4" s="169">
        <f>'単位行列表(統合大分類)I'!AG4-'(I-M表)A(統合大分類)'!AG4</f>
        <v>-1.7378886458695305E-3</v>
      </c>
      <c r="AH4" s="169">
        <f>'単位行列表(統合大分類)I'!AH4-'(I-M表)A(統合大分類)'!AH4</f>
        <v>-2.3586726653196787E-3</v>
      </c>
      <c r="AI4" s="169">
        <f>'単位行列表(統合大分類)I'!AI4-'(I-M表)A(統合大分類)'!AI4</f>
        <v>-1.7040715218750793E-3</v>
      </c>
      <c r="AJ4" s="169">
        <f>'単位行列表(統合大分類)I'!AJ4-'(I-M表)A(統合大分類)'!AJ4</f>
        <v>-9.4933889904424169E-6</v>
      </c>
      <c r="AK4" s="169">
        <f>'単位行列表(統合大分類)I'!AK4-'(I-M表)A(統合大分類)'!AK4</f>
        <v>-1.8237365918895791E-2</v>
      </c>
      <c r="AL4" s="169">
        <f>'単位行列表(統合大分類)I'!AL4-'(I-M表)A(統合大分類)'!AL4</f>
        <v>0</v>
      </c>
      <c r="AM4" s="171">
        <f>'単位行列表(統合大分類)I'!AM4-'(I-M表)A(統合大分類)'!AM4</f>
        <v>0</v>
      </c>
      <c r="AN4" s="151"/>
    </row>
    <row r="5" spans="1:40" ht="39.950000000000003" customHeight="1" x14ac:dyDescent="0.15">
      <c r="A5" s="126" t="s">
        <v>399</v>
      </c>
      <c r="B5" s="161" t="s">
        <v>383</v>
      </c>
      <c r="C5" s="153">
        <f>'単位行列表(統合大分類)I'!C5-'(I-M表)A(統合大分類)'!C5</f>
        <v>-1.2105672226773585E-6</v>
      </c>
      <c r="D5" s="170">
        <f>'単位行列表(統合大分類)I'!D5-'(I-M表)A(統合大分類)'!D5</f>
        <v>0.99993263218142325</v>
      </c>
      <c r="E5" s="170">
        <f>'単位行列表(統合大分類)I'!E5-'(I-M表)A(統合大分類)'!E5</f>
        <v>-1.0949144785806438E-5</v>
      </c>
      <c r="F5" s="170">
        <f>'単位行列表(統合大分類)I'!F5-'(I-M表)A(統合大分類)'!F5</f>
        <v>-1.4093346732917514E-5</v>
      </c>
      <c r="G5" s="170">
        <f>'単位行列表(統合大分類)I'!G5-'(I-M表)A(統合大分類)'!G5</f>
        <v>-1.698352364980629E-4</v>
      </c>
      <c r="H5" s="170">
        <f>'単位行列表(統合大分類)I'!H5-'(I-M表)A(統合大分類)'!H5</f>
        <v>-1.9403021679235979E-4</v>
      </c>
      <c r="I5" s="170">
        <f>'単位行列表(統合大分類)I'!I5-'(I-M表)A(統合大分類)'!I5</f>
        <v>-2.224428346019278E-2</v>
      </c>
      <c r="J5" s="170">
        <f>'単位行列表(統合大分類)I'!J5-'(I-M表)A(統合大分類)'!J5</f>
        <v>-4.4666543516391559E-6</v>
      </c>
      <c r="K5" s="170">
        <f>'単位行列表(統合大分類)I'!K5-'(I-M表)A(統合大分類)'!K5</f>
        <v>-2.4531773719759713E-3</v>
      </c>
      <c r="L5" s="170">
        <f>'単位行列表(統合大分類)I'!L5-'(I-M表)A(統合大分類)'!L5</f>
        <v>-1.9044958652366232E-3</v>
      </c>
      <c r="M5" s="170">
        <f>'単位行列表(統合大分類)I'!M5-'(I-M表)A(統合大分類)'!M5</f>
        <v>-5.463287212010017E-3</v>
      </c>
      <c r="N5" s="170">
        <f>'単位行列表(統合大分類)I'!N5-'(I-M表)A(統合大分類)'!N5</f>
        <v>-9.7564639697514747E-6</v>
      </c>
      <c r="O5" s="170">
        <f>'単位行列表(統合大分類)I'!O5-'(I-M表)A(統合大分類)'!O5</f>
        <v>-2.3031602740155214E-6</v>
      </c>
      <c r="P5" s="170">
        <f>'単位行列表(統合大分類)I'!P5-'(I-M表)A(統合大分類)'!P5</f>
        <v>-2.1459882328442703E-6</v>
      </c>
      <c r="Q5" s="170">
        <f>'単位行列表(統合大分類)I'!Q5-'(I-M表)A(統合大分類)'!Q5</f>
        <v>-2.0672119313371302E-6</v>
      </c>
      <c r="R5" s="170">
        <f>'単位行列表(統合大分類)I'!R5-'(I-M表)A(統合大分類)'!R5</f>
        <v>-6.3622328917699087E-6</v>
      </c>
      <c r="S5" s="170">
        <f>'単位行列表(統合大分類)I'!S5-'(I-M表)A(統合大分類)'!S5</f>
        <v>-1.7722765029891412E-6</v>
      </c>
      <c r="T5" s="170">
        <f>'単位行列表(統合大分類)I'!T5-'(I-M表)A(統合大分類)'!T5</f>
        <v>-1.1367382251296038E-6</v>
      </c>
      <c r="U5" s="170">
        <f>'単位行列表(統合大分類)I'!U5-'(I-M表)A(統合大分類)'!U5</f>
        <v>-4.0853313849234336E-6</v>
      </c>
      <c r="V5" s="170">
        <f>'単位行列表(統合大分類)I'!V5-'(I-M表)A(統合大分類)'!V5</f>
        <v>-1.7266471380098848E-5</v>
      </c>
      <c r="W5" s="170">
        <f>'単位行列表(統合大分類)I'!W5-'(I-M表)A(統合大分類)'!W5</f>
        <v>-2.3796455932276227E-4</v>
      </c>
      <c r="X5" s="170">
        <f>'単位行列表(統合大分類)I'!X5-'(I-M表)A(統合大分類)'!X5</f>
        <v>-1.1770165861463889E-2</v>
      </c>
      <c r="Y5" s="170">
        <f>'単位行列表(統合大分類)I'!Y5-'(I-M表)A(統合大分類)'!Y5</f>
        <v>0</v>
      </c>
      <c r="Z5" s="170">
        <f>'単位行列表(統合大分類)I'!Z5-'(I-M表)A(統合大分類)'!Z5</f>
        <v>-8.5245852838644542E-8</v>
      </c>
      <c r="AA5" s="170">
        <f>'単位行列表(統合大分類)I'!AA5-'(I-M表)A(統合大分類)'!AA5</f>
        <v>-1.0541563051921669E-7</v>
      </c>
      <c r="AB5" s="170">
        <f>'単位行列表(統合大分類)I'!AB5-'(I-M表)A(統合大分類)'!AB5</f>
        <v>-4.4906297477500243E-8</v>
      </c>
      <c r="AC5" s="170">
        <f>'単位行列表(統合大分類)I'!AC5-'(I-M表)A(統合大分類)'!AC5</f>
        <v>-3.6914498773877321E-8</v>
      </c>
      <c r="AD5" s="170">
        <f>'単位行列表(統合大分類)I'!AD5-'(I-M表)A(統合大分類)'!AD5</f>
        <v>-3.0787453101099749E-7</v>
      </c>
      <c r="AE5" s="170">
        <f>'単位行列表(統合大分類)I'!AE5-'(I-M表)A(統合大分類)'!AE5</f>
        <v>-1.2939102663008545E-8</v>
      </c>
      <c r="AF5" s="170">
        <f>'単位行列表(統合大分類)I'!AF5-'(I-M表)A(統合大分類)'!AF5</f>
        <v>-4.2318476944898537E-7</v>
      </c>
      <c r="AG5" s="170">
        <f>'単位行列表(統合大分類)I'!AG5-'(I-M表)A(統合大分類)'!AG5</f>
        <v>-1.5089277076126143E-6</v>
      </c>
      <c r="AH5" s="170">
        <f>'単位行列表(統合大分類)I'!AH5-'(I-M表)A(統合大分類)'!AH5</f>
        <v>-3.4364734425578578E-7</v>
      </c>
      <c r="AI5" s="170">
        <f>'単位行列表(統合大分類)I'!AI5-'(I-M表)A(統合大分類)'!AI5</f>
        <v>-2.4215150071977466E-6</v>
      </c>
      <c r="AJ5" s="170">
        <f>'単位行列表(統合大分類)I'!AJ5-'(I-M表)A(統合大分類)'!AJ5</f>
        <v>-3.3375273633701456E-7</v>
      </c>
      <c r="AK5" s="170">
        <f>'単位行列表(統合大分類)I'!AK5-'(I-M表)A(統合大分類)'!AK5</f>
        <v>-7.7824896899566106E-7</v>
      </c>
      <c r="AL5" s="170">
        <f>'単位行列表(統合大分類)I'!AL5-'(I-M表)A(統合大分類)'!AL5</f>
        <v>0</v>
      </c>
      <c r="AM5" s="152">
        <f>'単位行列表(統合大分類)I'!AM5-'(I-M表)A(統合大分類)'!AM5</f>
        <v>-8.3929108861761909E-6</v>
      </c>
      <c r="AN5" s="151"/>
    </row>
    <row r="6" spans="1:40" ht="39.950000000000003" customHeight="1" x14ac:dyDescent="0.15">
      <c r="A6" s="126" t="s">
        <v>400</v>
      </c>
      <c r="B6" s="161" t="s">
        <v>384</v>
      </c>
      <c r="C6" s="153">
        <f>'単位行列表(統合大分類)I'!C6-'(I-M表)A(統合大分類)'!C6</f>
        <v>-9.538508011046129E-2</v>
      </c>
      <c r="D6" s="170">
        <f>'単位行列表(統合大分類)I'!D6-'(I-M表)A(統合大分類)'!D6</f>
        <v>0</v>
      </c>
      <c r="E6" s="170">
        <f>'単位行列表(統合大分類)I'!E6-'(I-M表)A(統合大分類)'!E6</f>
        <v>0.84932618820223649</v>
      </c>
      <c r="F6" s="170">
        <f>'単位行列表(統合大分類)I'!F6-'(I-M表)A(統合大分類)'!F6</f>
        <v>-1.8863536779918717E-3</v>
      </c>
      <c r="G6" s="170">
        <f>'単位行列表(統合大分類)I'!G6-'(I-M表)A(統合大分類)'!G6</f>
        <v>-1.3749897973456273E-3</v>
      </c>
      <c r="H6" s="170">
        <f>'単位行列表(統合大分類)I'!H6-'(I-M表)A(統合大分類)'!H6</f>
        <v>-5.8847389953285388E-3</v>
      </c>
      <c r="I6" s="170">
        <f>'単位行列表(統合大分類)I'!I6-'(I-M表)A(統合大分類)'!I6</f>
        <v>-3.4455915118294357E-6</v>
      </c>
      <c r="J6" s="170">
        <f>'単位行列表(統合大分類)I'!J6-'(I-M表)A(統合大分類)'!J6</f>
        <v>-1.3376515124049372E-5</v>
      </c>
      <c r="K6" s="170">
        <f>'単位行列表(統合大分類)I'!K6-'(I-M表)A(統合大分類)'!K6</f>
        <v>-3.9466931619873224E-4</v>
      </c>
      <c r="L6" s="170">
        <f>'単位行列表(統合大分類)I'!L6-'(I-M表)A(統合大分類)'!L6</f>
        <v>-6.377657365645831E-7</v>
      </c>
      <c r="M6" s="170">
        <f>'単位行列表(統合大分類)I'!M6-'(I-M表)A(統合大分類)'!M6</f>
        <v>0</v>
      </c>
      <c r="N6" s="170">
        <f>'単位行列表(統合大分類)I'!N6-'(I-M表)A(統合大分類)'!N6</f>
        <v>0</v>
      </c>
      <c r="O6" s="170">
        <f>'単位行列表(統合大分類)I'!O6-'(I-M表)A(統合大分類)'!O6</f>
        <v>0</v>
      </c>
      <c r="P6" s="170">
        <f>'単位行列表(統合大分類)I'!P6-'(I-M表)A(統合大分類)'!P6</f>
        <v>0</v>
      </c>
      <c r="Q6" s="170">
        <f>'単位行列表(統合大分類)I'!Q6-'(I-M表)A(統合大分類)'!Q6</f>
        <v>0</v>
      </c>
      <c r="R6" s="170">
        <f>'単位行列表(統合大分類)I'!R6-'(I-M表)A(統合大分類)'!R6</f>
        <v>0</v>
      </c>
      <c r="S6" s="170">
        <f>'単位行列表(統合大分類)I'!S6-'(I-M表)A(統合大分類)'!S6</f>
        <v>0</v>
      </c>
      <c r="T6" s="170">
        <f>'単位行列表(統合大分類)I'!T6-'(I-M表)A(統合大分類)'!T6</f>
        <v>0</v>
      </c>
      <c r="U6" s="170">
        <f>'単位行列表(統合大分類)I'!U6-'(I-M表)A(統合大分類)'!U6</f>
        <v>0</v>
      </c>
      <c r="V6" s="170">
        <f>'単位行列表(統合大分類)I'!V6-'(I-M表)A(統合大分類)'!V6</f>
        <v>-2.5890804102951044E-3</v>
      </c>
      <c r="W6" s="170">
        <f>'単位行列表(統合大分類)I'!W6-'(I-M表)A(統合大分類)'!W6</f>
        <v>-2.0599005023845689E-5</v>
      </c>
      <c r="X6" s="170">
        <f>'単位行列表(統合大分類)I'!X6-'(I-M表)A(統合大分類)'!X6</f>
        <v>0</v>
      </c>
      <c r="Y6" s="170">
        <f>'単位行列表(統合大分類)I'!Y6-'(I-M表)A(統合大分類)'!Y6</f>
        <v>0</v>
      </c>
      <c r="Z6" s="170">
        <f>'単位行列表(統合大分類)I'!Z6-'(I-M表)A(統合大分類)'!Z6</f>
        <v>0</v>
      </c>
      <c r="AA6" s="170">
        <f>'単位行列表(統合大分類)I'!AA6-'(I-M表)A(統合大分類)'!AA6</f>
        <v>-1.1649578032182937E-4</v>
      </c>
      <c r="AB6" s="170">
        <f>'単位行列表(統合大分類)I'!AB6-'(I-M表)A(統合大分類)'!AB6</f>
        <v>0</v>
      </c>
      <c r="AC6" s="170">
        <f>'単位行列表(統合大分類)I'!AC6-'(I-M表)A(統合大分類)'!AC6</f>
        <v>0</v>
      </c>
      <c r="AD6" s="170">
        <f>'単位行列表(統合大分類)I'!AD6-'(I-M表)A(統合大分類)'!AD6</f>
        <v>-1.3588551524777338E-4</v>
      </c>
      <c r="AE6" s="170">
        <f>'単位行列表(統合大分類)I'!AE6-'(I-M表)A(統合大分類)'!AE6</f>
        <v>-2.4848015710308433E-7</v>
      </c>
      <c r="AF6" s="170">
        <f>'単位行列表(統合大分類)I'!AF6-'(I-M表)A(統合大分類)'!AF6</f>
        <v>-2.6755515049669773E-4</v>
      </c>
      <c r="AG6" s="170">
        <f>'単位行列表(統合大分類)I'!AG6-'(I-M表)A(統合大分類)'!AG6</f>
        <v>-4.6391493811302944E-3</v>
      </c>
      <c r="AH6" s="170">
        <f>'単位行列表(統合大分類)I'!AH6-'(I-M表)A(統合大分類)'!AH6</f>
        <v>-7.0762427619973454E-3</v>
      </c>
      <c r="AI6" s="170">
        <f>'単位行列表(統合大分類)I'!AI6-'(I-M表)A(統合大分類)'!AI6</f>
        <v>-1.165835766440058E-3</v>
      </c>
      <c r="AJ6" s="170">
        <f>'単位行列表(統合大分類)I'!AJ6-'(I-M表)A(統合大分類)'!AJ6</f>
        <v>-4.4063814526280283E-6</v>
      </c>
      <c r="AK6" s="170">
        <f>'単位行列表(統合大分類)I'!AK6-'(I-M表)A(統合大分類)'!AK6</f>
        <v>-0.10896331142604695</v>
      </c>
      <c r="AL6" s="170">
        <f>'単位行列表(統合大分類)I'!AL6-'(I-M表)A(統合大分類)'!AL6</f>
        <v>0</v>
      </c>
      <c r="AM6" s="152">
        <f>'単位行列表(統合大分類)I'!AM6-'(I-M表)A(統合大分類)'!AM6</f>
        <v>-2.5287577108223788E-3</v>
      </c>
      <c r="AN6" s="151"/>
    </row>
    <row r="7" spans="1:40" ht="39.950000000000003" customHeight="1" x14ac:dyDescent="0.15">
      <c r="A7" s="126" t="s">
        <v>401</v>
      </c>
      <c r="B7" s="161" t="s">
        <v>337</v>
      </c>
      <c r="C7" s="153">
        <f>'単位行列表(統合大分類)I'!C7-'(I-M表)A(統合大分類)'!C7</f>
        <v>-2.1384757209073862E-3</v>
      </c>
      <c r="D7" s="170">
        <f>'単位行列表(統合大分類)I'!D7-'(I-M表)A(統合大分類)'!D7</f>
        <v>-1.4168631078405325E-3</v>
      </c>
      <c r="E7" s="170">
        <f>'単位行列表(統合大分類)I'!E7-'(I-M表)A(統合大分類)'!E7</f>
        <v>-3.5980061767965901E-4</v>
      </c>
      <c r="F7" s="170">
        <f>'単位行列表(統合大分類)I'!F7-'(I-M表)A(統合大分類)'!F7</f>
        <v>0.91437123249439556</v>
      </c>
      <c r="G7" s="170">
        <f>'単位行列表(統合大分類)I'!G7-'(I-M表)A(統合大分類)'!G7</f>
        <v>-2.3689527394129763E-3</v>
      </c>
      <c r="H7" s="170">
        <f>'単位行列表(統合大分類)I'!H7-'(I-M表)A(統合大分類)'!H7</f>
        <v>-3.5194390042495136E-4</v>
      </c>
      <c r="I7" s="170">
        <f>'単位行列表(統合大分類)I'!I7-'(I-M表)A(統合大分類)'!I7</f>
        <v>-9.5957965361332254E-6</v>
      </c>
      <c r="J7" s="170">
        <f>'単位行列表(統合大分類)I'!J7-'(I-M表)A(統合大分類)'!J7</f>
        <v>-1.9767812848373034E-3</v>
      </c>
      <c r="K7" s="170">
        <f>'単位行列表(統合大分類)I'!K7-'(I-M表)A(統合大分類)'!K7</f>
        <v>-1.1454106221738382E-3</v>
      </c>
      <c r="L7" s="170">
        <f>'単位行列表(統合大分類)I'!L7-'(I-M表)A(統合大分類)'!L7</f>
        <v>-1.2072623020034127E-4</v>
      </c>
      <c r="M7" s="170">
        <f>'単位行列表(統合大分類)I'!M7-'(I-M表)A(統合大分類)'!M7</f>
        <v>-3.2020479587751411E-4</v>
      </c>
      <c r="N7" s="170">
        <f>'単位行列表(統合大分類)I'!N7-'(I-M表)A(統合大分類)'!N7</f>
        <v>-4.4884583366346662E-4</v>
      </c>
      <c r="O7" s="170">
        <f>'単位行列表(統合大分類)I'!O7-'(I-M表)A(統合大分類)'!O7</f>
        <v>-3.9126742380098573E-4</v>
      </c>
      <c r="P7" s="170">
        <f>'単位行列表(統合大分類)I'!P7-'(I-M表)A(統合大分類)'!P7</f>
        <v>-4.8058130756522237E-4</v>
      </c>
      <c r="Q7" s="170">
        <f>'単位行列表(統合大分類)I'!Q7-'(I-M表)A(統合大分類)'!Q7</f>
        <v>-4.0738385998104453E-4</v>
      </c>
      <c r="R7" s="170">
        <f>'単位行列表(統合大分類)I'!R7-'(I-M表)A(統合大分類)'!R7</f>
        <v>-1.3134441656037731E-3</v>
      </c>
      <c r="S7" s="170">
        <f>'単位行列表(統合大分類)I'!S7-'(I-M表)A(統合大分類)'!S7</f>
        <v>-8.9930367400950723E-4</v>
      </c>
      <c r="T7" s="170">
        <f>'単位行列表(統合大分類)I'!T7-'(I-M表)A(統合大分類)'!T7</f>
        <v>-6.1028975518152785E-4</v>
      </c>
      <c r="U7" s="170">
        <f>'単位行列表(統合大分類)I'!U7-'(I-M表)A(統合大分類)'!U7</f>
        <v>-6.118981312184205E-4</v>
      </c>
      <c r="V7" s="170">
        <f>'単位行列表(統合大分類)I'!V7-'(I-M表)A(統合大分類)'!V7</f>
        <v>-1.5976692627778894E-3</v>
      </c>
      <c r="W7" s="170">
        <f>'単位行列表(統合大分類)I'!W7-'(I-M表)A(統合大分類)'!W7</f>
        <v>-1.139852103635503E-3</v>
      </c>
      <c r="X7" s="170">
        <f>'単位行列表(統合大分類)I'!X7-'(I-M表)A(統合大分類)'!X7</f>
        <v>-5.5105940153397687E-5</v>
      </c>
      <c r="Y7" s="170">
        <f>'単位行列表(統合大分類)I'!Y7-'(I-M表)A(統合大分類)'!Y7</f>
        <v>-3.428091958903652E-4</v>
      </c>
      <c r="Z7" s="170">
        <f>'単位行列表(統合大分類)I'!Z7-'(I-M表)A(統合大分類)'!Z7</f>
        <v>-6.9317376544387576E-4</v>
      </c>
      <c r="AA7" s="170">
        <f>'単位行列表(統合大分類)I'!AA7-'(I-M表)A(統合大分類)'!AA7</f>
        <v>-1.5233209005126847E-3</v>
      </c>
      <c r="AB7" s="170">
        <f>'単位行列表(統合大分類)I'!AB7-'(I-M表)A(統合大分類)'!AB7</f>
        <v>-5.4659007670008358E-4</v>
      </c>
      <c r="AC7" s="170">
        <f>'単位行列表(統合大分類)I'!AC7-'(I-M表)A(統合大分類)'!AC7</f>
        <v>-9.9407078758731625E-6</v>
      </c>
      <c r="AD7" s="170">
        <f>'単位行列表(統合大分類)I'!AD7-'(I-M表)A(統合大分類)'!AD7</f>
        <v>-5.9436574322258723E-4</v>
      </c>
      <c r="AE7" s="170">
        <f>'単位行列表(統合大分類)I'!AE7-'(I-M表)A(統合大分類)'!AE7</f>
        <v>-3.8367937432670716E-4</v>
      </c>
      <c r="AF7" s="170">
        <f>'単位行列表(統合大分類)I'!AF7-'(I-M表)A(統合大分類)'!AF7</f>
        <v>-1.1976483522388723E-3</v>
      </c>
      <c r="AG7" s="170">
        <f>'単位行列表(統合大分類)I'!AG7-'(I-M表)A(統合大分類)'!AG7</f>
        <v>-1.8285020845602634E-4</v>
      </c>
      <c r="AH7" s="170">
        <f>'単位行列表(統合大分類)I'!AH7-'(I-M表)A(統合大分類)'!AH7</f>
        <v>-1.064389133146086E-3</v>
      </c>
      <c r="AI7" s="170">
        <f>'単位行列表(統合大分類)I'!AI7-'(I-M表)A(統合大分類)'!AI7</f>
        <v>-9.163219625768439E-3</v>
      </c>
      <c r="AJ7" s="170">
        <f>'単位行列表(統合大分類)I'!AJ7-'(I-M表)A(統合大分類)'!AJ7</f>
        <v>-7.1845395132397248E-4</v>
      </c>
      <c r="AK7" s="170">
        <f>'単位行列表(統合大分類)I'!AK7-'(I-M表)A(統合大分類)'!AK7</f>
        <v>-1.2986783296172223E-3</v>
      </c>
      <c r="AL7" s="170">
        <f>'単位行列表(統合大分類)I'!AL7-'(I-M表)A(統合大分類)'!AL7</f>
        <v>-7.0809099935534407E-3</v>
      </c>
      <c r="AM7" s="152">
        <f>'単位行列表(統合大分類)I'!AM7-'(I-M表)A(統合大分類)'!AM7</f>
        <v>-1.8458928773745192E-4</v>
      </c>
      <c r="AN7" s="151"/>
    </row>
    <row r="8" spans="1:40" ht="39.950000000000003" customHeight="1" x14ac:dyDescent="0.15">
      <c r="A8" s="126" t="s">
        <v>402</v>
      </c>
      <c r="B8" s="161" t="s">
        <v>345</v>
      </c>
      <c r="C8" s="153">
        <f>'単位行列表(統合大分類)I'!C8-'(I-M表)A(統合大分類)'!C8</f>
        <v>-1.7743838022435971E-2</v>
      </c>
      <c r="D8" s="170">
        <f>'単位行列表(統合大分類)I'!D8-'(I-M表)A(統合大分類)'!D8</f>
        <v>-2.0347579319850754E-3</v>
      </c>
      <c r="E8" s="170">
        <f>'単位行列表(統合大分類)I'!E8-'(I-M表)A(統合大分類)'!E8</f>
        <v>-1.3708273538636694E-2</v>
      </c>
      <c r="F8" s="170">
        <f>'単位行列表(統合大分類)I'!F8-'(I-M表)A(統合大分類)'!F8</f>
        <v>-4.9315562530996742E-3</v>
      </c>
      <c r="G8" s="170">
        <f>'単位行列表(統合大分類)I'!G8-'(I-M表)A(統合大分類)'!G8</f>
        <v>0.76700269046856007</v>
      </c>
      <c r="H8" s="170">
        <f>'単位行列表(統合大分類)I'!H8-'(I-M表)A(統合大分類)'!H8</f>
        <v>-1.1151617144236394E-2</v>
      </c>
      <c r="I8" s="170">
        <f>'単位行列表(統合大分類)I'!I8-'(I-M表)A(統合大分類)'!I8</f>
        <v>-1.279090920421191E-5</v>
      </c>
      <c r="J8" s="170">
        <f>'単位行列表(統合大分類)I'!J8-'(I-M表)A(統合大分類)'!J8</f>
        <v>-5.3552714354244031E-3</v>
      </c>
      <c r="K8" s="170">
        <f>'単位行列表(統合大分類)I'!K8-'(I-M表)A(統合大分類)'!K8</f>
        <v>-1.5902656796711066E-2</v>
      </c>
      <c r="L8" s="170">
        <f>'単位行列表(統合大分類)I'!L8-'(I-M表)A(統合大分類)'!L8</f>
        <v>-2.7017532706855767E-4</v>
      </c>
      <c r="M8" s="170">
        <f>'単位行列表(統合大分類)I'!M8-'(I-M表)A(統合大分類)'!M8</f>
        <v>-1.8925895865698932E-3</v>
      </c>
      <c r="N8" s="170">
        <f>'単位行列表(統合大分類)I'!N8-'(I-M表)A(統合大分類)'!N8</f>
        <v>-2.8649597250533496E-3</v>
      </c>
      <c r="O8" s="170">
        <f>'単位行列表(統合大分類)I'!O8-'(I-M表)A(統合大分類)'!O8</f>
        <v>-1.3085720083446744E-3</v>
      </c>
      <c r="P8" s="170">
        <f>'単位行列表(統合大分類)I'!P8-'(I-M表)A(統合大分類)'!P8</f>
        <v>-9.315828004598215E-4</v>
      </c>
      <c r="Q8" s="170">
        <f>'単位行列表(統合大分類)I'!Q8-'(I-M表)A(統合大分類)'!Q8</f>
        <v>-4.1643464248751014E-3</v>
      </c>
      <c r="R8" s="170">
        <f>'単位行列表(統合大分類)I'!R8-'(I-M表)A(統合大分類)'!R8</f>
        <v>-4.8984858794301105E-3</v>
      </c>
      <c r="S8" s="170">
        <f>'単位行列表(統合大分類)I'!S8-'(I-M表)A(統合大分類)'!S8</f>
        <v>-5.8539537450365726E-3</v>
      </c>
      <c r="T8" s="170">
        <f>'単位行列表(統合大分類)I'!T8-'(I-M表)A(統合大分類)'!T8</f>
        <v>-4.7584711054625773E-3</v>
      </c>
      <c r="U8" s="170">
        <f>'単位行列表(統合大分類)I'!U8-'(I-M表)A(統合大分類)'!U8</f>
        <v>-1.130266081440552E-3</v>
      </c>
      <c r="V8" s="170">
        <f>'単位行列表(統合大分類)I'!V8-'(I-M表)A(統合大分類)'!V8</f>
        <v>-6.9941034142270112E-2</v>
      </c>
      <c r="W8" s="170">
        <f>'単位行列表(統合大分類)I'!W8-'(I-M表)A(統合大分類)'!W8</f>
        <v>-3.8431029033606713E-2</v>
      </c>
      <c r="X8" s="170">
        <f>'単位行列表(統合大分類)I'!X8-'(I-M表)A(統合大分類)'!X8</f>
        <v>-2.0732693365469912E-3</v>
      </c>
      <c r="Y8" s="170">
        <f>'単位行列表(統合大分類)I'!Y8-'(I-M表)A(統合大分類)'!Y8</f>
        <v>-2.3261508322935274E-3</v>
      </c>
      <c r="Z8" s="170">
        <f>'単位行列表(統合大分類)I'!Z8-'(I-M表)A(統合大分類)'!Z8</f>
        <v>-2.7824061528935124E-3</v>
      </c>
      <c r="AA8" s="170">
        <f>'単位行列表(統合大分類)I'!AA8-'(I-M表)A(統合大分類)'!AA8</f>
        <v>-6.5269121925561309E-3</v>
      </c>
      <c r="AB8" s="170">
        <f>'単位行列表(統合大分類)I'!AB8-'(I-M表)A(統合大分類)'!AB8</f>
        <v>-3.5680844877751874E-3</v>
      </c>
      <c r="AC8" s="170">
        <f>'単位行列表(統合大分類)I'!AC8-'(I-M表)A(統合大分類)'!AC8</f>
        <v>-3.510729333046352E-4</v>
      </c>
      <c r="AD8" s="170">
        <f>'単位行列表(統合大分類)I'!AD8-'(I-M表)A(統合大分類)'!AD8</f>
        <v>-3.6883826625420959E-3</v>
      </c>
      <c r="AE8" s="170">
        <f>'単位行列表(統合大分類)I'!AE8-'(I-M表)A(統合大分類)'!AE8</f>
        <v>-1.137422627770179E-2</v>
      </c>
      <c r="AF8" s="170">
        <f>'単位行列表(統合大分類)I'!AF8-'(I-M表)A(統合大分類)'!AF8</f>
        <v>-1.0219022817793586E-3</v>
      </c>
      <c r="AG8" s="170">
        <f>'単位行列表(統合大分類)I'!AG8-'(I-M表)A(統合大分類)'!AG8</f>
        <v>-5.4061250884722706E-3</v>
      </c>
      <c r="AH8" s="170">
        <f>'単位行列表(統合大分類)I'!AH8-'(I-M表)A(統合大分類)'!AH8</f>
        <v>-4.4500209403926403E-3</v>
      </c>
      <c r="AI8" s="170">
        <f>'単位行列表(統合大分類)I'!AI8-'(I-M表)A(統合大分類)'!AI8</f>
        <v>-1.4836899969088694E-2</v>
      </c>
      <c r="AJ8" s="170">
        <f>'単位行列表(統合大分類)I'!AJ8-'(I-M表)A(統合大分類)'!AJ8</f>
        <v>-2.8004667861703781E-3</v>
      </c>
      <c r="AK8" s="170">
        <f>'単位行列表(統合大分類)I'!AK8-'(I-M表)A(統合大分類)'!AK8</f>
        <v>-4.7171535320446349E-3</v>
      </c>
      <c r="AL8" s="170">
        <f>'単位行列表(統合大分類)I'!AL8-'(I-M表)A(統合大分類)'!AL8</f>
        <v>-0.35235014800750725</v>
      </c>
      <c r="AM8" s="152">
        <f>'単位行列表(統合大分類)I'!AM8-'(I-M表)A(統合大分類)'!AM8</f>
        <v>-9.8922346655482235E-4</v>
      </c>
      <c r="AN8" s="151"/>
    </row>
    <row r="9" spans="1:40" ht="39.950000000000003" customHeight="1" x14ac:dyDescent="0.15">
      <c r="A9" s="126" t="s">
        <v>403</v>
      </c>
      <c r="B9" s="161" t="s">
        <v>338</v>
      </c>
      <c r="C9" s="153">
        <f>'単位行列表(統合大分類)I'!C9-'(I-M表)A(統合大分類)'!C9</f>
        <v>-3.9439385139583005E-2</v>
      </c>
      <c r="D9" s="170">
        <f>'単位行列表(統合大分類)I'!D9-'(I-M表)A(統合大分類)'!D9</f>
        <v>-1.0849265246794122E-2</v>
      </c>
      <c r="E9" s="170">
        <f>'単位行列表(統合大分類)I'!E9-'(I-M表)A(統合大分類)'!E9</f>
        <v>-7.5773504902067555E-3</v>
      </c>
      <c r="F9" s="170">
        <f>'単位行列表(統合大分類)I'!F9-'(I-M表)A(統合大分類)'!F9</f>
        <v>-8.0678730989746622E-2</v>
      </c>
      <c r="G9" s="170">
        <f>'単位行列表(統合大分類)I'!G9-'(I-M表)A(統合大分類)'!G9</f>
        <v>-2.5766595892557458E-2</v>
      </c>
      <c r="H9" s="170">
        <f>'単位行列表(統合大分類)I'!H9-'(I-M表)A(統合大分類)'!H9</f>
        <v>0.74647794262843936</v>
      </c>
      <c r="I9" s="170">
        <f>'単位行列表(統合大分類)I'!I9-'(I-M表)A(統合大分類)'!I9</f>
        <v>-1.3557638284807266E-3</v>
      </c>
      <c r="J9" s="170">
        <f>'単位行列表(統合大分類)I'!J9-'(I-M表)A(統合大分類)'!J9</f>
        <v>-0.14290504175431942</v>
      </c>
      <c r="K9" s="170">
        <f>'単位行列表(統合大分類)I'!K9-'(I-M表)A(統合大分類)'!K9</f>
        <v>-2.4163526153860398E-2</v>
      </c>
      <c r="L9" s="170">
        <f>'単位行列表(統合大分類)I'!L9-'(I-M表)A(統合大分類)'!L9</f>
        <v>-2.714778093775014E-3</v>
      </c>
      <c r="M9" s="170">
        <f>'単位行列表(統合大分類)I'!M9-'(I-M表)A(統合大分類)'!M9</f>
        <v>-6.2340945784439715E-3</v>
      </c>
      <c r="N9" s="170">
        <f>'単位行列表(統合大分類)I'!N9-'(I-M表)A(統合大分類)'!N9</f>
        <v>-6.4347519294924499E-3</v>
      </c>
      <c r="O9" s="170">
        <f>'単位行列表(統合大分類)I'!O9-'(I-M表)A(統合大分類)'!O9</f>
        <v>-3.1825535413320121E-3</v>
      </c>
      <c r="P9" s="170">
        <f>'単位行列表(統合大分類)I'!P9-'(I-M表)A(統合大分類)'!P9</f>
        <v>-2.928223444532173E-3</v>
      </c>
      <c r="Q9" s="170">
        <f>'単位行列表(統合大分類)I'!Q9-'(I-M表)A(統合大分類)'!Q9</f>
        <v>-1.2141700836948058E-2</v>
      </c>
      <c r="R9" s="170">
        <f>'単位行列表(統合大分類)I'!R9-'(I-M表)A(統合大分類)'!R9</f>
        <v>-1.2704195929609523E-2</v>
      </c>
      <c r="S9" s="170">
        <f>'単位行列表(統合大分類)I'!S9-'(I-M表)A(統合大分類)'!S9</f>
        <v>-9.8004281525317597E-3</v>
      </c>
      <c r="T9" s="170">
        <f>'単位行列表(統合大分類)I'!T9-'(I-M表)A(統合大分類)'!T9</f>
        <v>-7.4483280493419443E-3</v>
      </c>
      <c r="U9" s="170">
        <f>'単位行列表(統合大分類)I'!U9-'(I-M表)A(統合大分類)'!U9</f>
        <v>-7.1470250867533905E-3</v>
      </c>
      <c r="V9" s="170">
        <f>'単位行列表(統合大分類)I'!V9-'(I-M表)A(統合大分類)'!V9</f>
        <v>-2.4637411832978483E-2</v>
      </c>
      <c r="W9" s="170">
        <f>'単位行列表(統合大分類)I'!W9-'(I-M表)A(統合大分類)'!W9</f>
        <v>-3.9846522619645299E-3</v>
      </c>
      <c r="X9" s="170">
        <f>'単位行列表(統合大分類)I'!X9-'(I-M表)A(統合大分類)'!X9</f>
        <v>-5.5320813033700531E-4</v>
      </c>
      <c r="Y9" s="170">
        <f>'単位行列表(統合大分類)I'!Y9-'(I-M表)A(統合大分類)'!Y9</f>
        <v>-6.4630771645820522E-3</v>
      </c>
      <c r="Z9" s="170">
        <f>'単位行列表(統合大分類)I'!Z9-'(I-M表)A(統合大分類)'!Z9</f>
        <v>-1.0424593097390645E-2</v>
      </c>
      <c r="AA9" s="170">
        <f>'単位行列表(統合大分類)I'!AA9-'(I-M表)A(統合大分類)'!AA9</f>
        <v>-6.5450972572380704E-6</v>
      </c>
      <c r="AB9" s="170">
        <f>'単位行列表(統合大分類)I'!AB9-'(I-M表)A(統合大分類)'!AB9</f>
        <v>-1.6782867629201675E-5</v>
      </c>
      <c r="AC9" s="170">
        <f>'単位行列表(統合大分類)I'!AC9-'(I-M表)A(統合大分類)'!AC9</f>
        <v>-2.5657076072574013E-5</v>
      </c>
      <c r="AD9" s="170">
        <f>'単位行列表(統合大分類)I'!AD9-'(I-M表)A(統合大分類)'!AD9</f>
        <v>-3.2183746817263554E-4</v>
      </c>
      <c r="AE9" s="170">
        <f>'単位行列表(統合大分類)I'!AE9-'(I-M表)A(統合大分類)'!AE9</f>
        <v>-9.4636357267747356E-4</v>
      </c>
      <c r="AF9" s="170">
        <f>'単位行列表(統合大分類)I'!AF9-'(I-M表)A(統合大分類)'!AF9</f>
        <v>-6.6845491042053504E-4</v>
      </c>
      <c r="AG9" s="170">
        <f>'単位行列表(統合大分類)I'!AG9-'(I-M表)A(統合大分類)'!AG9</f>
        <v>-5.8222030581441568E-3</v>
      </c>
      <c r="AH9" s="170">
        <f>'単位行列表(統合大分類)I'!AH9-'(I-M表)A(統合大分類)'!AH9</f>
        <v>-9.5855293184647722E-2</v>
      </c>
      <c r="AI9" s="170">
        <f>'単位行列表(統合大分類)I'!AI9-'(I-M表)A(統合大分類)'!AI9</f>
        <v>-1.7429490807554708E-3</v>
      </c>
      <c r="AJ9" s="170">
        <f>'単位行列表(統合大分類)I'!AJ9-'(I-M表)A(統合大分類)'!AJ9</f>
        <v>-3.0463300193632348E-3</v>
      </c>
      <c r="AK9" s="170">
        <f>'単位行列表(統合大分類)I'!AK9-'(I-M表)A(統合大分類)'!AK9</f>
        <v>-4.5466977477198103E-3</v>
      </c>
      <c r="AL9" s="170">
        <f>'単位行列表(統合大分類)I'!AL9-'(I-M表)A(統合大分類)'!AL9</f>
        <v>-6.8825382962368021E-3</v>
      </c>
      <c r="AM9" s="152">
        <f>'単位行列表(統合大分類)I'!AM9-'(I-M表)A(統合大分類)'!AM9</f>
        <v>-5.3855978992142532E-3</v>
      </c>
      <c r="AN9" s="151"/>
    </row>
    <row r="10" spans="1:40" ht="39.950000000000003" customHeight="1" x14ac:dyDescent="0.15">
      <c r="A10" s="126" t="s">
        <v>404</v>
      </c>
      <c r="B10" s="161" t="s">
        <v>346</v>
      </c>
      <c r="C10" s="153">
        <f>'単位行列表(統合大分類)I'!C10-'(I-M表)A(統合大分類)'!C10</f>
        <v>-1.0132681260849289E-2</v>
      </c>
      <c r="D10" s="170">
        <f>'単位行列表(統合大分類)I'!D10-'(I-M表)A(統合大分類)'!D10</f>
        <v>-1.8332851589296501E-2</v>
      </c>
      <c r="E10" s="170">
        <f>'単位行列表(統合大分類)I'!E10-'(I-M表)A(統合大分類)'!E10</f>
        <v>-3.3183296093378723E-3</v>
      </c>
      <c r="F10" s="170">
        <f>'単位行列表(統合大分類)I'!F10-'(I-M表)A(統合大分類)'!F10</f>
        <v>-4.8505213910980984E-3</v>
      </c>
      <c r="G10" s="170">
        <f>'単位行列表(統合大分類)I'!G10-'(I-M表)A(統合大分類)'!G10</f>
        <v>-3.1556234831672542E-3</v>
      </c>
      <c r="H10" s="170">
        <f>'単位行列表(統合大分類)I'!H10-'(I-M表)A(統合大分類)'!H10</f>
        <v>-6.3717760430790443E-2</v>
      </c>
      <c r="I10" s="170">
        <f>'単位行列表(統合大分類)I'!I10-'(I-M表)A(統合大分類)'!I10</f>
        <v>0.94932765118180384</v>
      </c>
      <c r="J10" s="170">
        <f>'単位行列表(統合大分類)I'!J10-'(I-M表)A(統合大分類)'!J10</f>
        <v>-1.5822665752087183E-3</v>
      </c>
      <c r="K10" s="170">
        <f>'単位行列表(統合大分類)I'!K10-'(I-M表)A(統合大分類)'!K10</f>
        <v>-1.74934459708809E-2</v>
      </c>
      <c r="L10" s="170">
        <f>'単位行列表(統合大分類)I'!L10-'(I-M表)A(統合大分類)'!L10</f>
        <v>-1.8357453767251845E-2</v>
      </c>
      <c r="M10" s="170">
        <f>'単位行列表(統合大分類)I'!M10-'(I-M表)A(統合大分類)'!M10</f>
        <v>-2.2162242996774809E-3</v>
      </c>
      <c r="N10" s="170">
        <f>'単位行列表(統合大分類)I'!N10-'(I-M表)A(統合大分類)'!N10</f>
        <v>-2.4255891625444477E-3</v>
      </c>
      <c r="O10" s="170">
        <f>'単位行列表(統合大分類)I'!O10-'(I-M表)A(統合大分類)'!O10</f>
        <v>-1.0517266842411555E-3</v>
      </c>
      <c r="P10" s="170">
        <f>'単位行列表(統合大分類)I'!P10-'(I-M表)A(統合大分類)'!P10</f>
        <v>-8.8679519417671291E-4</v>
      </c>
      <c r="Q10" s="170">
        <f>'単位行列表(統合大分類)I'!Q10-'(I-M表)A(統合大分類)'!Q10</f>
        <v>-7.453573059581439E-4</v>
      </c>
      <c r="R10" s="170">
        <f>'単位行列表(統合大分類)I'!R10-'(I-M表)A(統合大分類)'!R10</f>
        <v>-1.1122959981926281E-3</v>
      </c>
      <c r="S10" s="170">
        <f>'単位行列表(統合大分類)I'!S10-'(I-M表)A(統合大分類)'!S10</f>
        <v>-8.6177422080223657E-4</v>
      </c>
      <c r="T10" s="170">
        <f>'単位行列表(統合大分類)I'!T10-'(I-M表)A(統合大分類)'!T10</f>
        <v>-3.6419599282290716E-4</v>
      </c>
      <c r="U10" s="170">
        <f>'単位行列表(統合大分類)I'!U10-'(I-M表)A(統合大分類)'!U10</f>
        <v>-1.594625145910585E-3</v>
      </c>
      <c r="V10" s="170">
        <f>'単位行列表(統合大分類)I'!V10-'(I-M表)A(統合大分類)'!V10</f>
        <v>-1.5647921310535213E-3</v>
      </c>
      <c r="W10" s="170">
        <f>'単位行列表(統合大分類)I'!W10-'(I-M表)A(統合大分類)'!W10</f>
        <v>-1.0023548101628157E-2</v>
      </c>
      <c r="X10" s="170">
        <f>'単位行列表(統合大分類)I'!X10-'(I-M表)A(統合大分類)'!X10</f>
        <v>-4.086117926411776E-2</v>
      </c>
      <c r="Y10" s="170">
        <f>'単位行列表(統合大分類)I'!Y10-'(I-M表)A(統合大分類)'!Y10</f>
        <v>-9.416820291077925E-3</v>
      </c>
      <c r="Z10" s="170">
        <f>'単位行列表(統合大分類)I'!Z10-'(I-M表)A(統合大分類)'!Z10</f>
        <v>-9.4427938187390554E-3</v>
      </c>
      <c r="AA10" s="170">
        <f>'単位行列表(統合大分類)I'!AA10-'(I-M表)A(統合大分類)'!AA10</f>
        <v>-1.2905304015707075E-3</v>
      </c>
      <c r="AB10" s="170">
        <f>'単位行列表(統合大分類)I'!AB10-'(I-M表)A(統合大分類)'!AB10</f>
        <v>-3.6179818375649855E-4</v>
      </c>
      <c r="AC10" s="170">
        <f>'単位行列表(統合大分類)I'!AC10-'(I-M表)A(統合大分類)'!AC10</f>
        <v>-3.2876261569430031E-4</v>
      </c>
      <c r="AD10" s="170">
        <f>'単位行列表(統合大分類)I'!AD10-'(I-M表)A(統合大分類)'!AD10</f>
        <v>-8.1328058535284339E-2</v>
      </c>
      <c r="AE10" s="170">
        <f>'単位行列表(統合大分類)I'!AE10-'(I-M表)A(統合大分類)'!AE10</f>
        <v>-6.4277706329521052E-4</v>
      </c>
      <c r="AF10" s="170">
        <f>'単位行列表(統合大分類)I'!AF10-'(I-M表)A(統合大分類)'!AF10</f>
        <v>-8.821728423839683E-3</v>
      </c>
      <c r="AG10" s="170">
        <f>'単位行列表(統合大分類)I'!AG10-'(I-M表)A(統合大分類)'!AG10</f>
        <v>-2.8540332996672899E-3</v>
      </c>
      <c r="AH10" s="170">
        <f>'単位行列表(統合大分類)I'!AH10-'(I-M表)A(統合大分類)'!AH10</f>
        <v>-1.8435374350235238E-3</v>
      </c>
      <c r="AI10" s="170">
        <f>'単位行列表(統合大分類)I'!AI10-'(I-M表)A(統合大分類)'!AI10</f>
        <v>-2.8669913226357585E-3</v>
      </c>
      <c r="AJ10" s="170">
        <f>'単位行列表(統合大分類)I'!AJ10-'(I-M表)A(統合大分類)'!AJ10</f>
        <v>-1.692401558765816E-3</v>
      </c>
      <c r="AK10" s="170">
        <f>'単位行列表(統合大分類)I'!AK10-'(I-M表)A(統合大分類)'!AK10</f>
        <v>-4.0627097259847058E-3</v>
      </c>
      <c r="AL10" s="170">
        <f>'単位行列表(統合大分類)I'!AL10-'(I-M表)A(統合大分類)'!AL10</f>
        <v>0</v>
      </c>
      <c r="AM10" s="152">
        <f>'単位行列表(統合大分類)I'!AM10-'(I-M表)A(統合大分類)'!AM10</f>
        <v>-1.5898812613295427E-2</v>
      </c>
      <c r="AN10" s="151"/>
    </row>
    <row r="11" spans="1:40" ht="39.950000000000003" customHeight="1" x14ac:dyDescent="0.15">
      <c r="A11" s="126" t="s">
        <v>405</v>
      </c>
      <c r="B11" s="161" t="s">
        <v>436</v>
      </c>
      <c r="C11" s="153">
        <f>'単位行列表(統合大分類)I'!C11-'(I-M表)A(統合大分類)'!C11</f>
        <v>-7.7582833979416245E-3</v>
      </c>
      <c r="D11" s="170">
        <f>'単位行列表(統合大分類)I'!D11-'(I-M表)A(統合大分類)'!D11</f>
        <v>-4.0132254664379747E-3</v>
      </c>
      <c r="E11" s="170">
        <f>'単位行列表(統合大分類)I'!E11-'(I-M表)A(統合大分類)'!E11</f>
        <v>-1.5850251806505039E-2</v>
      </c>
      <c r="F11" s="170">
        <f>'単位行列表(統合大分類)I'!F11-'(I-M表)A(統合大分類)'!F11</f>
        <v>-8.8256170405076693E-3</v>
      </c>
      <c r="G11" s="170">
        <f>'単位行列表(統合大分類)I'!G11-'(I-M表)A(統合大分類)'!G11</f>
        <v>-1.8028107089577566E-2</v>
      </c>
      <c r="H11" s="170">
        <f>'単位行列表(統合大分類)I'!H11-'(I-M表)A(統合大分類)'!H11</f>
        <v>-1.542810409277515E-2</v>
      </c>
      <c r="I11" s="170">
        <f>'単位行列表(統合大分類)I'!I11-'(I-M表)A(統合大分類)'!I11</f>
        <v>-1.1511098064916952E-4</v>
      </c>
      <c r="J11" s="170">
        <f>'単位行列表(統合大分類)I'!J11-'(I-M表)A(統合大分類)'!J11</f>
        <v>0.81823309093349716</v>
      </c>
      <c r="K11" s="170">
        <f>'単位行列表(統合大分類)I'!K11-'(I-M表)A(統合大分類)'!K11</f>
        <v>-6.3256135011146688E-3</v>
      </c>
      <c r="L11" s="170">
        <f>'単位行列表(統合大分類)I'!L11-'(I-M表)A(統合大分類)'!L11</f>
        <v>-5.9292417528882414E-4</v>
      </c>
      <c r="M11" s="170">
        <f>'単位行列表(統合大分類)I'!M11-'(I-M表)A(統合大分類)'!M11</f>
        <v>-4.5947326165286821E-3</v>
      </c>
      <c r="N11" s="170">
        <f>'単位行列表(統合大分類)I'!N11-'(I-M表)A(統合大分類)'!N11</f>
        <v>-4.1137123923389958E-3</v>
      </c>
      <c r="O11" s="170">
        <f>'単位行列表(統合大分類)I'!O11-'(I-M表)A(統合大分類)'!O11</f>
        <v>-1.110042724093678E-2</v>
      </c>
      <c r="P11" s="170">
        <f>'単位行列表(統合大分類)I'!P11-'(I-M表)A(統合大分類)'!P11</f>
        <v>-1.7435362507943544E-2</v>
      </c>
      <c r="Q11" s="170">
        <f>'単位行列表(統合大分類)I'!Q11-'(I-M表)A(統合大分類)'!Q11</f>
        <v>-3.3623087895978815E-2</v>
      </c>
      <c r="R11" s="170">
        <f>'単位行列表(統合大分類)I'!R11-'(I-M表)A(統合大分類)'!R11</f>
        <v>-1.6739189085301271E-2</v>
      </c>
      <c r="S11" s="170">
        <f>'単位行列表(統合大分類)I'!S11-'(I-M表)A(統合大分類)'!S11</f>
        <v>-3.337846423398113E-2</v>
      </c>
      <c r="T11" s="170">
        <f>'単位行列表(統合大分類)I'!T11-'(I-M表)A(統合大分類)'!T11</f>
        <v>-3.4769981527622063E-2</v>
      </c>
      <c r="U11" s="170">
        <f>'単位行列表(統合大分類)I'!U11-'(I-M表)A(統合大分類)'!U11</f>
        <v>-3.1314642369628963E-2</v>
      </c>
      <c r="V11" s="170">
        <f>'単位行列表(統合大分類)I'!V11-'(I-M表)A(統合大分類)'!V11</f>
        <v>-4.8218202409467899E-2</v>
      </c>
      <c r="W11" s="170">
        <f>'単位行列表(統合大分類)I'!W11-'(I-M表)A(統合大分類)'!W11</f>
        <v>-1.1542398673325271E-2</v>
      </c>
      <c r="X11" s="170">
        <f>'単位行列表(統合大分類)I'!X11-'(I-M表)A(統合大分類)'!X11</f>
        <v>0</v>
      </c>
      <c r="Y11" s="170">
        <f>'単位行列表(統合大分類)I'!Y11-'(I-M表)A(統合大分類)'!Y11</f>
        <v>-3.2343919261534612E-2</v>
      </c>
      <c r="Z11" s="170">
        <f>'単位行列表(統合大分類)I'!Z11-'(I-M表)A(統合大分類)'!Z11</f>
        <v>-1.1602921734993487E-2</v>
      </c>
      <c r="AA11" s="170">
        <f>'単位行列表(統合大分類)I'!AA11-'(I-M表)A(統合大分類)'!AA11</f>
        <v>-4.3455250402941511E-3</v>
      </c>
      <c r="AB11" s="170">
        <f>'単位行列表(統合大分類)I'!AB11-'(I-M表)A(統合大分類)'!AB11</f>
        <v>-2.3927262629247102E-3</v>
      </c>
      <c r="AC11" s="170">
        <f>'単位行列表(統合大分類)I'!AC11-'(I-M表)A(統合大分類)'!AC11</f>
        <v>-4.971237885702508E-4</v>
      </c>
      <c r="AD11" s="170">
        <f>'単位行列表(統合大分類)I'!AD11-'(I-M表)A(統合大分類)'!AD11</f>
        <v>-2.4106856284048929E-3</v>
      </c>
      <c r="AE11" s="170">
        <f>'単位行列表(統合大分類)I'!AE11-'(I-M表)A(統合大分類)'!AE11</f>
        <v>-3.4140069611522865E-3</v>
      </c>
      <c r="AF11" s="170">
        <f>'単位行列表(統合大分類)I'!AF11-'(I-M表)A(統合大分類)'!AF11</f>
        <v>-1.6250831177501109E-3</v>
      </c>
      <c r="AG11" s="170">
        <f>'単位行列表(統合大分類)I'!AG11-'(I-M表)A(統合大分類)'!AG11</f>
        <v>-3.2363204199228812E-3</v>
      </c>
      <c r="AH11" s="170">
        <f>'単位行列表(統合大分類)I'!AH11-'(I-M表)A(統合大分類)'!AH11</f>
        <v>-1.784040606407326E-3</v>
      </c>
      <c r="AI11" s="170">
        <f>'単位行列表(統合大分類)I'!AI11-'(I-M表)A(統合大分類)'!AI11</f>
        <v>-6.6715878489721839E-3</v>
      </c>
      <c r="AJ11" s="170">
        <f>'単位行列表(統合大分類)I'!AJ11-'(I-M表)A(統合大分類)'!AJ11</f>
        <v>-7.7005141056470374E-3</v>
      </c>
      <c r="AK11" s="170">
        <f>'単位行列表(統合大分類)I'!AK11-'(I-M表)A(統合大分類)'!AK11</f>
        <v>-2.3496408899298725E-3</v>
      </c>
      <c r="AL11" s="170">
        <f>'単位行列表(統合大分類)I'!AL11-'(I-M表)A(統合大分類)'!AL11</f>
        <v>-4.0442592499877299E-2</v>
      </c>
      <c r="AM11" s="152">
        <f>'単位行列表(統合大分類)I'!AM11-'(I-M表)A(統合大分類)'!AM11</f>
        <v>-3.3597953336385357E-3</v>
      </c>
      <c r="AN11" s="151"/>
    </row>
    <row r="12" spans="1:40" ht="39.950000000000003" customHeight="1" x14ac:dyDescent="0.15">
      <c r="A12" s="126" t="s">
        <v>444</v>
      </c>
      <c r="B12" s="161" t="s">
        <v>339</v>
      </c>
      <c r="C12" s="153">
        <f>'単位行列表(統合大分類)I'!C12-'(I-M表)A(統合大分類)'!C12</f>
        <v>-1.8621504824671352E-3</v>
      </c>
      <c r="D12" s="170">
        <f>'単位行列表(統合大分類)I'!D12-'(I-M表)A(統合大分類)'!D12</f>
        <v>-4.437132440367146E-4</v>
      </c>
      <c r="E12" s="170">
        <f>'単位行列表(統合大分類)I'!E12-'(I-M表)A(統合大分類)'!E12</f>
        <v>-2.4626230085710633E-3</v>
      </c>
      <c r="F12" s="170">
        <f>'単位行列表(統合大分類)I'!F12-'(I-M表)A(統合大分類)'!F12</f>
        <v>-5.5546565546050672E-4</v>
      </c>
      <c r="G12" s="170">
        <f>'単位行列表(統合大分類)I'!G12-'(I-M表)A(統合大分類)'!G12</f>
        <v>-2.7572861552191351E-3</v>
      </c>
      <c r="H12" s="170">
        <f>'単位行列表(統合大分類)I'!H12-'(I-M表)A(統合大分類)'!H12</f>
        <v>-5.7375233378072332E-3</v>
      </c>
      <c r="I12" s="170">
        <f>'単位行列表(統合大分類)I'!I12-'(I-M表)A(統合大分類)'!I12</f>
        <v>-2.7089389308951475E-4</v>
      </c>
      <c r="J12" s="170">
        <f>'単位行列表(統合大分類)I'!J12-'(I-M表)A(統合大分類)'!J12</f>
        <v>-2.6467292387968087E-3</v>
      </c>
      <c r="K12" s="170">
        <f>'単位行列表(統合大分類)I'!K12-'(I-M表)A(統合大分類)'!K12</f>
        <v>0.92827927491496265</v>
      </c>
      <c r="L12" s="170">
        <f>'単位行列表(統合大分類)I'!L12-'(I-M表)A(統合大分類)'!L12</f>
        <v>-4.3003713283612183E-3</v>
      </c>
      <c r="M12" s="170">
        <f>'単位行列表(統合大分類)I'!M12-'(I-M表)A(統合大分類)'!M12</f>
        <v>-7.8450140077075507E-3</v>
      </c>
      <c r="N12" s="170">
        <f>'単位行列表(統合大分類)I'!N12-'(I-M表)A(統合大分類)'!N12</f>
        <v>-3.10657287494889E-3</v>
      </c>
      <c r="O12" s="170">
        <f>'単位行列表(統合大分類)I'!O12-'(I-M表)A(統合大分類)'!O12</f>
        <v>-5.573265840767591E-3</v>
      </c>
      <c r="P12" s="170">
        <f>'単位行列表(統合大分類)I'!P12-'(I-M表)A(統合大分類)'!P12</f>
        <v>-3.8256982799483069E-3</v>
      </c>
      <c r="Q12" s="170">
        <f>'単位行列表(統合大分類)I'!Q12-'(I-M表)A(統合大分類)'!Q12</f>
        <v>-1.6110965321593007E-2</v>
      </c>
      <c r="R12" s="170">
        <f>'単位行列表(統合大分類)I'!R12-'(I-M表)A(統合大分類)'!R12</f>
        <v>-3.0391838765647893E-2</v>
      </c>
      <c r="S12" s="170">
        <f>'単位行列表(統合大分類)I'!S12-'(I-M表)A(統合大分類)'!S12</f>
        <v>-7.8531715030116713E-3</v>
      </c>
      <c r="T12" s="170">
        <f>'単位行列表(統合大分類)I'!T12-'(I-M表)A(統合大分類)'!T12</f>
        <v>-2.4116826149424252E-3</v>
      </c>
      <c r="U12" s="170">
        <f>'単位行列表(統合大分類)I'!U12-'(I-M表)A(統合大分類)'!U12</f>
        <v>-4.9521358642706861E-3</v>
      </c>
      <c r="V12" s="170">
        <f>'単位行列表(統合大分類)I'!V12-'(I-M表)A(統合大分類)'!V12</f>
        <v>-4.0003108733977057E-3</v>
      </c>
      <c r="W12" s="170">
        <f>'単位行列表(統合大分類)I'!W12-'(I-M表)A(統合大分類)'!W12</f>
        <v>-4.7129876377127441E-2</v>
      </c>
      <c r="X12" s="170">
        <f>'単位行列表(統合大分類)I'!X12-'(I-M表)A(統合大分類)'!X12</f>
        <v>-3.7965756700964211E-5</v>
      </c>
      <c r="Y12" s="170">
        <f>'単位行列表(統合大分類)I'!Y12-'(I-M表)A(統合大分類)'!Y12</f>
        <v>-3.9194918951368438E-3</v>
      </c>
      <c r="Z12" s="170">
        <f>'単位行列表(統合大分類)I'!Z12-'(I-M表)A(統合大分類)'!Z12</f>
        <v>-4.2607090236067036E-4</v>
      </c>
      <c r="AA12" s="170">
        <f>'単位行列表(統合大分類)I'!AA12-'(I-M表)A(統合大分類)'!AA12</f>
        <v>-1.7723213396731661E-4</v>
      </c>
      <c r="AB12" s="170">
        <f>'単位行列表(統合大分類)I'!AB12-'(I-M表)A(統合大分類)'!AB12</f>
        <v>-8.6058059296698223E-6</v>
      </c>
      <c r="AC12" s="170">
        <f>'単位行列表(統合大分類)I'!AC12-'(I-M表)A(統合大分類)'!AC12</f>
        <v>-6.2130578458535537E-5</v>
      </c>
      <c r="AD12" s="170">
        <f>'単位行列表(統合大分類)I'!AD12-'(I-M表)A(統合大分類)'!AD12</f>
        <v>-2.5536124847488085E-5</v>
      </c>
      <c r="AE12" s="170">
        <f>'単位行列表(統合大分類)I'!AE12-'(I-M表)A(統合大分類)'!AE12</f>
        <v>-1.0082593872657085E-5</v>
      </c>
      <c r="AF12" s="170">
        <f>'単位行列表(統合大分類)I'!AF12-'(I-M表)A(統合大分類)'!AF12</f>
        <v>-1.5639008508146662E-4</v>
      </c>
      <c r="AG12" s="170">
        <f>'単位行列表(統合大分類)I'!AG12-'(I-M表)A(統合大分類)'!AG12</f>
        <v>-1.5987987563721626E-3</v>
      </c>
      <c r="AH12" s="170">
        <f>'単位行列表(統合大分類)I'!AH12-'(I-M表)A(統合大分類)'!AH12</f>
        <v>-7.2092743790603793E-4</v>
      </c>
      <c r="AI12" s="170">
        <f>'単位行列表(統合大分類)I'!AI12-'(I-M表)A(統合大分類)'!AI12</f>
        <v>-4.0423553777507292E-4</v>
      </c>
      <c r="AJ12" s="170">
        <f>'単位行列表(統合大分類)I'!AJ12-'(I-M表)A(統合大分類)'!AJ12</f>
        <v>-5.5100013001385477E-4</v>
      </c>
      <c r="AK12" s="170">
        <f>'単位行列表(統合大分類)I'!AK12-'(I-M表)A(統合大分類)'!AK12</f>
        <v>-1.1884626779278447E-3</v>
      </c>
      <c r="AL12" s="170">
        <f>'単位行列表(統合大分類)I'!AL12-'(I-M表)A(統合大分類)'!AL12</f>
        <v>-4.3831769380215753E-3</v>
      </c>
      <c r="AM12" s="152">
        <f>'単位行列表(統合大分類)I'!AM12-'(I-M表)A(統合大分類)'!AM12</f>
        <v>-4.1342942176061095E-3</v>
      </c>
      <c r="AN12" s="151"/>
    </row>
    <row r="13" spans="1:40" ht="39.950000000000003" customHeight="1" x14ac:dyDescent="0.15">
      <c r="A13" s="126" t="s">
        <v>406</v>
      </c>
      <c r="B13" s="161" t="s">
        <v>340</v>
      </c>
      <c r="C13" s="153">
        <f>'単位行列表(統合大分類)I'!C13-'(I-M表)A(統合大分類)'!C13</f>
        <v>-5.4703483097845339E-5</v>
      </c>
      <c r="D13" s="170">
        <f>'単位行列表(統合大分類)I'!D13-'(I-M表)A(統合大分類)'!D13</f>
        <v>-2.5654697931264594E-3</v>
      </c>
      <c r="E13" s="170">
        <f>'単位行列表(統合大分類)I'!E13-'(I-M表)A(統合大分類)'!E13</f>
        <v>0</v>
      </c>
      <c r="F13" s="170">
        <f>'単位行列表(統合大分類)I'!F13-'(I-M表)A(統合大分類)'!F13</f>
        <v>-1.4744365528368645E-4</v>
      </c>
      <c r="G13" s="170">
        <f>'単位行列表(統合大分類)I'!G13-'(I-M表)A(統合大分類)'!G13</f>
        <v>-9.2393138882980851E-3</v>
      </c>
      <c r="H13" s="170">
        <f>'単位行列表(統合大分類)I'!H13-'(I-M表)A(統合大分類)'!H13</f>
        <v>-3.2050053308595785E-5</v>
      </c>
      <c r="I13" s="170">
        <f>'単位行列表(統合大分類)I'!I13-'(I-M表)A(統合大分類)'!I13</f>
        <v>3.4483022089343934E-7</v>
      </c>
      <c r="J13" s="170">
        <f>'単位行列表(統合大分類)I'!J13-'(I-M表)A(統合大分類)'!J13</f>
        <v>-1.9252350163343071E-3</v>
      </c>
      <c r="K13" s="170">
        <f>'単位行列表(統合大分類)I'!K13-'(I-M表)A(統合大分類)'!K13</f>
        <v>-7.5777494689230479E-3</v>
      </c>
      <c r="L13" s="170">
        <f>'単位行列表(統合大分類)I'!L13-'(I-M表)A(統合大分類)'!L13</f>
        <v>0.50012344121325714</v>
      </c>
      <c r="M13" s="170">
        <f>'単位行列表(統合大分類)I'!M13-'(I-M表)A(統合大分類)'!M13</f>
        <v>-1.1312730113444099E-3</v>
      </c>
      <c r="N13" s="170">
        <f>'単位行列表(統合大分類)I'!N13-'(I-M表)A(統合大分類)'!N13</f>
        <v>-0.21630540747778854</v>
      </c>
      <c r="O13" s="170">
        <f>'単位行列表(統合大分類)I'!O13-'(I-M表)A(統合大分類)'!O13</f>
        <v>-0.10916934943764335</v>
      </c>
      <c r="P13" s="170">
        <f>'単位行列表(統合大分類)I'!P13-'(I-M表)A(統合大分類)'!P13</f>
        <v>-8.7869205850290108E-2</v>
      </c>
      <c r="Q13" s="170">
        <f>'単位行列表(統合大分類)I'!Q13-'(I-M表)A(統合大分類)'!Q13</f>
        <v>-2.1385345387765674E-2</v>
      </c>
      <c r="R13" s="170">
        <f>'単位行列表(統合大分類)I'!R13-'(I-M表)A(統合大分類)'!R13</f>
        <v>-5.401669624123257E-3</v>
      </c>
      <c r="S13" s="170">
        <f>'単位行列表(統合大分類)I'!S13-'(I-M表)A(統合大分類)'!S13</f>
        <v>-4.2558735133088853E-2</v>
      </c>
      <c r="T13" s="170">
        <f>'単位行列表(統合大分類)I'!T13-'(I-M表)A(統合大分類)'!T13</f>
        <v>-8.5585902964026937E-3</v>
      </c>
      <c r="U13" s="170">
        <f>'単位行列表(統合大分類)I'!U13-'(I-M表)A(統合大分類)'!U13</f>
        <v>-5.0652829543330835E-2</v>
      </c>
      <c r="V13" s="170">
        <f>'単位行列表(統合大分類)I'!V13-'(I-M表)A(統合大分類)'!V13</f>
        <v>-3.1306752610225476E-3</v>
      </c>
      <c r="W13" s="170">
        <f>'単位行列表(統合大分類)I'!W13-'(I-M表)A(統合大分類)'!W13</f>
        <v>-2.2352440899495819E-2</v>
      </c>
      <c r="X13" s="170">
        <f>'単位行列表(統合大分類)I'!X13-'(I-M表)A(統合大分類)'!X13</f>
        <v>0</v>
      </c>
      <c r="Y13" s="170">
        <f>'単位行列表(統合大分類)I'!Y13-'(I-M表)A(統合大分類)'!Y13</f>
        <v>-2.4444631214446033E-5</v>
      </c>
      <c r="Z13" s="170">
        <f>'単位行列表(統合大分類)I'!Z13-'(I-M表)A(統合大分類)'!Z13</f>
        <v>0</v>
      </c>
      <c r="AA13" s="170">
        <f>'単位行列表(統合大分類)I'!AA13-'(I-M表)A(統合大分類)'!AA13</f>
        <v>0</v>
      </c>
      <c r="AB13" s="170">
        <f>'単位行列表(統合大分類)I'!AB13-'(I-M表)A(統合大分類)'!AB13</f>
        <v>0</v>
      </c>
      <c r="AC13" s="170">
        <f>'単位行列表(統合大分類)I'!AC13-'(I-M表)A(統合大分類)'!AC13</f>
        <v>0</v>
      </c>
      <c r="AD13" s="170">
        <f>'単位行列表(統合大分類)I'!AD13-'(I-M表)A(統合大分類)'!AD13</f>
        <v>-2.3653437429840534E-4</v>
      </c>
      <c r="AE13" s="170">
        <f>'単位行列表(統合大分類)I'!AE13-'(I-M表)A(統合大分類)'!AE13</f>
        <v>0</v>
      </c>
      <c r="AF13" s="170">
        <f>'単位行列表(統合大分類)I'!AF13-'(I-M表)A(統合大分類)'!AF13</f>
        <v>-3.3017493650546817E-5</v>
      </c>
      <c r="AG13" s="170">
        <f>'単位行列表(統合大分類)I'!AG13-'(I-M表)A(統合大分類)'!AG13</f>
        <v>0</v>
      </c>
      <c r="AH13" s="170">
        <f>'単位行列表(統合大分類)I'!AH13-'(I-M表)A(統合大分類)'!AH13</f>
        <v>-2.5766480394537555E-6</v>
      </c>
      <c r="AI13" s="170">
        <f>'単位行列表(統合大分類)I'!AI13-'(I-M表)A(統合大分類)'!AI13</f>
        <v>-4.3199563784150318E-6</v>
      </c>
      <c r="AJ13" s="170">
        <f>'単位行列表(統合大分類)I'!AJ13-'(I-M表)A(統合大分類)'!AJ13</f>
        <v>-1.0443566384447693E-4</v>
      </c>
      <c r="AK13" s="170">
        <f>'単位行列表(統合大分類)I'!AK13-'(I-M表)A(統合大分類)'!AK13</f>
        <v>-2.4779882818092434E-5</v>
      </c>
      <c r="AL13" s="170">
        <f>'単位行列表(統合大分類)I'!AL13-'(I-M表)A(統合大分類)'!AL13</f>
        <v>-2.2251127864873879E-5</v>
      </c>
      <c r="AM13" s="152">
        <f>'単位行列表(統合大分類)I'!AM13-'(I-M表)A(統合大分類)'!AM13</f>
        <v>-4.7074784963785287E-3</v>
      </c>
      <c r="AN13" s="151"/>
    </row>
    <row r="14" spans="1:40" ht="39.950000000000003" customHeight="1" x14ac:dyDescent="0.15">
      <c r="A14" s="126" t="s">
        <v>407</v>
      </c>
      <c r="B14" s="161" t="s">
        <v>385</v>
      </c>
      <c r="C14" s="153">
        <f>'単位行列表(統合大分類)I'!C14-'(I-M表)A(統合大分類)'!C14</f>
        <v>0</v>
      </c>
      <c r="D14" s="170">
        <f>'単位行列表(統合大分類)I'!D14-'(I-M表)A(統合大分類)'!D14</f>
        <v>-4.3800537488252882E-4</v>
      </c>
      <c r="E14" s="170">
        <f>'単位行列表(統合大分類)I'!E14-'(I-M表)A(統合大分類)'!E14</f>
        <v>-9.2110637710181504E-4</v>
      </c>
      <c r="F14" s="170">
        <f>'単位行列表(統合大分類)I'!F14-'(I-M表)A(統合大分類)'!F14</f>
        <v>-5.1536039716678425E-6</v>
      </c>
      <c r="G14" s="170">
        <f>'単位行列表(統合大分類)I'!G14-'(I-M表)A(統合大分類)'!G14</f>
        <v>-1.6124027872346344E-3</v>
      </c>
      <c r="H14" s="170">
        <f>'単位行列表(統合大分類)I'!H14-'(I-M表)A(統合大分類)'!H14</f>
        <v>-3.1305882657659719E-3</v>
      </c>
      <c r="I14" s="170">
        <f>'単位行列表(統合大分類)I'!I14-'(I-M表)A(統合大分類)'!I14</f>
        <v>-7.3768521621648474E-6</v>
      </c>
      <c r="J14" s="170">
        <f>'単位行列表(統合大分類)I'!J14-'(I-M表)A(統合大分類)'!J14</f>
        <v>-1.5039350309607304E-3</v>
      </c>
      <c r="K14" s="170">
        <f>'単位行列表(統合大分類)I'!K14-'(I-M表)A(統合大分類)'!K14</f>
        <v>-6.1716605327558289E-3</v>
      </c>
      <c r="L14" s="170">
        <f>'単位行列表(統合大分類)I'!L14-'(I-M表)A(統合大分類)'!L14</f>
        <v>-5.3838662326813223E-3</v>
      </c>
      <c r="M14" s="170">
        <f>'単位行列表(統合大分類)I'!M14-'(I-M表)A(統合大分類)'!M14</f>
        <v>0.74256703425979753</v>
      </c>
      <c r="N14" s="170">
        <f>'単位行列表(統合大分類)I'!N14-'(I-M表)A(統合大分類)'!N14</f>
        <v>-4.165205796254632E-2</v>
      </c>
      <c r="O14" s="170">
        <f>'単位行列表(統合大分類)I'!O14-'(I-M表)A(統合大分類)'!O14</f>
        <v>-2.3807458952608208E-2</v>
      </c>
      <c r="P14" s="170">
        <f>'単位行列表(統合大分類)I'!P14-'(I-M表)A(統合大分類)'!P14</f>
        <v>-1.2339830119928874E-2</v>
      </c>
      <c r="Q14" s="170">
        <f>'単位行列表(統合大分類)I'!Q14-'(I-M表)A(統合大分類)'!Q14</f>
        <v>-2.3384857056592791E-2</v>
      </c>
      <c r="R14" s="170">
        <f>'単位行列表(統合大分類)I'!R14-'(I-M表)A(統合大分類)'!R14</f>
        <v>-2.9130138082510956E-2</v>
      </c>
      <c r="S14" s="170">
        <f>'単位行列表(統合大分類)I'!S14-'(I-M表)A(統合大分類)'!S14</f>
        <v>-4.1156547540627642E-2</v>
      </c>
      <c r="T14" s="170">
        <f>'単位行列表(統合大分類)I'!T14-'(I-M表)A(統合大分類)'!T14</f>
        <v>-2.589436278487826E-2</v>
      </c>
      <c r="U14" s="170">
        <f>'単位行列表(統合大分類)I'!U14-'(I-M表)A(統合大分類)'!U14</f>
        <v>-1.5180160275231218E-2</v>
      </c>
      <c r="V14" s="170">
        <f>'単位行列表(統合大分類)I'!V14-'(I-M表)A(統合大分類)'!V14</f>
        <v>-7.9288292659189571E-3</v>
      </c>
      <c r="W14" s="170">
        <f>'単位行列表(統合大分類)I'!W14-'(I-M表)A(統合大分類)'!W14</f>
        <v>-5.7305400622711432E-3</v>
      </c>
      <c r="X14" s="170">
        <f>'単位行列表(統合大分類)I'!X14-'(I-M表)A(統合大分類)'!X14</f>
        <v>-1.7103722254055613E-4</v>
      </c>
      <c r="Y14" s="170">
        <f>'単位行列表(統合大分類)I'!Y14-'(I-M表)A(統合大分類)'!Y14</f>
        <v>-1.6284496703058724E-4</v>
      </c>
      <c r="Z14" s="170">
        <f>'単位行列表(統合大分類)I'!Z14-'(I-M表)A(統合大分類)'!Z14</f>
        <v>-2.3379142862819506E-6</v>
      </c>
      <c r="AA14" s="170">
        <f>'単位行列表(統合大分類)I'!AA14-'(I-M表)A(統合大分類)'!AA14</f>
        <v>-8.4279580401935172E-6</v>
      </c>
      <c r="AB14" s="170">
        <f>'単位行列表(統合大分類)I'!AB14-'(I-M表)A(統合大分類)'!AB14</f>
        <v>0</v>
      </c>
      <c r="AC14" s="170">
        <f>'単位行列表(統合大分類)I'!AC14-'(I-M表)A(統合大分類)'!AC14</f>
        <v>0</v>
      </c>
      <c r="AD14" s="170">
        <f>'単位行列表(統合大分類)I'!AD14-'(I-M表)A(統合大分類)'!AD14</f>
        <v>-8.4088470242293606E-6</v>
      </c>
      <c r="AE14" s="170">
        <f>'単位行列表(統合大分類)I'!AE14-'(I-M表)A(統合大分類)'!AE14</f>
        <v>-4.4490445164558972E-5</v>
      </c>
      <c r="AF14" s="170">
        <f>'単位行列表(統合大分類)I'!AF14-'(I-M表)A(統合大分類)'!AF14</f>
        <v>-1.2962365094622652E-4</v>
      </c>
      <c r="AG14" s="170">
        <f>'単位行列表(統合大分類)I'!AG14-'(I-M表)A(統合大分類)'!AG14</f>
        <v>-5.8396894447811012E-5</v>
      </c>
      <c r="AH14" s="170">
        <f>'単位行列表(統合大分類)I'!AH14-'(I-M表)A(統合大分類)'!AH14</f>
        <v>-7.8859696274500072E-4</v>
      </c>
      <c r="AI14" s="170">
        <f>'単位行列表(統合大分類)I'!AI14-'(I-M表)A(統合大分類)'!AI14</f>
        <v>-1.3957411992489795E-4</v>
      </c>
      <c r="AJ14" s="170">
        <f>'単位行列表(統合大分類)I'!AJ14-'(I-M表)A(統合大分類)'!AJ14</f>
        <v>-2.1990409036090719E-4</v>
      </c>
      <c r="AK14" s="170">
        <f>'単位行列表(統合大分類)I'!AK14-'(I-M表)A(統合大分類)'!AK14</f>
        <v>-2.1447656182708644E-4</v>
      </c>
      <c r="AL14" s="170">
        <f>'単位行列表(統合大分類)I'!AL14-'(I-M表)A(統合大分類)'!AL14</f>
        <v>-6.0028975211150074E-4</v>
      </c>
      <c r="AM14" s="152">
        <f>'単位行列表(統合大分類)I'!AM14-'(I-M表)A(統合大分類)'!AM14</f>
        <v>-2.4250222970465811E-3</v>
      </c>
      <c r="AN14" s="151"/>
    </row>
    <row r="15" spans="1:40" ht="39.950000000000003" customHeight="1" x14ac:dyDescent="0.15">
      <c r="A15" s="126" t="s">
        <v>408</v>
      </c>
      <c r="B15" s="161" t="s">
        <v>341</v>
      </c>
      <c r="C15" s="153">
        <f>'単位行列表(統合大分類)I'!C15-'(I-M表)A(統合大分類)'!C15</f>
        <v>-1.1654874040052513E-3</v>
      </c>
      <c r="D15" s="170">
        <f>'単位行列表(統合大分類)I'!D15-'(I-M表)A(統合大分類)'!D15</f>
        <v>-1.831131166630124E-2</v>
      </c>
      <c r="E15" s="170">
        <f>'単位行列表(統合大分類)I'!E15-'(I-M表)A(統合大分類)'!E15</f>
        <v>-1.0871481881421568E-2</v>
      </c>
      <c r="F15" s="170">
        <f>'単位行列表(統合大分類)I'!F15-'(I-M表)A(統合大分類)'!F15</f>
        <v>-2.1563562759273399E-3</v>
      </c>
      <c r="G15" s="170">
        <f>'単位行列表(統合大分類)I'!G15-'(I-M表)A(統合大分類)'!G15</f>
        <v>-1.0953708089119534E-2</v>
      </c>
      <c r="H15" s="170">
        <f>'単位行列表(統合大分類)I'!H15-'(I-M表)A(統合大分類)'!H15</f>
        <v>-7.8501712220734026E-3</v>
      </c>
      <c r="I15" s="170">
        <f>'単位行列表(統合大分類)I'!I15-'(I-M表)A(統合大分類)'!I15</f>
        <v>-4.2905857700799971E-4</v>
      </c>
      <c r="J15" s="170">
        <f>'単位行列表(統合大分類)I'!J15-'(I-M表)A(統合大分類)'!J15</f>
        <v>-6.148939338667221E-3</v>
      </c>
      <c r="K15" s="170">
        <f>'単位行列表(統合大分類)I'!K15-'(I-M表)A(統合大分類)'!K15</f>
        <v>-9.3119654851805626E-3</v>
      </c>
      <c r="L15" s="170">
        <f>'単位行列表(統合大分類)I'!L15-'(I-M表)A(統合大分類)'!L15</f>
        <v>-7.6372390816455951E-4</v>
      </c>
      <c r="M15" s="170">
        <f>'単位行列表(統合大分類)I'!M15-'(I-M表)A(統合大分類)'!M15</f>
        <v>-1.518205892067999E-3</v>
      </c>
      <c r="N15" s="170">
        <f>'単位行列表(統合大分類)I'!N15-'(I-M表)A(統合大分類)'!N15</f>
        <v>0.93692365157204749</v>
      </c>
      <c r="O15" s="170">
        <f>'単位行列表(統合大分類)I'!O15-'(I-M表)A(統合大分類)'!O15</f>
        <v>-3.1898124732091894E-2</v>
      </c>
      <c r="P15" s="170">
        <f>'単位行列表(統合大分類)I'!P15-'(I-M表)A(統合大分類)'!P15</f>
        <v>-2.9039803931193479E-2</v>
      </c>
      <c r="Q15" s="170">
        <f>'単位行列表(統合大分類)I'!Q15-'(I-M表)A(統合大分類)'!Q15</f>
        <v>-3.4850111986739665E-2</v>
      </c>
      <c r="R15" s="170">
        <f>'単位行列表(統合大分類)I'!R15-'(I-M表)A(統合大分類)'!R15</f>
        <v>-1.8382806474565905E-2</v>
      </c>
      <c r="S15" s="170">
        <f>'単位行列表(統合大分類)I'!S15-'(I-M表)A(統合大分類)'!S15</f>
        <v>-2.4446432982286787E-2</v>
      </c>
      <c r="T15" s="170">
        <f>'単位行列表(統合大分類)I'!T15-'(I-M表)A(統合大分類)'!T15</f>
        <v>-2.4047253636142407E-2</v>
      </c>
      <c r="U15" s="170">
        <f>'単位行列表(統合大分類)I'!U15-'(I-M表)A(統合大分類)'!U15</f>
        <v>-8.901121574434772E-3</v>
      </c>
      <c r="V15" s="170">
        <f>'単位行列表(統合大分類)I'!V15-'(I-M表)A(統合大分類)'!V15</f>
        <v>-1.0113240318619673E-2</v>
      </c>
      <c r="W15" s="170">
        <f>'単位行列表(統合大分類)I'!W15-'(I-M表)A(統合大分類)'!W15</f>
        <v>-8.6019766370379155E-2</v>
      </c>
      <c r="X15" s="170">
        <f>'単位行列表(統合大分類)I'!X15-'(I-M表)A(統合大分類)'!X15</f>
        <v>-4.3133765347627597E-4</v>
      </c>
      <c r="Y15" s="170">
        <f>'単位行列表(統合大分類)I'!Y15-'(I-M表)A(統合大分類)'!Y15</f>
        <v>-7.1575562942674607E-4</v>
      </c>
      <c r="Z15" s="170">
        <f>'単位行列表(統合大分類)I'!Z15-'(I-M表)A(統合大分類)'!Z15</f>
        <v>-1.3636773293252709E-4</v>
      </c>
      <c r="AA15" s="170">
        <f>'単位行列表(統合大分類)I'!AA15-'(I-M表)A(統合大分類)'!AA15</f>
        <v>-2.6010722877272368E-3</v>
      </c>
      <c r="AB15" s="170">
        <f>'単位行列表(統合大分類)I'!AB15-'(I-M表)A(統合大分類)'!AB15</f>
        <v>-1.0279173236445784E-4</v>
      </c>
      <c r="AC15" s="170">
        <f>'単位行列表(統合大分類)I'!AC15-'(I-M表)A(統合大分類)'!AC15</f>
        <v>-2.8178896254415142E-4</v>
      </c>
      <c r="AD15" s="170">
        <f>'単位行列表(統合大分類)I'!AD15-'(I-M表)A(統合大分類)'!AD15</f>
        <v>-1.1463036816069263E-3</v>
      </c>
      <c r="AE15" s="170">
        <f>'単位行列表(統合大分類)I'!AE15-'(I-M表)A(統合大分類)'!AE15</f>
        <v>-3.3492554067459128E-4</v>
      </c>
      <c r="AF15" s="170">
        <f>'単位行列表(統合大分類)I'!AF15-'(I-M表)A(統合大分類)'!AF15</f>
        <v>-3.9674773306208385E-3</v>
      </c>
      <c r="AG15" s="170">
        <f>'単位行列表(統合大分類)I'!AG15-'(I-M表)A(統合大分類)'!AG15</f>
        <v>-1.605941363354632E-4</v>
      </c>
      <c r="AH15" s="170">
        <f>'単位行列表(統合大分類)I'!AH15-'(I-M表)A(統合大分類)'!AH15</f>
        <v>-3.0215708688661997E-4</v>
      </c>
      <c r="AI15" s="170">
        <f>'単位行列表(統合大分類)I'!AI15-'(I-M表)A(統合大分類)'!AI15</f>
        <v>-2.181130016592342E-3</v>
      </c>
      <c r="AJ15" s="170">
        <f>'単位行列表(統合大分類)I'!AJ15-'(I-M表)A(統合大分類)'!AJ15</f>
        <v>-9.1246505231658628E-4</v>
      </c>
      <c r="AK15" s="170">
        <f>'単位行列表(統合大分類)I'!AK15-'(I-M表)A(統合大分類)'!AK15</f>
        <v>-2.1787253217360504E-3</v>
      </c>
      <c r="AL15" s="170">
        <f>'単位行列表(統合大分類)I'!AL15-'(I-M表)A(統合大分類)'!AL15</f>
        <v>-3.3232344549427595E-4</v>
      </c>
      <c r="AM15" s="152">
        <f>'単位行列表(統合大分類)I'!AM15-'(I-M表)A(統合大分類)'!AM15</f>
        <v>-5.2188518210604983E-3</v>
      </c>
      <c r="AN15" s="151"/>
    </row>
    <row r="16" spans="1:40" ht="39.950000000000003" customHeight="1" x14ac:dyDescent="0.15">
      <c r="A16" s="126" t="s">
        <v>409</v>
      </c>
      <c r="B16" s="161" t="s">
        <v>162</v>
      </c>
      <c r="C16" s="153">
        <f>'単位行列表(統合大分類)I'!C16-'(I-M表)A(統合大分類)'!C16</f>
        <v>-1.5281754168724651E-6</v>
      </c>
      <c r="D16" s="170">
        <f>'単位行列表(統合大分類)I'!D16-'(I-M表)A(統合大分類)'!D16</f>
        <v>-1.811964164583174E-3</v>
      </c>
      <c r="E16" s="170">
        <f>'単位行列表(統合大分類)I'!E16-'(I-M表)A(統合大分類)'!E16</f>
        <v>0</v>
      </c>
      <c r="F16" s="170">
        <f>'単位行列表(統合大分類)I'!F16-'(I-M表)A(統合大分類)'!F16</f>
        <v>0</v>
      </c>
      <c r="G16" s="170">
        <f>'単位行列表(統合大分類)I'!G16-'(I-M表)A(統合大分類)'!G16</f>
        <v>-9.1619867439309715E-4</v>
      </c>
      <c r="H16" s="170">
        <f>'単位行列表(統合大分類)I'!H16-'(I-M表)A(統合大分類)'!H16</f>
        <v>-1.7311105394356366E-5</v>
      </c>
      <c r="I16" s="170">
        <f>'単位行列表(統合大分類)I'!I16-'(I-M表)A(統合大分類)'!I16</f>
        <v>0</v>
      </c>
      <c r="J16" s="170">
        <f>'単位行列表(統合大分類)I'!J16-'(I-M表)A(統合大分類)'!J16</f>
        <v>-3.1142736116425158E-4</v>
      </c>
      <c r="K16" s="170">
        <f>'単位行列表(統合大分類)I'!K16-'(I-M表)A(統合大分類)'!K16</f>
        <v>-1.7245377419437121E-3</v>
      </c>
      <c r="L16" s="170">
        <f>'単位行列表(統合大分類)I'!L16-'(I-M表)A(統合大分類)'!L16</f>
        <v>-9.8140082551298905E-5</v>
      </c>
      <c r="M16" s="170">
        <f>'単位行列表(統合大分類)I'!M16-'(I-M表)A(統合大分類)'!M16</f>
        <v>-1.2504747228386516E-5</v>
      </c>
      <c r="N16" s="170">
        <f>'単位行列表(統合大分類)I'!N16-'(I-M表)A(統合大分類)'!N16</f>
        <v>-8.5121013919169292E-4</v>
      </c>
      <c r="O16" s="170">
        <f>'単位行列表(統合大分類)I'!O16-'(I-M表)A(統合大分類)'!O16</f>
        <v>0.87151944056214647</v>
      </c>
      <c r="P16" s="170">
        <f>'単位行列表(統合大分類)I'!P16-'(I-M表)A(統合大分類)'!P16</f>
        <v>-3.2366213073565728E-2</v>
      </c>
      <c r="Q16" s="170">
        <f>'単位行列表(統合大分類)I'!Q16-'(I-M表)A(統合大分類)'!Q16</f>
        <v>-1.2255498531495872E-2</v>
      </c>
      <c r="R16" s="170">
        <f>'単位行列表(統合大分類)I'!R16-'(I-M表)A(統合大分類)'!R16</f>
        <v>-1.8104688531537612E-3</v>
      </c>
      <c r="S16" s="170">
        <f>'単位行列表(統合大分類)I'!S16-'(I-M表)A(統合大分類)'!S16</f>
        <v>-1.0852387018901E-2</v>
      </c>
      <c r="T16" s="170">
        <f>'単位行列表(統合大分類)I'!T16-'(I-M表)A(統合大分類)'!T16</f>
        <v>-1.7912269884961518E-3</v>
      </c>
      <c r="U16" s="170">
        <f>'単位行列表(統合大分類)I'!U16-'(I-M表)A(統合大分類)'!U16</f>
        <v>-6.3865737069846284E-3</v>
      </c>
      <c r="V16" s="170">
        <f>'単位行列表(統合大分類)I'!V16-'(I-M表)A(統合大分類)'!V16</f>
        <v>-4.2175176706620569E-4</v>
      </c>
      <c r="W16" s="170">
        <f>'単位行列表(統合大分類)I'!W16-'(I-M表)A(統合大分類)'!W16</f>
        <v>-5.2856958550621799E-3</v>
      </c>
      <c r="X16" s="170">
        <f>'単位行列表(統合大分類)I'!X16-'(I-M表)A(統合大分類)'!X16</f>
        <v>0</v>
      </c>
      <c r="Y16" s="170">
        <f>'単位行列表(統合大分類)I'!Y16-'(I-M表)A(統合大分類)'!Y16</f>
        <v>-8.4658042495831861E-3</v>
      </c>
      <c r="Z16" s="170">
        <f>'単位行列表(統合大分類)I'!Z16-'(I-M表)A(統合大分類)'!Z16</f>
        <v>0</v>
      </c>
      <c r="AA16" s="170">
        <f>'単位行列表(統合大分類)I'!AA16-'(I-M表)A(統合大分類)'!AA16</f>
        <v>-3.491798667584934E-6</v>
      </c>
      <c r="AB16" s="170">
        <f>'単位行列表(統合大分類)I'!AB16-'(I-M表)A(統合大分類)'!AB16</f>
        <v>-2.4647990594717178E-8</v>
      </c>
      <c r="AC16" s="170">
        <f>'単位行列表(統合大分類)I'!AC16-'(I-M表)A(統合大分類)'!AC16</f>
        <v>0</v>
      </c>
      <c r="AD16" s="170">
        <f>'単位行列表(統合大分類)I'!AD16-'(I-M表)A(統合大分類)'!AD16</f>
        <v>-7.1051940887704724E-5</v>
      </c>
      <c r="AE16" s="170">
        <f>'単位行列表(統合大分類)I'!AE16-'(I-M表)A(統合大分類)'!AE16</f>
        <v>-4.6995502067260757E-6</v>
      </c>
      <c r="AF16" s="170">
        <f>'単位行列表(統合大分類)I'!AF16-'(I-M表)A(統合大分類)'!AF16</f>
        <v>-2.7365020757941504E-4</v>
      </c>
      <c r="AG16" s="170">
        <f>'単位行列表(統合大分類)I'!AG16-'(I-M表)A(統合大分類)'!AG16</f>
        <v>0</v>
      </c>
      <c r="AH16" s="170">
        <f>'単位行列表(統合大分類)I'!AH16-'(I-M表)A(統合大分類)'!AH16</f>
        <v>-1.2323995297358589E-7</v>
      </c>
      <c r="AI16" s="170">
        <f>'単位行列表(統合大分類)I'!AI16-'(I-M表)A(統合大分類)'!AI16</f>
        <v>0</v>
      </c>
      <c r="AJ16" s="170">
        <f>'単位行列表(統合大分類)I'!AJ16-'(I-M表)A(統合大分類)'!AJ16</f>
        <v>-5.4357610377996834E-3</v>
      </c>
      <c r="AK16" s="170">
        <f>'単位行列表(統合大分類)I'!AK16-'(I-M表)A(統合大分類)'!AK16</f>
        <v>-5.7840617928936322E-6</v>
      </c>
      <c r="AL16" s="170">
        <f>'単位行列表(統合大分類)I'!AL16-'(I-M表)A(統合大分類)'!AL16</f>
        <v>0</v>
      </c>
      <c r="AM16" s="152">
        <f>'単位行列表(統合大分類)I'!AM16-'(I-M表)A(統合大分類)'!AM16</f>
        <v>0</v>
      </c>
      <c r="AN16" s="151"/>
    </row>
    <row r="17" spans="1:40" ht="39.950000000000003" customHeight="1" x14ac:dyDescent="0.15">
      <c r="A17" s="126" t="s">
        <v>410</v>
      </c>
      <c r="B17" s="161" t="s">
        <v>160</v>
      </c>
      <c r="C17" s="153">
        <f>'単位行列表(統合大分類)I'!C17-'(I-M表)A(統合大分類)'!C17</f>
        <v>-7.9081337566832513E-6</v>
      </c>
      <c r="D17" s="170">
        <f>'単位行列表(統合大分類)I'!D17-'(I-M表)A(統合大分類)'!D17</f>
        <v>-1.736298824664303E-3</v>
      </c>
      <c r="E17" s="170">
        <f>'単位行列表(統合大分類)I'!E17-'(I-M表)A(統合大分類)'!E17</f>
        <v>0</v>
      </c>
      <c r="F17" s="170">
        <f>'単位行列表(統合大分類)I'!F17-'(I-M表)A(統合大分類)'!F17</f>
        <v>0</v>
      </c>
      <c r="G17" s="170">
        <f>'単位行列表(統合大分類)I'!G17-'(I-M表)A(統合大分類)'!G17</f>
        <v>-8.1244174571036266E-5</v>
      </c>
      <c r="H17" s="170">
        <f>'単位行列表(統合大分類)I'!H17-'(I-M表)A(統合大分類)'!H17</f>
        <v>0</v>
      </c>
      <c r="I17" s="170">
        <f>'単位行列表(統合大分類)I'!I17-'(I-M表)A(統合大分類)'!I17</f>
        <v>-1.1757816609725468E-5</v>
      </c>
      <c r="J17" s="170">
        <f>'単位行列表(統合大分類)I'!J17-'(I-M表)A(統合大分類)'!J17</f>
        <v>-2.1094007339724878E-3</v>
      </c>
      <c r="K17" s="170">
        <f>'単位行列表(統合大分類)I'!K17-'(I-M表)A(統合大分類)'!K17</f>
        <v>-1.1198902784662311E-3</v>
      </c>
      <c r="L17" s="170">
        <f>'単位行列表(統合大分類)I'!L17-'(I-M表)A(統合大分類)'!L17</f>
        <v>-1.1642576645794919E-4</v>
      </c>
      <c r="M17" s="170">
        <f>'単位行列表(統合大分類)I'!M17-'(I-M表)A(統合大分類)'!M17</f>
        <v>-1.0658026519170891E-4</v>
      </c>
      <c r="N17" s="170">
        <f>'単位行列表(統合大分類)I'!N17-'(I-M表)A(統合大分類)'!N17</f>
        <v>-4.1031272664691823E-4</v>
      </c>
      <c r="O17" s="170">
        <f>'単位行列表(統合大分類)I'!O17-'(I-M表)A(統合大分類)'!O17</f>
        <v>-4.0396367269210694E-3</v>
      </c>
      <c r="P17" s="170">
        <f>'単位行列表(統合大分類)I'!P17-'(I-M表)A(統合大分類)'!P17</f>
        <v>0.87766683257364231</v>
      </c>
      <c r="Q17" s="170">
        <f>'単位行列表(統合大分類)I'!Q17-'(I-M表)A(統合大分類)'!Q17</f>
        <v>-1.577409636714554E-3</v>
      </c>
      <c r="R17" s="170">
        <f>'単位行列表(統合大分類)I'!R17-'(I-M表)A(統合大分類)'!R17</f>
        <v>-2.5084733887751655E-3</v>
      </c>
      <c r="S17" s="170">
        <f>'単位行列表(統合大分類)I'!S17-'(I-M表)A(統合大分類)'!S17</f>
        <v>-1.957200474363925E-3</v>
      </c>
      <c r="T17" s="170">
        <f>'単位行列表(統合大分類)I'!T17-'(I-M表)A(統合大分類)'!T17</f>
        <v>-7.5557332872724448E-4</v>
      </c>
      <c r="U17" s="170">
        <f>'単位行列表(統合大分類)I'!U17-'(I-M表)A(統合大分類)'!U17</f>
        <v>-7.4788231374318405E-4</v>
      </c>
      <c r="V17" s="170">
        <f>'単位行列表(統合大分類)I'!V17-'(I-M表)A(統合大分類)'!V17</f>
        <v>-1.0201242024460676E-4</v>
      </c>
      <c r="W17" s="170">
        <f>'単位行列表(統合大分類)I'!W17-'(I-M表)A(統合大分類)'!W17</f>
        <v>-5.8738978716483616E-5</v>
      </c>
      <c r="X17" s="170">
        <f>'単位行列表(統合大分類)I'!X17-'(I-M表)A(統合大分類)'!X17</f>
        <v>-4.5093898929344829E-6</v>
      </c>
      <c r="Y17" s="170">
        <f>'単位行列表(統合大分類)I'!Y17-'(I-M表)A(統合大分類)'!Y17</f>
        <v>-2.0685573525533349E-4</v>
      </c>
      <c r="Z17" s="170">
        <f>'単位行列表(統合大分類)I'!Z17-'(I-M表)A(統合大分類)'!Z17</f>
        <v>0</v>
      </c>
      <c r="AA17" s="170">
        <f>'単位行列表(統合大分類)I'!AA17-'(I-M表)A(統合大分類)'!AA17</f>
        <v>-2.7807904339762648E-6</v>
      </c>
      <c r="AB17" s="170">
        <f>'単位行列表(統合大分類)I'!AB17-'(I-M表)A(統合大分類)'!AB17</f>
        <v>0</v>
      </c>
      <c r="AC17" s="170">
        <f>'単位行列表(統合大分類)I'!AC17-'(I-M表)A(統合大分類)'!AC17</f>
        <v>0</v>
      </c>
      <c r="AD17" s="170">
        <f>'単位行列表(統合大分類)I'!AD17-'(I-M表)A(統合大分類)'!AD17</f>
        <v>-3.706885506432624E-5</v>
      </c>
      <c r="AE17" s="170">
        <f>'単位行列表(統合大分類)I'!AE17-'(I-M表)A(統合大分類)'!AE17</f>
        <v>-2.4217093869462967E-6</v>
      </c>
      <c r="AF17" s="170">
        <f>'単位行列表(統合大分類)I'!AF17-'(I-M表)A(統合大分類)'!AF17</f>
        <v>-1.3553221844875307E-5</v>
      </c>
      <c r="AG17" s="170">
        <f>'単位行列表(統合大分類)I'!AG17-'(I-M表)A(統合大分類)'!AG17</f>
        <v>0</v>
      </c>
      <c r="AH17" s="170">
        <f>'単位行列表(統合大分類)I'!AH17-'(I-M表)A(統合大分類)'!AH17</f>
        <v>0</v>
      </c>
      <c r="AI17" s="170">
        <f>'単位行列表(統合大分類)I'!AI17-'(I-M表)A(統合大分類)'!AI17</f>
        <v>0</v>
      </c>
      <c r="AJ17" s="170">
        <f>'単位行列表(統合大分類)I'!AJ17-'(I-M表)A(統合大分類)'!AJ17</f>
        <v>-8.1172024332749337E-3</v>
      </c>
      <c r="AK17" s="170">
        <f>'単位行列表(統合大分類)I'!AK17-'(I-M表)A(統合大分類)'!AK17</f>
        <v>-6.9895543340484483E-6</v>
      </c>
      <c r="AL17" s="170">
        <f>'単位行列表(統合大分類)I'!AL17-'(I-M表)A(統合大分類)'!AL17</f>
        <v>0</v>
      </c>
      <c r="AM17" s="152">
        <f>'単位行列表(統合大分類)I'!AM17-'(I-M表)A(統合大分類)'!AM17</f>
        <v>0</v>
      </c>
      <c r="AN17" s="151"/>
    </row>
    <row r="18" spans="1:40" ht="39.950000000000003" customHeight="1" x14ac:dyDescent="0.15">
      <c r="A18" s="126" t="s">
        <v>411</v>
      </c>
      <c r="B18" s="161" t="s">
        <v>158</v>
      </c>
      <c r="C18" s="153">
        <f>'単位行列表(統合大分類)I'!C18-'(I-M表)A(統合大分類)'!C18</f>
        <v>-2.2310545423257782E-4</v>
      </c>
      <c r="D18" s="170">
        <f>'単位行列表(統合大分類)I'!D18-'(I-M表)A(統合大分類)'!D18</f>
        <v>0</v>
      </c>
      <c r="E18" s="170">
        <f>'単位行列表(統合大分類)I'!E18-'(I-M表)A(統合大分類)'!E18</f>
        <v>-1.6055271885577078E-7</v>
      </c>
      <c r="F18" s="170">
        <f>'単位行列表(統合大分類)I'!F18-'(I-M表)A(統合大分類)'!F18</f>
        <v>0</v>
      </c>
      <c r="G18" s="170">
        <f>'単位行列表(統合大分類)I'!G18-'(I-M表)A(統合大分類)'!G18</f>
        <v>0</v>
      </c>
      <c r="H18" s="170">
        <f>'単位行列表(統合大分類)I'!H18-'(I-M表)A(統合大分類)'!H18</f>
        <v>-5.2354147452968733E-7</v>
      </c>
      <c r="I18" s="170">
        <f>'単位行列表(統合大分類)I'!I18-'(I-M表)A(統合大分類)'!I18</f>
        <v>0</v>
      </c>
      <c r="J18" s="170">
        <f>'単位行列表(統合大分類)I'!J18-'(I-M表)A(統合大分類)'!J18</f>
        <v>0</v>
      </c>
      <c r="K18" s="170">
        <f>'単位行列表(統合大分類)I'!K18-'(I-M表)A(統合大分類)'!K18</f>
        <v>0</v>
      </c>
      <c r="L18" s="170">
        <f>'単位行列表(統合大分類)I'!L18-'(I-M表)A(統合大分類)'!L18</f>
        <v>0</v>
      </c>
      <c r="M18" s="170">
        <f>'単位行列表(統合大分類)I'!M18-'(I-M表)A(統合大分類)'!M18</f>
        <v>0</v>
      </c>
      <c r="N18" s="170">
        <f>'単位行列表(統合大分類)I'!N18-'(I-M表)A(統合大分類)'!N18</f>
        <v>-1.2844217508461662E-5</v>
      </c>
      <c r="O18" s="170">
        <f>'単位行列表(統合大分類)I'!O18-'(I-M表)A(統合大分類)'!O18</f>
        <v>-1.8378888560599703E-3</v>
      </c>
      <c r="P18" s="170">
        <f>'単位行列表(統合大分類)I'!P18-'(I-M表)A(統合大分類)'!P18</f>
        <v>-3.8934592766763916E-3</v>
      </c>
      <c r="Q18" s="170">
        <f>'単位行列表(統合大分類)I'!Q18-'(I-M表)A(統合大分類)'!Q18</f>
        <v>0.94053642458393183</v>
      </c>
      <c r="R18" s="170">
        <f>'単位行列表(統合大分類)I'!R18-'(I-M表)A(統合大分類)'!R18</f>
        <v>-8.3026697307414678E-5</v>
      </c>
      <c r="S18" s="170">
        <f>'単位行列表(統合大分類)I'!S18-'(I-M表)A(統合大分類)'!S18</f>
        <v>-6.4813736491475924E-4</v>
      </c>
      <c r="T18" s="170">
        <f>'単位行列表(統合大分類)I'!T18-'(I-M表)A(統合大分類)'!T18</f>
        <v>-8.762059923258785E-4</v>
      </c>
      <c r="U18" s="170">
        <f>'単位行列表(統合大分類)I'!U18-'(I-M表)A(統合大分類)'!U18</f>
        <v>-2.6749479071970159E-4</v>
      </c>
      <c r="V18" s="170">
        <f>'単位行列表(統合大分類)I'!V18-'(I-M表)A(統合大分類)'!V18</f>
        <v>-1.2120334163011948E-4</v>
      </c>
      <c r="W18" s="170">
        <f>'単位行列表(統合大分類)I'!W18-'(I-M表)A(統合大分類)'!W18</f>
        <v>-1.3718880798575927E-4</v>
      </c>
      <c r="X18" s="170">
        <f>'単位行列表(統合大分類)I'!X18-'(I-M表)A(統合大分類)'!X18</f>
        <v>0</v>
      </c>
      <c r="Y18" s="170">
        <f>'単位行列表(統合大分類)I'!Y18-'(I-M表)A(統合大分類)'!Y18</f>
        <v>-6.8186041642746476E-5</v>
      </c>
      <c r="Z18" s="170">
        <f>'単位行列表(統合大分類)I'!Z18-'(I-M表)A(統合大分類)'!Z18</f>
        <v>-1.9364054004604702E-5</v>
      </c>
      <c r="AA18" s="170">
        <f>'単位行列表(統合大分類)I'!AA18-'(I-M表)A(統合大分類)'!AA18</f>
        <v>-7.605731319847549E-4</v>
      </c>
      <c r="AB18" s="170">
        <f>'単位行列表(統合大分類)I'!AB18-'(I-M表)A(統合大分類)'!AB18</f>
        <v>-8.1323442376944759E-6</v>
      </c>
      <c r="AC18" s="170">
        <f>'単位行列表(統合大分類)I'!AC18-'(I-M表)A(統合大分類)'!AC18</f>
        <v>0</v>
      </c>
      <c r="AD18" s="170">
        <f>'単位行列表(統合大分類)I'!AD18-'(I-M表)A(統合大分類)'!AD18</f>
        <v>-1.8833531977081283E-5</v>
      </c>
      <c r="AE18" s="170">
        <f>'単位行列表(統合大分類)I'!AE18-'(I-M表)A(統合大分類)'!AE18</f>
        <v>-1.3716786632677808E-4</v>
      </c>
      <c r="AF18" s="170">
        <f>'単位行列表(統合大分類)I'!AF18-'(I-M表)A(統合大分類)'!AF18</f>
        <v>-2.2388378589137865E-3</v>
      </c>
      <c r="AG18" s="170">
        <f>'単位行列表(統合大分類)I'!AG18-'(I-M表)A(統合大分類)'!AG18</f>
        <v>0</v>
      </c>
      <c r="AH18" s="170">
        <f>'単位行列表(統合大分類)I'!AH18-'(I-M表)A(統合大分類)'!AH18</f>
        <v>-7.2693035683147715E-3</v>
      </c>
      <c r="AI18" s="170">
        <f>'単位行列表(統合大分類)I'!AI18-'(I-M表)A(統合大分類)'!AI18</f>
        <v>0</v>
      </c>
      <c r="AJ18" s="170">
        <f>'単位行列表(統合大分類)I'!AJ18-'(I-M表)A(統合大分類)'!AJ18</f>
        <v>-2.4960433145207309E-3</v>
      </c>
      <c r="AK18" s="170">
        <f>'単位行列表(統合大分類)I'!AK18-'(I-M表)A(統合大分類)'!AK18</f>
        <v>-4.7183651850513542E-4</v>
      </c>
      <c r="AL18" s="170">
        <f>'単位行列表(統合大分類)I'!AL18-'(I-M表)A(統合大分類)'!AL18</f>
        <v>-1.72495746972742E-2</v>
      </c>
      <c r="AM18" s="152">
        <f>'単位行列表(統合大分類)I'!AM18-'(I-M表)A(統合大分類)'!AM18</f>
        <v>0</v>
      </c>
      <c r="AN18" s="151"/>
    </row>
    <row r="19" spans="1:40" ht="39.950000000000003" customHeight="1" x14ac:dyDescent="0.15">
      <c r="A19" s="126" t="s">
        <v>412</v>
      </c>
      <c r="B19" s="161" t="s">
        <v>386</v>
      </c>
      <c r="C19" s="153">
        <f>'単位行列表(統合大分類)I'!C19-'(I-M表)A(統合大分類)'!C19</f>
        <v>-5.7540681614900292E-7</v>
      </c>
      <c r="D19" s="170">
        <f>'単位行列表(統合大分類)I'!D19-'(I-M表)A(統合大分類)'!D19</f>
        <v>-1.5325620253775058E-5</v>
      </c>
      <c r="E19" s="170">
        <f>'単位行列表(統合大分類)I'!E19-'(I-M表)A(統合大分類)'!E19</f>
        <v>-1.113690611901296E-6</v>
      </c>
      <c r="F19" s="170">
        <f>'単位行列表(統合大分類)I'!F19-'(I-M表)A(統合大分類)'!F19</f>
        <v>-5.1972228555393819E-7</v>
      </c>
      <c r="G19" s="170">
        <f>'単位行列表(統合大分類)I'!G19-'(I-M表)A(統合大分類)'!G19</f>
        <v>-6.3665979980357421E-6</v>
      </c>
      <c r="H19" s="170">
        <f>'単位行列表(統合大分類)I'!H19-'(I-M表)A(統合大分類)'!H19</f>
        <v>-3.2482642847121132E-6</v>
      </c>
      <c r="I19" s="170">
        <f>'単位行列表(統合大分類)I'!I19-'(I-M表)A(統合大分類)'!I19</f>
        <v>-3.6504303390098035E-7</v>
      </c>
      <c r="J19" s="170">
        <f>'単位行列表(統合大分類)I'!J19-'(I-M表)A(統合大分類)'!J19</f>
        <v>-3.0935850330591557E-7</v>
      </c>
      <c r="K19" s="170">
        <f>'単位行列表(統合大分類)I'!K19-'(I-M表)A(統合大分類)'!K19</f>
        <v>-1.9798944211578597E-7</v>
      </c>
      <c r="L19" s="170">
        <f>'単位行列表(統合大分類)I'!L19-'(I-M表)A(統合大分類)'!L19</f>
        <v>-6.8058870727301429E-7</v>
      </c>
      <c r="M19" s="170">
        <f>'単位行列表(統合大分類)I'!M19-'(I-M表)A(統合大分類)'!M19</f>
        <v>-8.40960155386801E-5</v>
      </c>
      <c r="N19" s="170">
        <f>'単位行列表(統合大分類)I'!N19-'(I-M表)A(統合大分類)'!N19</f>
        <v>-1.6411344856977499E-3</v>
      </c>
      <c r="O19" s="170">
        <f>'単位行列表(統合大分類)I'!O19-'(I-M表)A(統合大分類)'!O19</f>
        <v>-4.6328539507883336E-3</v>
      </c>
      <c r="P19" s="170">
        <f>'単位行列表(統合大分類)I'!P19-'(I-M表)A(統合大分類)'!P19</f>
        <v>-5.8715625210456167E-3</v>
      </c>
      <c r="Q19" s="170">
        <f>'単位行列表(統合大分類)I'!Q19-'(I-M表)A(統合大分類)'!Q19</f>
        <v>-8.362543175779126E-2</v>
      </c>
      <c r="R19" s="170">
        <f>'単位行列表(統合大分類)I'!R19-'(I-M表)A(統合大分類)'!R19</f>
        <v>0.82818340714167649</v>
      </c>
      <c r="S19" s="170">
        <f>'単位行列表(統合大分類)I'!S19-'(I-M表)A(統合大分類)'!S19</f>
        <v>-8.9927169652023881E-2</v>
      </c>
      <c r="T19" s="170">
        <f>'単位行列表(統合大分類)I'!T19-'(I-M表)A(統合大分類)'!T19</f>
        <v>-0.19335804833713324</v>
      </c>
      <c r="U19" s="170">
        <f>'単位行列表(統合大分類)I'!U19-'(I-M表)A(統合大分類)'!U19</f>
        <v>-6.6220415013855029E-3</v>
      </c>
      <c r="V19" s="170">
        <f>'単位行列表(統合大分類)I'!V19-'(I-M表)A(統合大分類)'!V19</f>
        <v>-4.3601049327636407E-3</v>
      </c>
      <c r="W19" s="170">
        <f>'単位行列表(統合大分類)I'!W19-'(I-M表)A(統合大分類)'!W19</f>
        <v>-1.9258185547799857E-4</v>
      </c>
      <c r="X19" s="170">
        <f>'単位行列表(統合大分類)I'!X19-'(I-M表)A(統合大分類)'!X19</f>
        <v>-3.316323155439415E-6</v>
      </c>
      <c r="Y19" s="170">
        <f>'単位行列表(統合大分類)I'!Y19-'(I-M表)A(統合大分類)'!Y19</f>
        <v>-1.293118543818727E-5</v>
      </c>
      <c r="Z19" s="170">
        <f>'単位行列表(統合大分類)I'!Z19-'(I-M表)A(統合大分類)'!Z19</f>
        <v>0</v>
      </c>
      <c r="AA19" s="170">
        <f>'単位行列表(統合大分類)I'!AA19-'(I-M表)A(統合大分類)'!AA19</f>
        <v>-1.5164753832055982E-5</v>
      </c>
      <c r="AB19" s="170">
        <f>'単位行列表(統合大分類)I'!AB19-'(I-M表)A(統合大分類)'!AB19</f>
        <v>-2.763190151528438E-5</v>
      </c>
      <c r="AC19" s="170">
        <f>'単位行列表(統合大分類)I'!AC19-'(I-M表)A(統合大分類)'!AC19</f>
        <v>0</v>
      </c>
      <c r="AD19" s="170">
        <f>'単位行列表(統合大分類)I'!AD19-'(I-M表)A(統合大分類)'!AD19</f>
        <v>-3.4215050465634265E-6</v>
      </c>
      <c r="AE19" s="170">
        <f>'単位行列表(統合大分類)I'!AE19-'(I-M表)A(統合大分類)'!AE19</f>
        <v>-8.5768407607551876E-4</v>
      </c>
      <c r="AF19" s="170">
        <f>'単位行列表(統合大分類)I'!AF19-'(I-M表)A(統合大分類)'!AF19</f>
        <v>-1.3711263840123467E-3</v>
      </c>
      <c r="AG19" s="170">
        <f>'単位行列表(統合大分類)I'!AG19-'(I-M表)A(統合大分類)'!AG19</f>
        <v>-9.195372152265035E-4</v>
      </c>
      <c r="AH19" s="170">
        <f>'単位行列表(統合大分類)I'!AH19-'(I-M表)A(統合大分類)'!AH19</f>
        <v>-2.6171729379680457E-6</v>
      </c>
      <c r="AI19" s="170">
        <f>'単位行列表(統合大分類)I'!AI19-'(I-M表)A(統合大分類)'!AI19</f>
        <v>0</v>
      </c>
      <c r="AJ19" s="170">
        <f>'単位行列表(統合大分類)I'!AJ19-'(I-M表)A(統合大分類)'!AJ19</f>
        <v>-6.0857376000543681E-3</v>
      </c>
      <c r="AK19" s="170">
        <f>'単位行列表(統合大分類)I'!AK19-'(I-M表)A(統合大分類)'!AK19</f>
        <v>-7.6287806915238781E-6</v>
      </c>
      <c r="AL19" s="170">
        <f>'単位行列表(統合大分類)I'!AL19-'(I-M表)A(統合大分類)'!AL19</f>
        <v>-2.2264296370464232E-2</v>
      </c>
      <c r="AM19" s="152">
        <f>'単位行列表(統合大分類)I'!AM19-'(I-M表)A(統合大分類)'!AM19</f>
        <v>0</v>
      </c>
      <c r="AN19" s="151"/>
    </row>
    <row r="20" spans="1:40" ht="39.950000000000003" customHeight="1" x14ac:dyDescent="0.15">
      <c r="A20" s="126" t="s">
        <v>413</v>
      </c>
      <c r="B20" s="161" t="s">
        <v>342</v>
      </c>
      <c r="C20" s="153">
        <f>'単位行列表(統合大分類)I'!C20-'(I-M表)A(統合大分類)'!C20</f>
        <v>-1.5066176458285573E-4</v>
      </c>
      <c r="D20" s="170">
        <f>'単位行列表(統合大分類)I'!D20-'(I-M表)A(統合大分類)'!D20</f>
        <v>-2.3305808943220743E-4</v>
      </c>
      <c r="E20" s="170">
        <f>'単位行列表(統合大分類)I'!E20-'(I-M表)A(統合大分類)'!E20</f>
        <v>-2.639389461293403E-7</v>
      </c>
      <c r="F20" s="170">
        <f>'単位行列表(統合大分類)I'!F20-'(I-M表)A(統合大分類)'!F20</f>
        <v>0</v>
      </c>
      <c r="G20" s="170">
        <f>'単位行列表(統合大分類)I'!G20-'(I-M表)A(統合大分類)'!G20</f>
        <v>-9.7149835171453318E-5</v>
      </c>
      <c r="H20" s="170">
        <f>'単位行列表(統合大分類)I'!H20-'(I-M表)A(統合大分類)'!H20</f>
        <v>-1.9558552674712648E-6</v>
      </c>
      <c r="I20" s="170">
        <f>'単位行列表(統合大分類)I'!I20-'(I-M表)A(統合大分類)'!I20</f>
        <v>0</v>
      </c>
      <c r="J20" s="170">
        <f>'単位行列表(統合大分類)I'!J20-'(I-M表)A(統合大分類)'!J20</f>
        <v>-1.4651995342821069E-5</v>
      </c>
      <c r="K20" s="170">
        <f>'単位行列表(統合大分類)I'!K20-'(I-M表)A(統合大分類)'!K20</f>
        <v>-2.8417426533258968E-5</v>
      </c>
      <c r="L20" s="170">
        <f>'単位行列表(統合大分類)I'!L20-'(I-M表)A(統合大分類)'!L20</f>
        <v>0</v>
      </c>
      <c r="M20" s="170">
        <f>'単位行列表(統合大分類)I'!M20-'(I-M表)A(統合大分類)'!M20</f>
        <v>-1.4834722305525996E-5</v>
      </c>
      <c r="N20" s="170">
        <f>'単位行列表(統合大分類)I'!N20-'(I-M表)A(統合大分類)'!N20</f>
        <v>-5.4801169648264949E-4</v>
      </c>
      <c r="O20" s="170">
        <f>'単位行列表(統合大分類)I'!O20-'(I-M表)A(統合大分類)'!O20</f>
        <v>-1.5788110384936885E-2</v>
      </c>
      <c r="P20" s="170">
        <f>'単位行列表(統合大分類)I'!P20-'(I-M表)A(統合大分類)'!P20</f>
        <v>-1.5402718917596337E-2</v>
      </c>
      <c r="Q20" s="170">
        <f>'単位行列表(統合大分類)I'!Q20-'(I-M表)A(統合大分類)'!Q20</f>
        <v>-1.3006823285605179E-2</v>
      </c>
      <c r="R20" s="170">
        <f>'単位行列表(統合大分類)I'!R20-'(I-M表)A(統合大分類)'!R20</f>
        <v>-1.3747787887038947E-2</v>
      </c>
      <c r="S20" s="170">
        <f>'単位行列表(統合大分類)I'!S20-'(I-M表)A(統合大分類)'!S20</f>
        <v>0.92207151858041592</v>
      </c>
      <c r="T20" s="170">
        <f>'単位行列表(統合大分類)I'!T20-'(I-M表)A(統合大分類)'!T20</f>
        <v>-1.2693757857169353E-2</v>
      </c>
      <c r="U20" s="170">
        <f>'単位行列表(統合大分類)I'!U20-'(I-M表)A(統合大分類)'!U20</f>
        <v>-2.1384969575935973E-2</v>
      </c>
      <c r="V20" s="170">
        <f>'単位行列表(統合大分類)I'!V20-'(I-M表)A(統合大分類)'!V20</f>
        <v>-8.8087931354345964E-4</v>
      </c>
      <c r="W20" s="170">
        <f>'単位行列表(統合大分類)I'!W20-'(I-M表)A(統合大分類)'!W20</f>
        <v>-5.3989997287160769E-3</v>
      </c>
      <c r="X20" s="170">
        <f>'単位行列表(統合大分類)I'!X20-'(I-M表)A(統合大分類)'!X20</f>
        <v>-2.1182792343200899E-6</v>
      </c>
      <c r="Y20" s="170">
        <f>'単位行列表(統合大分類)I'!Y20-'(I-M表)A(統合大分類)'!Y20</f>
        <v>-1.2446413226319735E-4</v>
      </c>
      <c r="Z20" s="170">
        <f>'単位行列表(統合大分類)I'!Z20-'(I-M表)A(統合大分類)'!Z20</f>
        <v>0</v>
      </c>
      <c r="AA20" s="170">
        <f>'単位行列表(統合大分類)I'!AA20-'(I-M表)A(統合大分類)'!AA20</f>
        <v>-1.4705459898575472E-4</v>
      </c>
      <c r="AB20" s="170">
        <f>'単位行列表(統合大分類)I'!AB20-'(I-M表)A(統合大分類)'!AB20</f>
        <v>-1.6986839866272926E-6</v>
      </c>
      <c r="AC20" s="170">
        <f>'単位行列表(統合大分類)I'!AC20-'(I-M表)A(統合大分類)'!AC20</f>
        <v>-8.297157639860799E-6</v>
      </c>
      <c r="AD20" s="170">
        <f>'単位行列表(統合大分類)I'!AD20-'(I-M表)A(統合大分類)'!AD20</f>
        <v>-1.3754602925981313E-4</v>
      </c>
      <c r="AE20" s="170">
        <f>'単位行列表(統合大分類)I'!AE20-'(I-M表)A(統合大分類)'!AE20</f>
        <v>-1.6195023027884903E-4</v>
      </c>
      <c r="AF20" s="170">
        <f>'単位行列表(統合大分類)I'!AF20-'(I-M表)A(統合大分類)'!AF20</f>
        <v>-1.2464956629201643E-3</v>
      </c>
      <c r="AG20" s="170">
        <f>'単位行列表(統合大分類)I'!AG20-'(I-M表)A(統合大分類)'!AG20</f>
        <v>-3.1389785126592461E-4</v>
      </c>
      <c r="AH20" s="170">
        <f>'単位行列表(統合大分類)I'!AH20-'(I-M表)A(統合大分類)'!AH20</f>
        <v>-4.8977593670206035E-5</v>
      </c>
      <c r="AI20" s="170">
        <f>'単位行列表(統合大分類)I'!AI20-'(I-M表)A(統合大分類)'!AI20</f>
        <v>0</v>
      </c>
      <c r="AJ20" s="170">
        <f>'単位行列表(統合大分類)I'!AJ20-'(I-M表)A(統合大分類)'!AJ20</f>
        <v>-3.8349449076106041E-3</v>
      </c>
      <c r="AK20" s="170">
        <f>'単位行列表(統合大分類)I'!AK20-'(I-M表)A(統合大分類)'!AK20</f>
        <v>-1.189011113986251E-4</v>
      </c>
      <c r="AL20" s="170">
        <f>'単位行列表(統合大分類)I'!AL20-'(I-M表)A(統合大分類)'!AL20</f>
        <v>0</v>
      </c>
      <c r="AM20" s="152">
        <f>'単位行列表(統合大分類)I'!AM20-'(I-M表)A(統合大分類)'!AM20</f>
        <v>-7.8377008436371852E-4</v>
      </c>
      <c r="AN20" s="151"/>
    </row>
    <row r="21" spans="1:40" ht="39.950000000000003" customHeight="1" x14ac:dyDescent="0.15">
      <c r="A21" s="126" t="s">
        <v>414</v>
      </c>
      <c r="B21" s="161" t="s">
        <v>437</v>
      </c>
      <c r="C21" s="153">
        <f>'単位行列表(統合大分類)I'!C21-'(I-M表)A(統合大分類)'!C21</f>
        <v>-5.622261367993532E-6</v>
      </c>
      <c r="D21" s="170">
        <f>'単位行列表(統合大分類)I'!D21-'(I-M表)A(統合大分類)'!D21</f>
        <v>-4.8452312254402732E-6</v>
      </c>
      <c r="E21" s="170">
        <f>'単位行列表(統合大分類)I'!E21-'(I-M表)A(統合大分類)'!E21</f>
        <v>-6.9970070048185283E-6</v>
      </c>
      <c r="F21" s="170">
        <f>'単位行列表(統合大分類)I'!F21-'(I-M表)A(統合大分類)'!F21</f>
        <v>-2.8129985449163654E-6</v>
      </c>
      <c r="G21" s="170">
        <f>'単位行列表(統合大分類)I'!G21-'(I-M表)A(統合大分類)'!G21</f>
        <v>-2.4394263609965294E-6</v>
      </c>
      <c r="H21" s="170">
        <f>'単位行列表(統合大分類)I'!H21-'(I-M表)A(統合大分類)'!H21</f>
        <v>-1.225690335440982E-5</v>
      </c>
      <c r="I21" s="170">
        <f>'単位行列表(統合大分類)I'!I21-'(I-M表)A(統合大分類)'!I21</f>
        <v>-1.1095093862419131E-6</v>
      </c>
      <c r="J21" s="170">
        <f>'単位行列表(統合大分類)I'!J21-'(I-M表)A(統合大分類)'!J21</f>
        <v>-3.3882997081529128E-6</v>
      </c>
      <c r="K21" s="170">
        <f>'単位行列表(統合大分類)I'!K21-'(I-M表)A(統合大分類)'!K21</f>
        <v>-4.8527026691186697E-6</v>
      </c>
      <c r="L21" s="170">
        <f>'単位行列表(統合大分類)I'!L21-'(I-M表)A(統合大分類)'!L21</f>
        <v>-3.138006344926623E-7</v>
      </c>
      <c r="M21" s="170">
        <f>'単位行列表(統合大分類)I'!M21-'(I-M表)A(統合大分類)'!M21</f>
        <v>-1.1468666046338965E-6</v>
      </c>
      <c r="N21" s="170">
        <f>'単位行列表(統合大分類)I'!N21-'(I-M表)A(統合大分類)'!N21</f>
        <v>-1.9765704251198524E-5</v>
      </c>
      <c r="O21" s="170">
        <f>'単位行列表(統合大分類)I'!O21-'(I-M表)A(統合大分類)'!O21</f>
        <v>-2.8189756998590827E-4</v>
      </c>
      <c r="P21" s="170">
        <f>'単位行列表(統合大分類)I'!P21-'(I-M表)A(統合大分類)'!P21</f>
        <v>-9.0057046377554868E-5</v>
      </c>
      <c r="Q21" s="170">
        <f>'単位行列表(統合大分類)I'!Q21-'(I-M表)A(統合大分類)'!Q21</f>
        <v>-1.2447425168208936E-5</v>
      </c>
      <c r="R21" s="170">
        <f>'単位行列表(統合大分類)I'!R21-'(I-M表)A(統合大分類)'!R21</f>
        <v>-2.2216337777712649E-5</v>
      </c>
      <c r="S21" s="170">
        <f>'単位行列表(統合大分類)I'!S21-'(I-M表)A(統合大分類)'!S21</f>
        <v>-1.7210470513186846E-5</v>
      </c>
      <c r="T21" s="170">
        <f>'単位行列表(統合大分類)I'!T21-'(I-M表)A(統合大分類)'!T21</f>
        <v>0.99029355613109138</v>
      </c>
      <c r="U21" s="170">
        <f>'単位行列表(統合大分類)I'!U21-'(I-M表)A(統合大分類)'!U21</f>
        <v>-2.3344040129311457E-3</v>
      </c>
      <c r="V21" s="170">
        <f>'単位行列表(統合大分類)I'!V21-'(I-M表)A(統合大分類)'!V21</f>
        <v>-1.4673915384371161E-5</v>
      </c>
      <c r="W21" s="170">
        <f>'単位行列表(統合大分類)I'!W21-'(I-M表)A(統合大分類)'!W21</f>
        <v>-6.3104934024290455E-4</v>
      </c>
      <c r="X21" s="170">
        <f>'単位行列表(統合大分類)I'!X21-'(I-M表)A(統合大分類)'!X21</f>
        <v>-5.5512826530487639E-6</v>
      </c>
      <c r="Y21" s="170">
        <f>'単位行列表(統合大分類)I'!Y21-'(I-M表)A(統合大分類)'!Y21</f>
        <v>-4.2736657840429249E-6</v>
      </c>
      <c r="Z21" s="170">
        <f>'単位行列表(統合大分類)I'!Z21-'(I-M表)A(統合大分類)'!Z21</f>
        <v>-7.7740371473717879E-6</v>
      </c>
      <c r="AA21" s="170">
        <f>'単位行列表(統合大分類)I'!AA21-'(I-M表)A(統合大分類)'!AA21</f>
        <v>-1.1609129187492825E-4</v>
      </c>
      <c r="AB21" s="170">
        <f>'単位行列表(統合大分類)I'!AB21-'(I-M表)A(統合大分類)'!AB21</f>
        <v>-5.5105632850015015E-5</v>
      </c>
      <c r="AC21" s="170">
        <f>'単位行列表(統合大分類)I'!AC21-'(I-M表)A(統合大分類)'!AC21</f>
        <v>-2.4962093329523444E-5</v>
      </c>
      <c r="AD21" s="170">
        <f>'単位行列表(統合大分類)I'!AD21-'(I-M表)A(統合大分類)'!AD21</f>
        <v>-3.959118005182422E-5</v>
      </c>
      <c r="AE21" s="170">
        <f>'単位行列表(統合大分類)I'!AE21-'(I-M表)A(統合大分類)'!AE21</f>
        <v>-9.0419411395957112E-5</v>
      </c>
      <c r="AF21" s="170">
        <f>'単位行列表(統合大分類)I'!AF21-'(I-M表)A(統合大分類)'!AF21</f>
        <v>-6.289199787945616E-4</v>
      </c>
      <c r="AG21" s="170">
        <f>'単位行列表(統合大分類)I'!AG21-'(I-M表)A(統合大分類)'!AG21</f>
        <v>-4.5336720240511303E-5</v>
      </c>
      <c r="AH21" s="170">
        <f>'単位行列表(統合大分類)I'!AH21-'(I-M表)A(統合大分類)'!AH21</f>
        <v>-9.8884557083580604E-6</v>
      </c>
      <c r="AI21" s="170">
        <f>'単位行列表(統合大分類)I'!AI21-'(I-M表)A(統合大分類)'!AI21</f>
        <v>-2.8324242984801969E-5</v>
      </c>
      <c r="AJ21" s="170">
        <f>'単位行列表(統合大分類)I'!AJ21-'(I-M表)A(統合大分類)'!AJ21</f>
        <v>-5.1273155815181415E-4</v>
      </c>
      <c r="AK21" s="170">
        <f>'単位行列表(統合大分類)I'!AK21-'(I-M表)A(統合大分類)'!AK21</f>
        <v>-5.4291245489069772E-5</v>
      </c>
      <c r="AL21" s="170">
        <f>'単位行列表(統合大分類)I'!AL21-'(I-M表)A(統合大分類)'!AL21</f>
        <v>0</v>
      </c>
      <c r="AM21" s="152">
        <f>'単位行列表(統合大分類)I'!AM21-'(I-M表)A(統合大分類)'!AM21</f>
        <v>0</v>
      </c>
      <c r="AN21" s="151"/>
    </row>
    <row r="22" spans="1:40" ht="39.950000000000003" customHeight="1" x14ac:dyDescent="0.15">
      <c r="A22" s="126" t="s">
        <v>415</v>
      </c>
      <c r="B22" s="161" t="s">
        <v>388</v>
      </c>
      <c r="C22" s="153">
        <f>'単位行列表(統合大分類)I'!C22-'(I-M表)A(統合大分類)'!C22</f>
        <v>-4.9796638680350731E-3</v>
      </c>
      <c r="D22" s="170">
        <f>'単位行列表(統合大分類)I'!D22-'(I-M表)A(統合大分類)'!D22</f>
        <v>-3.2517175351659165E-5</v>
      </c>
      <c r="E22" s="170">
        <f>'単位行列表(統合大分類)I'!E22-'(I-M表)A(統合大分類)'!E22</f>
        <v>0</v>
      </c>
      <c r="F22" s="170">
        <f>'単位行列表(統合大分類)I'!F22-'(I-M表)A(統合大分類)'!F22</f>
        <v>0</v>
      </c>
      <c r="G22" s="170">
        <f>'単位行列表(統合大分類)I'!G22-'(I-M表)A(統合大分類)'!G22</f>
        <v>0</v>
      </c>
      <c r="H22" s="170">
        <f>'単位行列表(統合大分類)I'!H22-'(I-M表)A(統合大分類)'!H22</f>
        <v>0</v>
      </c>
      <c r="I22" s="170">
        <f>'単位行列表(統合大分類)I'!I22-'(I-M表)A(統合大分類)'!I22</f>
        <v>0</v>
      </c>
      <c r="J22" s="170">
        <f>'単位行列表(統合大分類)I'!J22-'(I-M表)A(統合大分類)'!J22</f>
        <v>0</v>
      </c>
      <c r="K22" s="170">
        <f>'単位行列表(統合大分類)I'!K22-'(I-M表)A(統合大分類)'!K22</f>
        <v>0</v>
      </c>
      <c r="L22" s="170">
        <f>'単位行列表(統合大分類)I'!L22-'(I-M表)A(統合大分類)'!L22</f>
        <v>0</v>
      </c>
      <c r="M22" s="170">
        <f>'単位行列表(統合大分類)I'!M22-'(I-M表)A(統合大分類)'!M22</f>
        <v>0</v>
      </c>
      <c r="N22" s="170">
        <f>'単位行列表(統合大分類)I'!N22-'(I-M表)A(統合大分類)'!N22</f>
        <v>0</v>
      </c>
      <c r="O22" s="170">
        <f>'単位行列表(統合大分類)I'!O22-'(I-M表)A(統合大分類)'!O22</f>
        <v>0</v>
      </c>
      <c r="P22" s="170">
        <f>'単位行列表(統合大分類)I'!P22-'(I-M表)A(統合大分類)'!P22</f>
        <v>-4.5240320685507201E-4</v>
      </c>
      <c r="Q22" s="170">
        <f>'単位行列表(統合大分類)I'!Q22-'(I-M表)A(統合大分類)'!Q22</f>
        <v>0</v>
      </c>
      <c r="R22" s="170">
        <f>'単位行列表(統合大分類)I'!R22-'(I-M表)A(統合大分類)'!R22</f>
        <v>0</v>
      </c>
      <c r="S22" s="170">
        <f>'単位行列表(統合大分類)I'!S22-'(I-M表)A(統合大分類)'!S22</f>
        <v>0</v>
      </c>
      <c r="T22" s="170">
        <f>'単位行列表(統合大分類)I'!T22-'(I-M表)A(統合大分類)'!T22</f>
        <v>0</v>
      </c>
      <c r="U22" s="170">
        <f>'単位行列表(統合大分類)I'!U22-'(I-M表)A(統合大分類)'!U22</f>
        <v>0.60091567518251687</v>
      </c>
      <c r="V22" s="170">
        <f>'単位行列表(統合大分類)I'!V22-'(I-M表)A(統合大分類)'!V22</f>
        <v>0</v>
      </c>
      <c r="W22" s="170">
        <f>'単位行列表(統合大分類)I'!W22-'(I-M表)A(統合大分類)'!W22</f>
        <v>0</v>
      </c>
      <c r="X22" s="170">
        <f>'単位行列表(統合大分類)I'!X22-'(I-M表)A(統合大分類)'!X22</f>
        <v>0</v>
      </c>
      <c r="Y22" s="170">
        <f>'単位行列表(統合大分類)I'!Y22-'(I-M表)A(統合大分類)'!Y22</f>
        <v>0</v>
      </c>
      <c r="Z22" s="170">
        <f>'単位行列表(統合大分類)I'!Z22-'(I-M表)A(統合大分類)'!Z22</f>
        <v>0</v>
      </c>
      <c r="AA22" s="170">
        <f>'単位行列表(統合大分類)I'!AA22-'(I-M表)A(統合大分類)'!AA22</f>
        <v>0</v>
      </c>
      <c r="AB22" s="170">
        <f>'単位行列表(統合大分類)I'!AB22-'(I-M表)A(統合大分類)'!AB22</f>
        <v>0</v>
      </c>
      <c r="AC22" s="170">
        <f>'単位行列表(統合大分類)I'!AC22-'(I-M表)A(統合大分類)'!AC22</f>
        <v>0</v>
      </c>
      <c r="AD22" s="170">
        <f>'単位行列表(統合大分類)I'!AD22-'(I-M表)A(統合大分類)'!AD22</f>
        <v>-1.319588066949247E-2</v>
      </c>
      <c r="AE22" s="170">
        <f>'単位行列表(統合大分類)I'!AE22-'(I-M表)A(統合大分類)'!AE22</f>
        <v>0</v>
      </c>
      <c r="AF22" s="170">
        <f>'単位行列表(統合大分類)I'!AF22-'(I-M表)A(統合大分類)'!AF22</f>
        <v>-4.8402918391071467E-3</v>
      </c>
      <c r="AG22" s="170">
        <f>'単位行列表(統合大分類)I'!AG22-'(I-M表)A(統合大分類)'!AG22</f>
        <v>-5.9804564295556949E-5</v>
      </c>
      <c r="AH22" s="170">
        <f>'単位行列表(統合大分類)I'!AH22-'(I-M表)A(統合大分類)'!AH22</f>
        <v>0</v>
      </c>
      <c r="AI22" s="170">
        <f>'単位行列表(統合大分類)I'!AI22-'(I-M表)A(統合大分類)'!AI22</f>
        <v>0</v>
      </c>
      <c r="AJ22" s="170">
        <f>'単位行列表(統合大分類)I'!AJ22-'(I-M表)A(統合大分類)'!AJ22</f>
        <v>-2.1239816922109155E-2</v>
      </c>
      <c r="AK22" s="170">
        <f>'単位行列表(統合大分類)I'!AK22-'(I-M表)A(統合大分類)'!AK22</f>
        <v>-2.4699178323730167E-5</v>
      </c>
      <c r="AL22" s="170">
        <f>'単位行列表(統合大分類)I'!AL22-'(I-M表)A(統合大分類)'!AL22</f>
        <v>0</v>
      </c>
      <c r="AM22" s="152">
        <f>'単位行列表(統合大分類)I'!AM22-'(I-M表)A(統合大分類)'!AM22</f>
        <v>0</v>
      </c>
      <c r="AN22" s="151"/>
    </row>
    <row r="23" spans="1:40" ht="39.950000000000003" customHeight="1" x14ac:dyDescent="0.15">
      <c r="A23" s="126" t="s">
        <v>416</v>
      </c>
      <c r="B23" s="161" t="s">
        <v>21</v>
      </c>
      <c r="C23" s="153">
        <f>'単位行列表(統合大分類)I'!C23-'(I-M表)A(統合大分類)'!C23</f>
        <v>-1.7290566745913724E-3</v>
      </c>
      <c r="D23" s="170">
        <f>'単位行列表(統合大分類)I'!D23-'(I-M表)A(統合大分類)'!D23</f>
        <v>-3.0914466505712617E-3</v>
      </c>
      <c r="E23" s="170">
        <f>'単位行列表(統合大分類)I'!E23-'(I-M表)A(統合大分類)'!E23</f>
        <v>-6.1417017401209657E-3</v>
      </c>
      <c r="F23" s="170">
        <f>'単位行列表(統合大分類)I'!F23-'(I-M表)A(統合大分類)'!F23</f>
        <v>-1.1815659307709767E-2</v>
      </c>
      <c r="G23" s="170">
        <f>'単位行列表(統合大分類)I'!G23-'(I-M表)A(統合大分類)'!G23</f>
        <v>-1.0448848419267192E-2</v>
      </c>
      <c r="H23" s="170">
        <f>'単位行列表(統合大分類)I'!H23-'(I-M表)A(統合大分類)'!H23</f>
        <v>-2.6429058165488807E-3</v>
      </c>
      <c r="I23" s="170">
        <f>'単位行列表(統合大分類)I'!I23-'(I-M表)A(統合大分類)'!I23</f>
        <v>-9.3433221828543862E-4</v>
      </c>
      <c r="J23" s="170">
        <f>'単位行列表(統合大分類)I'!J23-'(I-M表)A(統合大分類)'!J23</f>
        <v>-1.5076983882402234E-3</v>
      </c>
      <c r="K23" s="170">
        <f>'単位行列表(統合大分類)I'!K23-'(I-M表)A(統合大分類)'!K23</f>
        <v>-7.0764920463753994E-3</v>
      </c>
      <c r="L23" s="170">
        <f>'単位行列表(統合大分類)I'!L23-'(I-M表)A(統合大分類)'!L23</f>
        <v>-5.7703014658298645E-3</v>
      </c>
      <c r="M23" s="170">
        <f>'単位行列表(統合大分類)I'!M23-'(I-M表)A(統合大分類)'!M23</f>
        <v>-2.3586716843962123E-2</v>
      </c>
      <c r="N23" s="170">
        <f>'単位行列表(統合大分類)I'!N23-'(I-M表)A(統合大分類)'!N23</f>
        <v>-2.1142868428035682E-3</v>
      </c>
      <c r="O23" s="170">
        <f>'単位行列表(統合大分類)I'!O23-'(I-M表)A(統合大分類)'!O23</f>
        <v>-9.8480914972615325E-4</v>
      </c>
      <c r="P23" s="170">
        <f>'単位行列表(統合大分類)I'!P23-'(I-M表)A(統合大分類)'!P23</f>
        <v>-2.2278272179759627E-3</v>
      </c>
      <c r="Q23" s="170">
        <f>'単位行列表(統合大分類)I'!Q23-'(I-M表)A(統合大分類)'!Q23</f>
        <v>-5.0496200220362898E-3</v>
      </c>
      <c r="R23" s="170">
        <f>'単位行列表(統合大分類)I'!R23-'(I-M表)A(統合大分類)'!R23</f>
        <v>-3.9462969706172222E-3</v>
      </c>
      <c r="S23" s="170">
        <f>'単位行列表(統合大分類)I'!S23-'(I-M表)A(統合大分類)'!S23</f>
        <v>-2.9309995216212745E-3</v>
      </c>
      <c r="T23" s="170">
        <f>'単位行列表(統合大分類)I'!T23-'(I-M表)A(統合大分類)'!T23</f>
        <v>-5.5255952355351638E-3</v>
      </c>
      <c r="U23" s="170">
        <f>'単位行列表(統合大分類)I'!U23-'(I-M表)A(統合大分類)'!U23</f>
        <v>-1.2214152213310015E-3</v>
      </c>
      <c r="V23" s="170">
        <f>'単位行列表(統合大分類)I'!V23-'(I-M表)A(統合大分類)'!V23</f>
        <v>0.96226999162301197</v>
      </c>
      <c r="W23" s="170">
        <f>'単位行列表(統合大分類)I'!W23-'(I-M表)A(統合大分類)'!W23</f>
        <v>-2.5200509860069165E-3</v>
      </c>
      <c r="X23" s="170">
        <f>'単位行列表(統合大分類)I'!X23-'(I-M表)A(統合大分類)'!X23</f>
        <v>-6.5745076159702386E-3</v>
      </c>
      <c r="Y23" s="170">
        <f>'単位行列表(統合大分類)I'!Y23-'(I-M表)A(統合大分類)'!Y23</f>
        <v>-2.6460978898566411E-3</v>
      </c>
      <c r="Z23" s="170">
        <f>'単位行列表(統合大分類)I'!Z23-'(I-M表)A(統合大分類)'!Z23</f>
        <v>-2.8239596328660508E-3</v>
      </c>
      <c r="AA23" s="170">
        <f>'単位行列表(統合大分類)I'!AA23-'(I-M表)A(統合大分類)'!AA23</f>
        <v>-4.4545564790738562E-3</v>
      </c>
      <c r="AB23" s="170">
        <f>'単位行列表(統合大分類)I'!AB23-'(I-M表)A(統合大分類)'!AB23</f>
        <v>-1.1589029374096369E-2</v>
      </c>
      <c r="AC23" s="170">
        <f>'単位行列表(統合大分類)I'!AC23-'(I-M表)A(統合大分類)'!AC23</f>
        <v>-5.1793025446875635E-5</v>
      </c>
      <c r="AD23" s="170">
        <f>'単位行列表(統合大分類)I'!AD23-'(I-M表)A(統合大分類)'!AD23</f>
        <v>-1.6973031799786382E-3</v>
      </c>
      <c r="AE23" s="170">
        <f>'単位行列表(統合大分類)I'!AE23-'(I-M表)A(統合大分類)'!AE23</f>
        <v>-1.7097449946413011E-2</v>
      </c>
      <c r="AF23" s="170">
        <f>'単位行列表(統合大分類)I'!AF23-'(I-M表)A(統合大分類)'!AF23</f>
        <v>-6.4368121894803499E-3</v>
      </c>
      <c r="AG23" s="170">
        <f>'単位行列表(統合大分類)I'!AG23-'(I-M表)A(統合大分類)'!AG23</f>
        <v>-1.2692868683385256E-2</v>
      </c>
      <c r="AH23" s="170">
        <f>'単位行列表(統合大分類)I'!AH23-'(I-M表)A(統合大分類)'!AH23</f>
        <v>-3.0337930076162877E-3</v>
      </c>
      <c r="AI23" s="170">
        <f>'単位行列表(統合大分類)I'!AI23-'(I-M表)A(統合大分類)'!AI23</f>
        <v>-3.4403322647481256E-2</v>
      </c>
      <c r="AJ23" s="170">
        <f>'単位行列表(統合大分類)I'!AJ23-'(I-M表)A(統合大分類)'!AJ23</f>
        <v>-7.2283300300033174E-3</v>
      </c>
      <c r="AK23" s="170">
        <f>'単位行列表(統合大分類)I'!AK23-'(I-M表)A(統合大分類)'!AK23</f>
        <v>-4.6192863669720693E-3</v>
      </c>
      <c r="AL23" s="170">
        <f>'単位行列表(統合大分類)I'!AL23-'(I-M表)A(統合大分類)'!AL23</f>
        <v>-0.1067747794322144</v>
      </c>
      <c r="AM23" s="152">
        <f>'単位行列表(統合大分類)I'!AM23-'(I-M表)A(統合大分類)'!AM23</f>
        <v>-1.20914137225697E-3</v>
      </c>
      <c r="AN23" s="151"/>
    </row>
    <row r="24" spans="1:40" ht="39.950000000000003" customHeight="1" x14ac:dyDescent="0.15">
      <c r="A24" s="126" t="s">
        <v>417</v>
      </c>
      <c r="B24" s="161" t="s">
        <v>389</v>
      </c>
      <c r="C24" s="153">
        <f>'単位行列表(統合大分類)I'!C24-'(I-M表)A(統合大分類)'!C24</f>
        <v>-2.3410100000000001E-3</v>
      </c>
      <c r="D24" s="170">
        <f>'単位行列表(統合大分類)I'!D24-'(I-M表)A(統合大分類)'!D24</f>
        <v>-3.07106E-3</v>
      </c>
      <c r="E24" s="170">
        <f>'単位行列表(統合大分類)I'!E24-'(I-M表)A(統合大分類)'!E24</f>
        <v>-4.6786000000000001E-4</v>
      </c>
      <c r="F24" s="170">
        <f>'単位行列表(統合大分類)I'!F24-'(I-M表)A(統合大分類)'!F24</f>
        <v>-2.2498599999999998E-3</v>
      </c>
      <c r="G24" s="170">
        <f>'単位行列表(統合大分類)I'!G24-'(I-M表)A(統合大分類)'!G24</f>
        <v>-3.4879799999999999E-3</v>
      </c>
      <c r="H24" s="170">
        <f>'単位行列表(統合大分類)I'!H24-'(I-M表)A(統合大分類)'!H24</f>
        <v>-3.0787700000000002E-3</v>
      </c>
      <c r="I24" s="170">
        <f>'単位行列表(統合大分類)I'!I24-'(I-M表)A(統合大分類)'!I24</f>
        <v>-3.4506000000000001E-4</v>
      </c>
      <c r="J24" s="170">
        <f>'単位行列表(統合大分類)I'!J24-'(I-M表)A(統合大分類)'!J24</f>
        <v>-2.9515000000000001E-3</v>
      </c>
      <c r="K24" s="170">
        <f>'単位行列表(統合大分類)I'!K24-'(I-M表)A(統合大分類)'!K24</f>
        <v>-5.36398E-3</v>
      </c>
      <c r="L24" s="170">
        <f>'単位行列表(統合大分類)I'!L24-'(I-M表)A(統合大分類)'!L24</f>
        <v>-3.8872099999999999E-3</v>
      </c>
      <c r="M24" s="170">
        <f>'単位行列表(統合大分類)I'!M24-'(I-M表)A(統合大分類)'!M24</f>
        <v>-2.9911500000000001E-3</v>
      </c>
      <c r="N24" s="170">
        <f>'単位行列表(統合大分類)I'!N24-'(I-M表)A(統合大分類)'!N24</f>
        <v>-3.6730999999999999E-3</v>
      </c>
      <c r="O24" s="170">
        <f>'単位行列表(統合大分類)I'!O24-'(I-M表)A(統合大分類)'!O24</f>
        <v>-1.65902E-3</v>
      </c>
      <c r="P24" s="170">
        <f>'単位行列表(統合大分類)I'!P24-'(I-M表)A(統合大分類)'!P24</f>
        <v>-1.60827E-3</v>
      </c>
      <c r="Q24" s="170">
        <f>'単位行列表(統合大分類)I'!Q24-'(I-M表)A(統合大分類)'!Q24</f>
        <v>-1.2137700000000001E-3</v>
      </c>
      <c r="R24" s="170">
        <f>'単位行列表(統合大分類)I'!R24-'(I-M表)A(統合大分類)'!R24</f>
        <v>-3.1701199999999998E-3</v>
      </c>
      <c r="S24" s="170">
        <f>'単位行列表(統合大分類)I'!S24-'(I-M表)A(統合大分類)'!S24</f>
        <v>-1.6913099999999999E-3</v>
      </c>
      <c r="T24" s="170">
        <f>'単位行列表(統合大分類)I'!T24-'(I-M表)A(統合大分類)'!T24</f>
        <v>-1.5663999999999999E-3</v>
      </c>
      <c r="U24" s="170">
        <f>'単位行列表(統合大分類)I'!U24-'(I-M表)A(統合大分類)'!U24</f>
        <v>-6.0948999999999997E-4</v>
      </c>
      <c r="V24" s="170">
        <f>'単位行列表(統合大分類)I'!V24-'(I-M表)A(統合大分類)'!V24</f>
        <v>-1.38781E-3</v>
      </c>
      <c r="W24" s="170">
        <f>'単位行列表(統合大分類)I'!W24-'(I-M表)A(統合大分類)'!W24</f>
        <v>0.99937622999999998</v>
      </c>
      <c r="X24" s="170">
        <f>'単位行列表(統合大分類)I'!X24-'(I-M表)A(統合大分類)'!X24</f>
        <v>-1.4501389999999999E-2</v>
      </c>
      <c r="Y24" s="170">
        <f>'単位行列表(統合大分類)I'!Y24-'(I-M表)A(統合大分類)'!Y24</f>
        <v>-2.9262429999999999E-2</v>
      </c>
      <c r="Z24" s="170">
        <f>'単位行列表(統合大分類)I'!Z24-'(I-M表)A(統合大分類)'!Z24</f>
        <v>-2.8431400000000001E-3</v>
      </c>
      <c r="AA24" s="170">
        <f>'単位行列表(統合大分類)I'!AA24-'(I-M表)A(統合大分類)'!AA24</f>
        <v>-2.8977199999999999E-3</v>
      </c>
      <c r="AB24" s="170">
        <f>'単位行列表(統合大分類)I'!AB24-'(I-M表)A(統合大分類)'!AB24</f>
        <v>-2.4475399999999998E-3</v>
      </c>
      <c r="AC24" s="170">
        <f>'単位行列表(統合大分類)I'!AC24-'(I-M表)A(統合大分類)'!AC24</f>
        <v>-8.9529899999999992E-3</v>
      </c>
      <c r="AD24" s="170">
        <f>'単位行列表(統合大分類)I'!AD24-'(I-M表)A(統合大分類)'!AD24</f>
        <v>-6.5163399999999998E-3</v>
      </c>
      <c r="AE24" s="170">
        <f>'単位行列表(統合大分類)I'!AE24-'(I-M表)A(統合大分類)'!AE24</f>
        <v>-3.4201600000000002E-3</v>
      </c>
      <c r="AF24" s="170">
        <f>'単位行列表(統合大分類)I'!AF24-'(I-M表)A(統合大分類)'!AF24</f>
        <v>-8.1607399999999997E-3</v>
      </c>
      <c r="AG24" s="170">
        <f>'単位行列表(統合大分類)I'!AG24-'(I-M表)A(統合大分類)'!AG24</f>
        <v>-5.2628299999999996E-3</v>
      </c>
      <c r="AH24" s="170">
        <f>'単位行列表(統合大分類)I'!AH24-'(I-M表)A(統合大分類)'!AH24</f>
        <v>-2.24551E-3</v>
      </c>
      <c r="AI24" s="170">
        <f>'単位行列表(統合大分類)I'!AI24-'(I-M表)A(統合大分類)'!AI24</f>
        <v>-1.65599E-3</v>
      </c>
      <c r="AJ24" s="170">
        <f>'単位行列表(統合大分類)I'!AJ24-'(I-M表)A(統合大分類)'!AJ24</f>
        <v>-1.19089E-3</v>
      </c>
      <c r="AK24" s="170">
        <f>'単位行列表(統合大分類)I'!AK24-'(I-M表)A(統合大分類)'!AK24</f>
        <v>-2.1392899999999999E-3</v>
      </c>
      <c r="AL24" s="170">
        <f>'単位行列表(統合大分類)I'!AL24-'(I-M表)A(統合大分類)'!AL24</f>
        <v>0</v>
      </c>
      <c r="AM24" s="152">
        <f>'単位行列表(統合大分類)I'!AM24-'(I-M表)A(統合大分類)'!AM24</f>
        <v>0</v>
      </c>
      <c r="AN24" s="151"/>
    </row>
    <row r="25" spans="1:40" ht="39.950000000000003" customHeight="1" x14ac:dyDescent="0.15">
      <c r="A25" s="126" t="s">
        <v>418</v>
      </c>
      <c r="B25" s="161" t="s">
        <v>390</v>
      </c>
      <c r="C25" s="153">
        <f>'単位行列表(統合大分類)I'!C25-'(I-M表)A(統合大分類)'!C25</f>
        <v>-9.2797979901801178E-3</v>
      </c>
      <c r="D25" s="170">
        <f>'単位行列表(統合大分類)I'!D25-'(I-M表)A(統合大分類)'!D25</f>
        <v>-3.7818312086317071E-2</v>
      </c>
      <c r="E25" s="170">
        <f>'単位行列表(統合大分類)I'!E25-'(I-M表)A(統合大分類)'!E25</f>
        <v>-1.3283542367788649E-2</v>
      </c>
      <c r="F25" s="170">
        <f>'単位行列表(統合大分類)I'!F25-'(I-M表)A(統合大分類)'!F25</f>
        <v>-3.0698030038822152E-2</v>
      </c>
      <c r="G25" s="170">
        <f>'単位行列表(統合大分類)I'!G25-'(I-M表)A(統合大分類)'!G25</f>
        <v>-4.2598081103245096E-2</v>
      </c>
      <c r="H25" s="170">
        <f>'単位行列表(統合大分類)I'!H25-'(I-M表)A(統合大分類)'!H25</f>
        <v>-2.894362519598993E-2</v>
      </c>
      <c r="I25" s="170">
        <f>'単位行列表(統合大分類)I'!I25-'(I-M表)A(統合大分類)'!I25</f>
        <v>-7.657303737002347E-3</v>
      </c>
      <c r="J25" s="170">
        <f>'単位行列表(統合大分類)I'!J25-'(I-M表)A(統合大分類)'!J25</f>
        <v>-3.245999434237138E-2</v>
      </c>
      <c r="K25" s="170">
        <f>'単位行列表(統合大分類)I'!K25-'(I-M表)A(統合大分類)'!K25</f>
        <v>-5.4497592206188251E-2</v>
      </c>
      <c r="L25" s="170">
        <f>'単位行列表(統合大分類)I'!L25-'(I-M表)A(統合大分類)'!L25</f>
        <v>-4.2987793301637503E-2</v>
      </c>
      <c r="M25" s="170">
        <f>'単位行列表(統合大分類)I'!M25-'(I-M表)A(統合大分類)'!M25</f>
        <v>-3.5587101258260243E-2</v>
      </c>
      <c r="N25" s="170">
        <f>'単位行列表(統合大分類)I'!N25-'(I-M表)A(統合大分類)'!N25</f>
        <v>-2.3270059941429024E-2</v>
      </c>
      <c r="O25" s="170">
        <f>'単位行列表(統合大分類)I'!O25-'(I-M表)A(統合大分類)'!O25</f>
        <v>-1.3534934433775809E-2</v>
      </c>
      <c r="P25" s="170">
        <f>'単位行列表(統合大分類)I'!P25-'(I-M表)A(統合大分類)'!P25</f>
        <v>-1.0741993678868004E-2</v>
      </c>
      <c r="Q25" s="170">
        <f>'単位行列表(統合大分類)I'!Q25-'(I-M表)A(統合大分類)'!Q25</f>
        <v>-9.7452247871825538E-3</v>
      </c>
      <c r="R25" s="170">
        <f>'単位行列表(統合大分類)I'!R25-'(I-M表)A(統合大分類)'!R25</f>
        <v>-2.8245594992639563E-2</v>
      </c>
      <c r="S25" s="170">
        <f>'単位行列表(統合大分類)I'!S25-'(I-M表)A(統合大分類)'!S25</f>
        <v>-9.1732055943556431E-3</v>
      </c>
      <c r="T25" s="170">
        <f>'単位行列表(統合大分類)I'!T25-'(I-M表)A(統合大分類)'!T25</f>
        <v>-5.5559536448341234E-3</v>
      </c>
      <c r="U25" s="170">
        <f>'単位行列表(統合大分類)I'!U25-'(I-M表)A(統合大分類)'!U25</f>
        <v>-1.2230977456525287E-2</v>
      </c>
      <c r="V25" s="170">
        <f>'単位行列表(統合大分類)I'!V25-'(I-M表)A(統合大分類)'!V25</f>
        <v>-1.7845576917636198E-2</v>
      </c>
      <c r="W25" s="170">
        <f>'単位行列表(統合大分類)I'!W25-'(I-M表)A(統合大分類)'!W25</f>
        <v>-3.2466483879415478E-3</v>
      </c>
      <c r="X25" s="170">
        <f>'単位行列表(統合大分類)I'!X25-'(I-M表)A(統合大分類)'!X25</f>
        <v>0.91382882734960247</v>
      </c>
      <c r="Y25" s="170">
        <f>'単位行列表(統合大分類)I'!Y25-'(I-M表)A(統合大分類)'!Y25</f>
        <v>-4.2236166921775016E-2</v>
      </c>
      <c r="Z25" s="170">
        <f>'単位行列表(統合大分類)I'!Z25-'(I-M表)A(統合大分類)'!Z25</f>
        <v>-7.3752488584639925E-2</v>
      </c>
      <c r="AA25" s="170">
        <f>'単位行列表(統合大分類)I'!AA25-'(I-M表)A(統合大分類)'!AA25</f>
        <v>-2.2541381924457458E-2</v>
      </c>
      <c r="AB25" s="170">
        <f>'単位行列表(統合大分類)I'!AB25-'(I-M表)A(統合大分類)'!AB25</f>
        <v>-5.0014432029536152E-3</v>
      </c>
      <c r="AC25" s="170">
        <f>'単位行列表(統合大分類)I'!AC25-'(I-M表)A(統合大分類)'!AC25</f>
        <v>-4.0199832191487725E-3</v>
      </c>
      <c r="AD25" s="170">
        <f>'単位行列表(統合大分類)I'!AD25-'(I-M表)A(統合大分類)'!AD25</f>
        <v>-1.2656677087616782E-2</v>
      </c>
      <c r="AE25" s="170">
        <f>'単位行列表(統合大分類)I'!AE25-'(I-M表)A(統合大分類)'!AE25</f>
        <v>-5.725291564467095E-3</v>
      </c>
      <c r="AF25" s="170">
        <f>'単位行列表(統合大分類)I'!AF25-'(I-M表)A(統合大分類)'!AF25</f>
        <v>-1.2000773878976407E-2</v>
      </c>
      <c r="AG25" s="170">
        <f>'単位行列表(統合大分類)I'!AG25-'(I-M表)A(統合大分類)'!AG25</f>
        <v>-1.9322821532751458E-2</v>
      </c>
      <c r="AH25" s="170">
        <f>'単位行列表(統合大分類)I'!AH25-'(I-M表)A(統合大分類)'!AH25</f>
        <v>-1.2545005054167653E-2</v>
      </c>
      <c r="AI25" s="170">
        <f>'単位行列表(統合大分類)I'!AI25-'(I-M表)A(統合大分類)'!AI25</f>
        <v>-4.6142808226601988E-3</v>
      </c>
      <c r="AJ25" s="170">
        <f>'単位行列表(統合大分類)I'!AJ25-'(I-M表)A(統合大分類)'!AJ25</f>
        <v>-5.3725967253000356E-3</v>
      </c>
      <c r="AK25" s="170">
        <f>'単位行列表(統合大分類)I'!AK25-'(I-M表)A(統合大分類)'!AK25</f>
        <v>-3.587639062069907E-2</v>
      </c>
      <c r="AL25" s="170">
        <f>'単位行列表(統合大分類)I'!AL25-'(I-M表)A(統合大分類)'!AL25</f>
        <v>0</v>
      </c>
      <c r="AM25" s="152">
        <f>'単位行列表(統合大分類)I'!AM25-'(I-M表)A(統合大分類)'!AM25</f>
        <v>-4.5351664665848473E-3</v>
      </c>
      <c r="AN25" s="151"/>
    </row>
    <row r="26" spans="1:40" ht="39.950000000000003" customHeight="1" x14ac:dyDescent="0.15">
      <c r="A26" s="126" t="s">
        <v>419</v>
      </c>
      <c r="B26" s="161" t="s">
        <v>22</v>
      </c>
      <c r="C26" s="153">
        <f>'単位行列表(統合大分類)I'!C26-'(I-M表)A(統合大分類)'!C26</f>
        <v>-5.5903047393695811E-4</v>
      </c>
      <c r="D26" s="170">
        <f>'単位行列表(統合大分類)I'!D26-'(I-M表)A(統合大分類)'!D26</f>
        <v>-2.5607118511988716E-3</v>
      </c>
      <c r="E26" s="170">
        <f>'単位行列表(統合大分類)I'!E26-'(I-M表)A(統合大分類)'!E26</f>
        <v>-1.8336183550554806E-3</v>
      </c>
      <c r="F26" s="170">
        <f>'単位行列表(統合大分類)I'!F26-'(I-M表)A(統合大分類)'!F26</f>
        <v>-1.6146226003876051E-3</v>
      </c>
      <c r="G26" s="170">
        <f>'単位行列表(統合大分類)I'!G26-'(I-M表)A(統合大分類)'!G26</f>
        <v>-1.9687725342269636E-3</v>
      </c>
      <c r="H26" s="170">
        <f>'単位行列表(統合大分類)I'!H26-'(I-M表)A(統合大分類)'!H26</f>
        <v>-2.4158009798031749E-3</v>
      </c>
      <c r="I26" s="170">
        <f>'単位行列表(統合大分類)I'!I26-'(I-M表)A(統合大分類)'!I26</f>
        <v>-4.7944745467777344E-4</v>
      </c>
      <c r="J26" s="170">
        <f>'単位行列表(統合大分類)I'!J26-'(I-M表)A(統合大分類)'!J26</f>
        <v>-9.3231392101109621E-4</v>
      </c>
      <c r="K26" s="170">
        <f>'単位行列表(統合大分類)I'!K26-'(I-M表)A(統合大分類)'!K26</f>
        <v>-1.2341715833085888E-3</v>
      </c>
      <c r="L26" s="170">
        <f>'単位行列表(統合大分類)I'!L26-'(I-M表)A(統合大分類)'!L26</f>
        <v>-9.5532611926943596E-4</v>
      </c>
      <c r="M26" s="170">
        <f>'単位行列表(統合大分類)I'!M26-'(I-M表)A(統合大分類)'!M26</f>
        <v>-7.8050538810442883E-4</v>
      </c>
      <c r="N26" s="170">
        <f>'単位行列表(統合大分類)I'!N26-'(I-M表)A(統合大分類)'!N26</f>
        <v>-6.6715381727414438E-4</v>
      </c>
      <c r="O26" s="170">
        <f>'単位行列表(統合大分類)I'!O26-'(I-M表)A(統合大分類)'!O26</f>
        <v>-6.1632105092155633E-4</v>
      </c>
      <c r="P26" s="170">
        <f>'単位行列表(統合大分類)I'!P26-'(I-M表)A(統合大分類)'!P26</f>
        <v>-5.6436866414979613E-4</v>
      </c>
      <c r="Q26" s="170">
        <f>'単位行列表(統合大分類)I'!Q26-'(I-M表)A(統合大分類)'!Q26</f>
        <v>-6.3991305261125312E-4</v>
      </c>
      <c r="R26" s="170">
        <f>'単位行列表(統合大分類)I'!R26-'(I-M表)A(統合大分類)'!R26</f>
        <v>-1.7140988753088645E-3</v>
      </c>
      <c r="S26" s="170">
        <f>'単位行列表(統合大分類)I'!S26-'(I-M表)A(統合大分類)'!S26</f>
        <v>-5.7990339746580831E-4</v>
      </c>
      <c r="T26" s="170">
        <f>'単位行列表(統合大分類)I'!T26-'(I-M表)A(統合大分類)'!T26</f>
        <v>-2.5300422490022657E-4</v>
      </c>
      <c r="U26" s="170">
        <f>'単位行列表(統合大分類)I'!U26-'(I-M表)A(統合大分類)'!U26</f>
        <v>-3.7666230155342518E-4</v>
      </c>
      <c r="V26" s="170">
        <f>'単位行列表(統合大分類)I'!V26-'(I-M表)A(統合大分類)'!V26</f>
        <v>-8.0370752196959252E-4</v>
      </c>
      <c r="W26" s="170">
        <f>'単位行列表(統合大分類)I'!W26-'(I-M表)A(統合大分類)'!W26</f>
        <v>-7.3747997485338875E-4</v>
      </c>
      <c r="X26" s="170">
        <f>'単位行列表(統合大分類)I'!X26-'(I-M表)A(統合大分類)'!X26</f>
        <v>-7.6548048194357546E-4</v>
      </c>
      <c r="Y26" s="170">
        <f>'単位行列表(統合大分類)I'!Y26-'(I-M表)A(統合大分類)'!Y26</f>
        <v>0.91029354285304676</v>
      </c>
      <c r="Z26" s="170">
        <f>'単位行列表(統合大分類)I'!Z26-'(I-M表)A(統合大分類)'!Z26</f>
        <v>-9.0357366471538504E-3</v>
      </c>
      <c r="AA26" s="170">
        <f>'単位行列表(統合大分類)I'!AA26-'(I-M表)A(統合大分類)'!AA26</f>
        <v>-2.2487576119070598E-3</v>
      </c>
      <c r="AB26" s="170">
        <f>'単位行列表(統合大分類)I'!AB26-'(I-M表)A(統合大分類)'!AB26</f>
        <v>-1.2427186856156611E-3</v>
      </c>
      <c r="AC26" s="170">
        <f>'単位行列表(統合大分類)I'!AC26-'(I-M表)A(統合大分類)'!AC26</f>
        <v>-3.9939459470697195E-4</v>
      </c>
      <c r="AD26" s="170">
        <f>'単位行列表(統合大分類)I'!AD26-'(I-M表)A(統合大分類)'!AD26</f>
        <v>-3.5970505050841139E-3</v>
      </c>
      <c r="AE26" s="170">
        <f>'単位行列表(統合大分類)I'!AE26-'(I-M表)A(統合大分類)'!AE26</f>
        <v>-1.7741385202869656E-3</v>
      </c>
      <c r="AF26" s="170">
        <f>'単位行列表(統合大分類)I'!AF26-'(I-M表)A(統合大分類)'!AF26</f>
        <v>-3.9904371366489217E-3</v>
      </c>
      <c r="AG26" s="170">
        <f>'単位行列表(統合大分類)I'!AG26-'(I-M表)A(統合大分類)'!AG26</f>
        <v>-8.8520189323007797E-3</v>
      </c>
      <c r="AH26" s="170">
        <f>'単位行列表(統合大分類)I'!AH26-'(I-M表)A(統合大分類)'!AH26</f>
        <v>-4.7588566221928238E-3</v>
      </c>
      <c r="AI26" s="170">
        <f>'単位行列表(統合大分類)I'!AI26-'(I-M表)A(統合大分類)'!AI26</f>
        <v>-2.2504670323684741E-3</v>
      </c>
      <c r="AJ26" s="170">
        <f>'単位行列表(統合大分類)I'!AJ26-'(I-M表)A(統合大分類)'!AJ26</f>
        <v>-7.2901284543340017E-4</v>
      </c>
      <c r="AK26" s="170">
        <f>'単位行列表(統合大分類)I'!AK26-'(I-M表)A(統合大分類)'!AK26</f>
        <v>-8.6110706201284245E-3</v>
      </c>
      <c r="AL26" s="170">
        <f>'単位行列表(統合大分類)I'!AL26-'(I-M表)A(統合大分類)'!AL26</f>
        <v>0</v>
      </c>
      <c r="AM26" s="152">
        <f>'単位行列表(統合大分類)I'!AM26-'(I-M表)A(統合大分類)'!AM26</f>
        <v>-1.3839408075946211E-3</v>
      </c>
      <c r="AN26" s="151"/>
    </row>
    <row r="27" spans="1:40" ht="39.950000000000003" customHeight="1" x14ac:dyDescent="0.15">
      <c r="A27" s="126" t="s">
        <v>420</v>
      </c>
      <c r="B27" s="161" t="s">
        <v>23</v>
      </c>
      <c r="C27" s="153">
        <f>'単位行列表(統合大分類)I'!C27-'(I-M表)A(統合大分類)'!C27</f>
        <v>-3.8934565332550842E-4</v>
      </c>
      <c r="D27" s="170">
        <f>'単位行列表(統合大分類)I'!D27-'(I-M表)A(統合大分類)'!D27</f>
        <v>-2.2972563473046795E-3</v>
      </c>
      <c r="E27" s="170">
        <f>'単位行列表(統合大分類)I'!E27-'(I-M表)A(統合大分類)'!E27</f>
        <v>-7.8789073138994044E-4</v>
      </c>
      <c r="F27" s="170">
        <f>'単位行列表(統合大分類)I'!F27-'(I-M表)A(統合大分類)'!F27</f>
        <v>-2.2976563222933287E-4</v>
      </c>
      <c r="G27" s="170">
        <f>'単位行列表(統合大分類)I'!G27-'(I-M表)A(統合大分類)'!G27</f>
        <v>-7.5378286423290967E-4</v>
      </c>
      <c r="H27" s="170">
        <f>'単位行列表(統合大分類)I'!H27-'(I-M表)A(統合大分類)'!H27</f>
        <v>-2.275077734184101E-3</v>
      </c>
      <c r="I27" s="170">
        <f>'単位行列表(統合大分類)I'!I27-'(I-M表)A(統合大分類)'!I27</f>
        <v>-1.1999249659465551E-5</v>
      </c>
      <c r="J27" s="170">
        <f>'単位行列表(統合大分類)I'!J27-'(I-M表)A(統合大分類)'!J27</f>
        <v>-7.3645394784969815E-5</v>
      </c>
      <c r="K27" s="170">
        <f>'単位行列表(統合大分類)I'!K27-'(I-M表)A(統合大分類)'!K27</f>
        <v>-2.3821810367695472E-3</v>
      </c>
      <c r="L27" s="170">
        <f>'単位行列表(統合大分類)I'!L27-'(I-M表)A(統合大分類)'!L27</f>
        <v>-1.3524154303689299E-4</v>
      </c>
      <c r="M27" s="170">
        <f>'単位行列表(統合大分類)I'!M27-'(I-M表)A(統合大分類)'!M27</f>
        <v>-1.7087931452550569E-4</v>
      </c>
      <c r="N27" s="170">
        <f>'単位行列表(統合大分類)I'!N27-'(I-M表)A(統合大分類)'!N27</f>
        <v>-8.3664768250623549E-5</v>
      </c>
      <c r="O27" s="170">
        <f>'単位行列表(統合大分類)I'!O27-'(I-M表)A(統合大分類)'!O27</f>
        <v>-2.7593274529412654E-4</v>
      </c>
      <c r="P27" s="170">
        <f>'単位行列表(統合大分類)I'!P27-'(I-M表)A(統合大分類)'!P27</f>
        <v>-2.4478469305309724E-5</v>
      </c>
      <c r="Q27" s="170">
        <f>'単位行列表(統合大分類)I'!Q27-'(I-M表)A(統合大分類)'!Q27</f>
        <v>-4.9624896841663022E-4</v>
      </c>
      <c r="R27" s="170">
        <f>'単位行列表(統合大分類)I'!R27-'(I-M表)A(統合大分類)'!R27</f>
        <v>-7.4500341323206743E-4</v>
      </c>
      <c r="S27" s="170">
        <f>'単位行列表(統合大分類)I'!S27-'(I-M表)A(統合大分類)'!S27</f>
        <v>-2.3406536335730802E-4</v>
      </c>
      <c r="T27" s="170">
        <f>'単位行列表(統合大分類)I'!T27-'(I-M表)A(統合大分類)'!T27</f>
        <v>-1.8215860920540327E-4</v>
      </c>
      <c r="U27" s="170">
        <f>'単位行列表(統合大分類)I'!U27-'(I-M表)A(統合大分類)'!U27</f>
        <v>-3.6100742537973729E-4</v>
      </c>
      <c r="V27" s="170">
        <f>'単位行列表(統合大分類)I'!V27-'(I-M表)A(統合大分類)'!V27</f>
        <v>-3.3705892293438733E-4</v>
      </c>
      <c r="W27" s="170">
        <f>'単位行列表(統合大分類)I'!W27-'(I-M表)A(統合大分類)'!W27</f>
        <v>-1.8974713467754362E-3</v>
      </c>
      <c r="X27" s="170">
        <f>'単位行列表(統合大分類)I'!X27-'(I-M表)A(統合大分類)'!X27</f>
        <v>-1.0173593821902015E-2</v>
      </c>
      <c r="Y27" s="170">
        <f>'単位行列表(統合大分類)I'!Y27-'(I-M表)A(統合大分類)'!Y27</f>
        <v>-1.9714567203007577E-3</v>
      </c>
      <c r="Z27" s="170">
        <f>'単位行列表(統合大分類)I'!Z27-'(I-M表)A(統合大分類)'!Z27</f>
        <v>1</v>
      </c>
      <c r="AA27" s="170">
        <f>'単位行列表(統合大分類)I'!AA27-'(I-M表)A(統合大分類)'!AA27</f>
        <v>-1.3241072005473072E-3</v>
      </c>
      <c r="AB27" s="170">
        <f>'単位行列表(統合大分類)I'!AB27-'(I-M表)A(統合大分類)'!AB27</f>
        <v>-3.1382137603136063E-3</v>
      </c>
      <c r="AC27" s="170">
        <f>'単位行列表(統合大分類)I'!AC27-'(I-M表)A(統合大分類)'!AC27</f>
        <v>-1.2699205889601041E-5</v>
      </c>
      <c r="AD27" s="170">
        <f>'単位行列表(統合大分類)I'!AD27-'(I-M表)A(統合大分類)'!AD27</f>
        <v>-4.9474606239678217E-3</v>
      </c>
      <c r="AE27" s="170">
        <f>'単位行列表(統合大分類)I'!AE27-'(I-M表)A(統合大分類)'!AE27</f>
        <v>-3.5486880924144909E-3</v>
      </c>
      <c r="AF27" s="170">
        <f>'単位行列表(統合大分類)I'!AF27-'(I-M表)A(統合大分類)'!AF27</f>
        <v>-2.7275224417813805E-2</v>
      </c>
      <c r="AG27" s="170">
        <f>'単位行列表(統合大分類)I'!AG27-'(I-M表)A(統合大分類)'!AG27</f>
        <v>-4.7321140900792808E-3</v>
      </c>
      <c r="AH27" s="170">
        <f>'単位行列表(統合大分類)I'!AH27-'(I-M表)A(統合大分類)'!AH27</f>
        <v>-3.6334527918838984E-3</v>
      </c>
      <c r="AI27" s="170">
        <f>'単位行列表(統合大分類)I'!AI27-'(I-M表)A(統合大分類)'!AI27</f>
        <v>-3.5197799001098948E-5</v>
      </c>
      <c r="AJ27" s="170">
        <f>'単位行列表(統合大分類)I'!AJ27-'(I-M表)A(統合大分類)'!AJ27</f>
        <v>-2.9334165667506781E-4</v>
      </c>
      <c r="AK27" s="170">
        <f>'単位行列表(統合大分類)I'!AK27-'(I-M表)A(統合大分類)'!AK27</f>
        <v>-1.7336145931131326E-2</v>
      </c>
      <c r="AL27" s="170">
        <f>'単位行列表(統合大分類)I'!AL27-'(I-M表)A(統合大分類)'!AL27</f>
        <v>0</v>
      </c>
      <c r="AM27" s="152">
        <f>'単位行列表(統合大分類)I'!AM27-'(I-M表)A(統合大分類)'!AM27</f>
        <v>-1.4353072469539895E-2</v>
      </c>
      <c r="AN27" s="151"/>
    </row>
    <row r="28" spans="1:40" ht="39.950000000000003" customHeight="1" x14ac:dyDescent="0.15">
      <c r="A28" s="126" t="s">
        <v>421</v>
      </c>
      <c r="B28" s="161" t="s">
        <v>114</v>
      </c>
      <c r="C28" s="153">
        <f>'単位行列表(統合大分類)I'!C28-'(I-M表)A(統合大分類)'!C28</f>
        <v>-6.5302202518432523E-2</v>
      </c>
      <c r="D28" s="170">
        <f>'単位行列表(統合大分類)I'!D28-'(I-M表)A(統合大分類)'!D28</f>
        <v>-2.0558917587798022E-2</v>
      </c>
      <c r="E28" s="170">
        <f>'単位行列表(統合大分類)I'!E28-'(I-M表)A(統合大分類)'!E28</f>
        <v>-7.1452135234246608E-2</v>
      </c>
      <c r="F28" s="170">
        <f>'単位行列表(統合大分類)I'!F28-'(I-M表)A(統合大分類)'!F28</f>
        <v>-7.3281225578167158E-2</v>
      </c>
      <c r="G28" s="170">
        <f>'単位行列表(統合大分類)I'!G28-'(I-M表)A(統合大分類)'!G28</f>
        <v>-7.7709112070845396E-2</v>
      </c>
      <c r="H28" s="170">
        <f>'単位行列表(統合大分類)I'!H28-'(I-M表)A(統合大分類)'!H28</f>
        <v>-3.8285571678103439E-2</v>
      </c>
      <c r="I28" s="170">
        <f>'単位行列表(統合大分類)I'!I28-'(I-M表)A(統合大分類)'!I28</f>
        <v>-1.0541765287694779E-2</v>
      </c>
      <c r="J28" s="170">
        <f>'単位行列表(統合大分類)I'!J28-'(I-M表)A(統合大分類)'!J28</f>
        <v>-5.637615781697964E-2</v>
      </c>
      <c r="K28" s="170">
        <f>'単位行列表(統合大分類)I'!K28-'(I-M表)A(統合大分類)'!K28</f>
        <v>-3.6054769007688073E-2</v>
      </c>
      <c r="L28" s="170">
        <f>'単位行列表(統合大分類)I'!L28-'(I-M表)A(統合大分類)'!L28</f>
        <v>-2.2479804227709871E-2</v>
      </c>
      <c r="M28" s="170">
        <f>'単位行列表(統合大分類)I'!M28-'(I-M表)A(統合大分類)'!M28</f>
        <v>-3.8044270859170337E-2</v>
      </c>
      <c r="N28" s="170">
        <f>'単位行列表(統合大分類)I'!N28-'(I-M表)A(統合大分類)'!N28</f>
        <v>-4.4210469251956451E-2</v>
      </c>
      <c r="O28" s="170">
        <f>'単位行列表(統合大分類)I'!O28-'(I-M表)A(統合大分類)'!O28</f>
        <v>-4.3145127283945241E-2</v>
      </c>
      <c r="P28" s="170">
        <f>'単位行列表(統合大分類)I'!P28-'(I-M表)A(統合大分類)'!P28</f>
        <v>-3.9797082163352059E-2</v>
      </c>
      <c r="Q28" s="170">
        <f>'単位行列表(統合大分類)I'!Q28-'(I-M表)A(統合大分類)'!Q28</f>
        <v>-4.7414468331389251E-2</v>
      </c>
      <c r="R28" s="170">
        <f>'単位行列表(統合大分類)I'!R28-'(I-M表)A(統合大分類)'!R28</f>
        <v>-4.1183676241032564E-2</v>
      </c>
      <c r="S28" s="170">
        <f>'単位行列表(統合大分類)I'!S28-'(I-M表)A(統合大分類)'!S28</f>
        <v>-5.0217982494307339E-2</v>
      </c>
      <c r="T28" s="170">
        <f>'単位行列表(統合大分類)I'!T28-'(I-M表)A(統合大分類)'!T28</f>
        <v>-4.2314579864078328E-2</v>
      </c>
      <c r="U28" s="170">
        <f>'単位行列表(統合大分類)I'!U28-'(I-M表)A(統合大分類)'!U28</f>
        <v>-3.8528149801731269E-2</v>
      </c>
      <c r="V28" s="170">
        <f>'単位行列表(統合大分類)I'!V28-'(I-M表)A(統合大分類)'!V28</f>
        <v>-6.9886079846955537E-2</v>
      </c>
      <c r="W28" s="170">
        <f>'単位行列表(統合大分類)I'!W28-'(I-M表)A(統合大分類)'!W28</f>
        <v>-5.5374281925988179E-2</v>
      </c>
      <c r="X28" s="170">
        <f>'単位行列表(統合大分類)I'!X28-'(I-M表)A(統合大分類)'!X28</f>
        <v>-1.7735136191793906E-2</v>
      </c>
      <c r="Y28" s="170">
        <f>'単位行列表(統合大分類)I'!Y28-'(I-M表)A(統合大分類)'!Y28</f>
        <v>-1.7780410655856577E-2</v>
      </c>
      <c r="Z28" s="170">
        <f>'単位行列表(統合大分類)I'!Z28-'(I-M表)A(統合大分類)'!Z28</f>
        <v>-1.4687347484950278E-2</v>
      </c>
      <c r="AA28" s="170">
        <f>'単位行列表(統合大分類)I'!AA28-'(I-M表)A(統合大分類)'!AA28</f>
        <v>0.98921749271417603</v>
      </c>
      <c r="AB28" s="170">
        <f>'単位行列表(統合大分類)I'!AB28-'(I-M表)A(統合大分類)'!AB28</f>
        <v>-5.2999163782953386E-3</v>
      </c>
      <c r="AC28" s="170">
        <f>'単位行列表(統合大分類)I'!AC28-'(I-M表)A(統合大分類)'!AC28</f>
        <v>-1.2418694684010404E-3</v>
      </c>
      <c r="AD28" s="170">
        <f>'単位行列表(統合大分類)I'!AD28-'(I-M表)A(統合大分類)'!AD28</f>
        <v>-2.7039901735236328E-2</v>
      </c>
      <c r="AE28" s="170">
        <f>'単位行列表(統合大分類)I'!AE28-'(I-M表)A(統合大分類)'!AE28</f>
        <v>-1.2058474802208697E-2</v>
      </c>
      <c r="AF28" s="170">
        <f>'単位行列表(統合大分類)I'!AF28-'(I-M表)A(統合大分類)'!AF28</f>
        <v>-9.8328911189444913E-3</v>
      </c>
      <c r="AG28" s="170">
        <f>'単位行列表(統合大分類)I'!AG28-'(I-M表)A(統合大分類)'!AG28</f>
        <v>-1.8851460579222389E-2</v>
      </c>
      <c r="AH28" s="170">
        <f>'単位行列表(統合大分類)I'!AH28-'(I-M表)A(統合大分類)'!AH28</f>
        <v>-5.0072200117077546E-2</v>
      </c>
      <c r="AI28" s="170">
        <f>'単位行列表(統合大分類)I'!AI28-'(I-M表)A(統合大分類)'!AI28</f>
        <v>-3.8096710204255049E-2</v>
      </c>
      <c r="AJ28" s="170">
        <f>'単位行列表(統合大分類)I'!AJ28-'(I-M表)A(統合大分類)'!AJ28</f>
        <v>-1.8458958817049786E-2</v>
      </c>
      <c r="AK28" s="170">
        <f>'単位行列表(統合大分類)I'!AK28-'(I-M表)A(統合大分類)'!AK28</f>
        <v>-7.7274938243007005E-2</v>
      </c>
      <c r="AL28" s="170">
        <f>'単位行列表(統合大分類)I'!AL28-'(I-M表)A(統合大分類)'!AL28</f>
        <v>-0.22633551797184503</v>
      </c>
      <c r="AM28" s="152">
        <f>'単位行列表(統合大分類)I'!AM28-'(I-M表)A(統合大分類)'!AM28</f>
        <v>-1.0037439491075119E-2</v>
      </c>
      <c r="AN28" s="151"/>
    </row>
    <row r="29" spans="1:40" ht="39.950000000000003" customHeight="1" x14ac:dyDescent="0.15">
      <c r="A29" s="126" t="s">
        <v>422</v>
      </c>
      <c r="B29" s="161" t="s">
        <v>112</v>
      </c>
      <c r="C29" s="153">
        <f>'単位行列表(統合大分類)I'!C29-'(I-M表)A(統合大分類)'!C29</f>
        <v>-6.0368521475837027E-3</v>
      </c>
      <c r="D29" s="170">
        <f>'単位行列表(統合大分類)I'!D29-'(I-M表)A(統合大分類)'!D29</f>
        <v>-3.8822519156936575E-2</v>
      </c>
      <c r="E29" s="170">
        <f>'単位行列表(統合大分類)I'!E29-'(I-M表)A(統合大分類)'!E29</f>
        <v>-5.506675752258011E-3</v>
      </c>
      <c r="F29" s="170">
        <f>'単位行列表(統合大分類)I'!F29-'(I-M表)A(統合大分類)'!F29</f>
        <v>-1.7441189420955603E-2</v>
      </c>
      <c r="G29" s="170">
        <f>'単位行列表(統合大分類)I'!G29-'(I-M表)A(統合大分類)'!G29</f>
        <v>-9.1451707674418854E-3</v>
      </c>
      <c r="H29" s="170">
        <f>'単位行列表(統合大分類)I'!H29-'(I-M表)A(統合大分類)'!H29</f>
        <v>-6.2402853402195851E-3</v>
      </c>
      <c r="I29" s="170">
        <f>'単位行列表(統合大分類)I'!I29-'(I-M表)A(統合大分類)'!I29</f>
        <v>-3.2409803351050211E-3</v>
      </c>
      <c r="J29" s="170">
        <f>'単位行列表(統合大分類)I'!J29-'(I-M表)A(統合大分類)'!J29</f>
        <v>-3.8361482011194186E-3</v>
      </c>
      <c r="K29" s="170">
        <f>'単位行列表(統合大分類)I'!K29-'(I-M表)A(統合大分類)'!K29</f>
        <v>-1.0343331591598219E-2</v>
      </c>
      <c r="L29" s="170">
        <f>'単位行列表(統合大分類)I'!L29-'(I-M表)A(統合大分類)'!L29</f>
        <v>-4.072686814191798E-3</v>
      </c>
      <c r="M29" s="170">
        <f>'単位行列表(統合大分類)I'!M29-'(I-M表)A(統合大分類)'!M29</f>
        <v>-7.7348107271988254E-3</v>
      </c>
      <c r="N29" s="170">
        <f>'単位行列表(統合大分類)I'!N29-'(I-M表)A(統合大分類)'!N29</f>
        <v>-1.0928245226456532E-2</v>
      </c>
      <c r="O29" s="170">
        <f>'単位行列表(統合大分類)I'!O29-'(I-M表)A(統合大分類)'!O29</f>
        <v>-6.4276362882988739E-3</v>
      </c>
      <c r="P29" s="170">
        <f>'単位行列表(統合大分類)I'!P29-'(I-M表)A(統合大分類)'!P29</f>
        <v>-6.687630975073796E-3</v>
      </c>
      <c r="Q29" s="170">
        <f>'単位行列表(統合大分類)I'!Q29-'(I-M表)A(統合大分類)'!Q29</f>
        <v>-1.0412614861282027E-2</v>
      </c>
      <c r="R29" s="170">
        <f>'単位行列表(統合大分類)I'!R29-'(I-M表)A(統合大分類)'!R29</f>
        <v>-5.9796665663424675E-3</v>
      </c>
      <c r="S29" s="170">
        <f>'単位行列表(統合大分類)I'!S29-'(I-M表)A(統合大分類)'!S29</f>
        <v>-5.8087915177611566E-3</v>
      </c>
      <c r="T29" s="170">
        <f>'単位行列表(統合大分類)I'!T29-'(I-M表)A(統合大分類)'!T29</f>
        <v>-6.0246104390406247E-3</v>
      </c>
      <c r="U29" s="170">
        <f>'単位行列表(統合大分類)I'!U29-'(I-M表)A(統合大分類)'!U29</f>
        <v>-4.1781383317828829E-3</v>
      </c>
      <c r="V29" s="170">
        <f>'単位行列表(統合大分類)I'!V29-'(I-M表)A(統合大分類)'!V29</f>
        <v>-1.4003458425878216E-2</v>
      </c>
      <c r="W29" s="170">
        <f>'単位行列表(統合大分類)I'!W29-'(I-M表)A(統合大分類)'!W29</f>
        <v>-1.2027829092485971E-2</v>
      </c>
      <c r="X29" s="170">
        <f>'単位行列表(統合大分類)I'!X29-'(I-M表)A(統合大分類)'!X29</f>
        <v>-1.5743518881541494E-2</v>
      </c>
      <c r="Y29" s="170">
        <f>'単位行列表(統合大分類)I'!Y29-'(I-M表)A(統合大分類)'!Y29</f>
        <v>-2.2699315283758969E-2</v>
      </c>
      <c r="Z29" s="170">
        <f>'単位行列表(統合大分類)I'!Z29-'(I-M表)A(統合大分類)'!Z29</f>
        <v>-2.5939393092900814E-2</v>
      </c>
      <c r="AA29" s="170">
        <f>'単位行列表(統合大分類)I'!AA29-'(I-M表)A(統合大分類)'!AA29</f>
        <v>-1.6430994030640723E-2</v>
      </c>
      <c r="AB29" s="170">
        <f>'単位行列表(統合大分類)I'!AB29-'(I-M表)A(統合大分類)'!AB29</f>
        <v>0.95568684893000189</v>
      </c>
      <c r="AC29" s="170">
        <f>'単位行列表(統合大分類)I'!AC29-'(I-M表)A(統合大分類)'!AC29</f>
        <v>-7.3012785402512242E-2</v>
      </c>
      <c r="AD29" s="170">
        <f>'単位行列表(統合大分類)I'!AD29-'(I-M表)A(統合大分類)'!AD29</f>
        <v>-2.1891247303835373E-2</v>
      </c>
      <c r="AE29" s="170">
        <f>'単位行列表(統合大分類)I'!AE29-'(I-M表)A(統合大分類)'!AE29</f>
        <v>-5.3664481810645499E-3</v>
      </c>
      <c r="AF29" s="170">
        <f>'単位行列表(統合大分類)I'!AF29-'(I-M表)A(統合大分類)'!AF29</f>
        <v>-2.021298107262955E-2</v>
      </c>
      <c r="AG29" s="170">
        <f>'単位行列表(統合大分類)I'!AG29-'(I-M表)A(統合大分類)'!AG29</f>
        <v>-7.0749010253366006E-3</v>
      </c>
      <c r="AH29" s="170">
        <f>'単位行列表(統合大分類)I'!AH29-'(I-M表)A(統合大分類)'!AH29</f>
        <v>-8.3499493804834995E-3</v>
      </c>
      <c r="AI29" s="170">
        <f>'単位行列表(統合大分類)I'!AI29-'(I-M表)A(統合大分類)'!AI29</f>
        <v>-2.4752552248644314E-2</v>
      </c>
      <c r="AJ29" s="170">
        <f>'単位行列表(統合大分類)I'!AJ29-'(I-M表)A(統合大分類)'!AJ29</f>
        <v>-8.4054067205186558E-3</v>
      </c>
      <c r="AK29" s="170">
        <f>'単位行列表(統合大分類)I'!AK29-'(I-M表)A(統合大分類)'!AK29</f>
        <v>-6.8542622313601722E-3</v>
      </c>
      <c r="AL29" s="170">
        <f>'単位行列表(統合大分類)I'!AL29-'(I-M表)A(統合大分類)'!AL29</f>
        <v>0</v>
      </c>
      <c r="AM29" s="152">
        <f>'単位行列表(統合大分類)I'!AM29-'(I-M表)A(統合大分類)'!AM29</f>
        <v>-2.7412881943866024E-3</v>
      </c>
      <c r="AN29" s="151"/>
    </row>
    <row r="30" spans="1:40" ht="39.950000000000003" customHeight="1" x14ac:dyDescent="0.15">
      <c r="A30" s="126" t="s">
        <v>423</v>
      </c>
      <c r="B30" s="161" t="s">
        <v>391</v>
      </c>
      <c r="C30" s="153">
        <f>'単位行列表(統合大分類)I'!C30-'(I-M表)A(統合大分類)'!C30</f>
        <v>-1.8195396946394204E-3</v>
      </c>
      <c r="D30" s="170">
        <f>'単位行列表(統合大分類)I'!D30-'(I-M表)A(統合大分類)'!D30</f>
        <v>-8.2754066881154126E-3</v>
      </c>
      <c r="E30" s="170">
        <f>'単位行列表(統合大分類)I'!E30-'(I-M表)A(統合大分類)'!E30</f>
        <v>-2.2914092420659969E-3</v>
      </c>
      <c r="F30" s="170">
        <f>'単位行列表(統合大分類)I'!F30-'(I-M表)A(統合大分類)'!F30</f>
        <v>-3.7308173571539665E-3</v>
      </c>
      <c r="G30" s="170">
        <f>'単位行列表(統合大分類)I'!G30-'(I-M表)A(統合大分類)'!G30</f>
        <v>-2.3649176137522892E-3</v>
      </c>
      <c r="H30" s="170">
        <f>'単位行列表(統合大分類)I'!H30-'(I-M表)A(統合大分類)'!H30</f>
        <v>-2.4047467314813739E-3</v>
      </c>
      <c r="I30" s="170">
        <f>'単位行列表(統合大分類)I'!I30-'(I-M表)A(統合大分類)'!I30</f>
        <v>-3.6329195257284728E-4</v>
      </c>
      <c r="J30" s="170">
        <f>'単位行列表(統合大分類)I'!J30-'(I-M表)A(統合大分類)'!J30</f>
        <v>-3.1513801925012377E-3</v>
      </c>
      <c r="K30" s="170">
        <f>'単位行列表(統合大分類)I'!K30-'(I-M表)A(統合大分類)'!K30</f>
        <v>-3.2205286607655164E-3</v>
      </c>
      <c r="L30" s="170">
        <f>'単位行列表(統合大分類)I'!L30-'(I-M表)A(統合大分類)'!L30</f>
        <v>-1.2139331096761182E-3</v>
      </c>
      <c r="M30" s="170">
        <f>'単位行列表(統合大分類)I'!M30-'(I-M表)A(統合大分類)'!M30</f>
        <v>-9.8264823296107862E-4</v>
      </c>
      <c r="N30" s="170">
        <f>'単位行列表(統合大分類)I'!N30-'(I-M表)A(統合大分類)'!N30</f>
        <v>-4.0777996710082256E-3</v>
      </c>
      <c r="O30" s="170">
        <f>'単位行列表(統合大分類)I'!O30-'(I-M表)A(統合大分類)'!O30</f>
        <v>-2.6728707921567321E-3</v>
      </c>
      <c r="P30" s="170">
        <f>'単位行列表(統合大分類)I'!P30-'(I-M表)A(統合大分類)'!P30</f>
        <v>-2.5377537851882679E-3</v>
      </c>
      <c r="Q30" s="170">
        <f>'単位行列表(統合大分類)I'!Q30-'(I-M表)A(統合大分類)'!Q30</f>
        <v>-1.9109276702673657E-3</v>
      </c>
      <c r="R30" s="170">
        <f>'単位行列表(統合大分類)I'!R30-'(I-M表)A(統合大分類)'!R30</f>
        <v>-1.6121042896250757E-3</v>
      </c>
      <c r="S30" s="170">
        <f>'単位行列表(統合大分類)I'!S30-'(I-M表)A(統合大分類)'!S30</f>
        <v>-2.5698130750299564E-3</v>
      </c>
      <c r="T30" s="170">
        <f>'単位行列表(統合大分類)I'!T30-'(I-M表)A(統合大分類)'!T30</f>
        <v>-2.4599655083078881E-3</v>
      </c>
      <c r="U30" s="170">
        <f>'単位行列表(統合大分類)I'!U30-'(I-M表)A(統合大分類)'!U30</f>
        <v>-7.7397285541386761E-4</v>
      </c>
      <c r="V30" s="170">
        <f>'単位行列表(統合大分類)I'!V30-'(I-M表)A(統合大分類)'!V30</f>
        <v>-2.9985335782684833E-3</v>
      </c>
      <c r="W30" s="170">
        <f>'単位行列表(統合大分類)I'!W30-'(I-M表)A(統合大分類)'!W30</f>
        <v>-4.5404894217801941E-3</v>
      </c>
      <c r="X30" s="170">
        <f>'単位行列表(統合大分類)I'!X30-'(I-M表)A(統合大分類)'!X30</f>
        <v>-5.6412050393828258E-3</v>
      </c>
      <c r="Y30" s="170">
        <f>'単位行列表(統合大分類)I'!Y30-'(I-M表)A(統合大分類)'!Y30</f>
        <v>-1.3824093776900826E-3</v>
      </c>
      <c r="Z30" s="170">
        <f>'単位行列表(統合大分類)I'!Z30-'(I-M表)A(統合大分類)'!Z30</f>
        <v>-1.8351393490851581E-3</v>
      </c>
      <c r="AA30" s="170">
        <f>'単位行列表(統合大分類)I'!AA30-'(I-M表)A(統合大分類)'!AA30</f>
        <v>-2.7821083723908579E-2</v>
      </c>
      <c r="AB30" s="170">
        <f>'単位行列表(統合大分類)I'!AB30-'(I-M表)A(統合大分類)'!AB30</f>
        <v>-1.527103172519241E-2</v>
      </c>
      <c r="AC30" s="170">
        <f>'単位行列表(統合大分類)I'!AC30-'(I-M表)A(統合大分類)'!AC30</f>
        <v>0.97015902101960916</v>
      </c>
      <c r="AD30" s="170">
        <f>'単位行列表(統合大分類)I'!AD30-'(I-M表)A(統合大分類)'!AD30</f>
        <v>-1.9279982921291086E-2</v>
      </c>
      <c r="AE30" s="170">
        <f>'単位行列表(統合大分類)I'!AE30-'(I-M表)A(統合大分類)'!AE30</f>
        <v>-2.313317756761616E-2</v>
      </c>
      <c r="AF30" s="170">
        <f>'単位行列表(統合大分類)I'!AF30-'(I-M表)A(統合大分類)'!AF30</f>
        <v>-1.5987945844537449E-3</v>
      </c>
      <c r="AG30" s="170">
        <f>'単位行列表(統合大分類)I'!AG30-'(I-M表)A(統合大分類)'!AG30</f>
        <v>-7.8098070018026043E-3</v>
      </c>
      <c r="AH30" s="170">
        <f>'単位行列表(統合大分類)I'!AH30-'(I-M表)A(統合大分類)'!AH30</f>
        <v>-1.6107183203262432E-2</v>
      </c>
      <c r="AI30" s="170">
        <f>'単位行列表(統合大分類)I'!AI30-'(I-M表)A(統合大分類)'!AI30</f>
        <v>-1.8354693417753563E-2</v>
      </c>
      <c r="AJ30" s="170">
        <f>'単位行列表(統合大分類)I'!AJ30-'(I-M表)A(統合大分類)'!AJ30</f>
        <v>-7.7313987386557915E-3</v>
      </c>
      <c r="AK30" s="170">
        <f>'単位行列表(統合大分類)I'!AK30-'(I-M表)A(統合大分類)'!AK30</f>
        <v>-1.2943333286983093E-2</v>
      </c>
      <c r="AL30" s="170">
        <f>'単位行列表(統合大分類)I'!AL30-'(I-M表)A(統合大分類)'!AL30</f>
        <v>0</v>
      </c>
      <c r="AM30" s="152">
        <f>'単位行列表(統合大分類)I'!AM30-'(I-M表)A(統合大分類)'!AM30</f>
        <v>-3.1499912232688575E-2</v>
      </c>
      <c r="AN30" s="151"/>
    </row>
    <row r="31" spans="1:40" ht="39.950000000000003" customHeight="1" x14ac:dyDescent="0.15">
      <c r="A31" s="126" t="s">
        <v>424</v>
      </c>
      <c r="B31" s="161" t="s">
        <v>392</v>
      </c>
      <c r="C31" s="153">
        <f>'単位行列表(統合大分類)I'!C31-'(I-M表)A(統合大分類)'!C31</f>
        <v>-5.244826175320344E-2</v>
      </c>
      <c r="D31" s="170">
        <f>'単位行列表(統合大分類)I'!D31-'(I-M表)A(統合大分類)'!D31</f>
        <v>-0.19312931327632452</v>
      </c>
      <c r="E31" s="170">
        <f>'単位行列表(統合大分類)I'!E31-'(I-M表)A(統合大分類)'!E31</f>
        <v>-3.0506090826888078E-2</v>
      </c>
      <c r="F31" s="170">
        <f>'単位行列表(統合大分類)I'!F31-'(I-M表)A(統合大分類)'!F31</f>
        <v>-2.4208557711265438E-2</v>
      </c>
      <c r="G31" s="170">
        <f>'単位行列表(統合大分類)I'!G31-'(I-M表)A(統合大分類)'!G31</f>
        <v>-3.6836115643483706E-2</v>
      </c>
      <c r="H31" s="170">
        <f>'単位行列表(統合大分類)I'!H31-'(I-M表)A(統合大分類)'!H31</f>
        <v>-2.3465776044787702E-2</v>
      </c>
      <c r="I31" s="170">
        <f>'単位行列表(統合大分類)I'!I31-'(I-M表)A(統合大分類)'!I31</f>
        <v>-1.8335117990488491E-2</v>
      </c>
      <c r="J31" s="170">
        <f>'単位行列表(統合大分類)I'!J31-'(I-M表)A(統合大分類)'!J31</f>
        <v>-1.7850094521772424E-2</v>
      </c>
      <c r="K31" s="170">
        <f>'単位行列表(統合大分類)I'!K31-'(I-M表)A(統合大分類)'!K31</f>
        <v>-5.5304928384098812E-2</v>
      </c>
      <c r="L31" s="170">
        <f>'単位行列表(統合大分類)I'!L31-'(I-M表)A(統合大分類)'!L31</f>
        <v>-1.9015147444786638E-2</v>
      </c>
      <c r="M31" s="170">
        <f>'単位行列表(統合大分類)I'!M31-'(I-M表)A(統合大分類)'!M31</f>
        <v>-2.8653097022529075E-2</v>
      </c>
      <c r="N31" s="170">
        <f>'単位行列表(統合大分類)I'!N31-'(I-M表)A(統合大分類)'!N31</f>
        <v>-2.6729988079761412E-2</v>
      </c>
      <c r="O31" s="170">
        <f>'単位行列表(統合大分類)I'!O31-'(I-M表)A(統合大分類)'!O31</f>
        <v>-1.9519294069125431E-2</v>
      </c>
      <c r="P31" s="170">
        <f>'単位行列表(統合大分類)I'!P31-'(I-M表)A(統合大分類)'!P31</f>
        <v>-1.7496599689784773E-2</v>
      </c>
      <c r="Q31" s="170">
        <f>'単位行列表(統合大分類)I'!Q31-'(I-M表)A(統合大分類)'!Q31</f>
        <v>-2.2092627489561947E-2</v>
      </c>
      <c r="R31" s="170">
        <f>'単位行列表(統合大分類)I'!R31-'(I-M表)A(統合大分類)'!R31</f>
        <v>-1.7842043645365385E-2</v>
      </c>
      <c r="S31" s="170">
        <f>'単位行列表(統合大分類)I'!S31-'(I-M表)A(統合大分類)'!S31</f>
        <v>-1.9424115232341044E-2</v>
      </c>
      <c r="T31" s="170">
        <f>'単位行列表(統合大分類)I'!T31-'(I-M表)A(統合大分類)'!T31</f>
        <v>-1.983323176587988E-2</v>
      </c>
      <c r="U31" s="170">
        <f>'単位行列表(統合大分類)I'!U31-'(I-M表)A(統合大分類)'!U31</f>
        <v>-1.4688033791603055E-2</v>
      </c>
      <c r="V31" s="170">
        <f>'単位行列表(統合大分類)I'!V31-'(I-M表)A(統合大分類)'!V31</f>
        <v>-8.4967006605483453E-2</v>
      </c>
      <c r="W31" s="170">
        <f>'単位行列表(統合大分類)I'!W31-'(I-M表)A(統合大分類)'!W31</f>
        <v>-4.0794264882299362E-2</v>
      </c>
      <c r="X31" s="170">
        <f>'単位行列表(統合大分類)I'!X31-'(I-M表)A(統合大分類)'!X31</f>
        <v>-3.5918436589193435E-2</v>
      </c>
      <c r="Y31" s="170">
        <f>'単位行列表(統合大分類)I'!Y31-'(I-M表)A(統合大分類)'!Y31</f>
        <v>-1.8359112577101159E-2</v>
      </c>
      <c r="Z31" s="170">
        <f>'単位行列表(統合大分類)I'!Z31-'(I-M表)A(統合大分類)'!Z31</f>
        <v>-5.7523242326207306E-2</v>
      </c>
      <c r="AA31" s="170">
        <f>'単位行列表(統合大分類)I'!AA31-'(I-M表)A(統合大分類)'!AA31</f>
        <v>-4.9979069115112962E-2</v>
      </c>
      <c r="AB31" s="170">
        <f>'単位行列表(統合大分類)I'!AB31-'(I-M表)A(統合大分類)'!AB31</f>
        <v>-3.3130713722079375E-2</v>
      </c>
      <c r="AC31" s="170">
        <f>'単位行列表(統合大分類)I'!AC31-'(I-M表)A(統合大分類)'!AC31</f>
        <v>-2.4552662952986217E-3</v>
      </c>
      <c r="AD31" s="170">
        <f>'単位行列表(統合大分類)I'!AD31-'(I-M表)A(統合大分類)'!AD31</f>
        <v>0.88772553621671846</v>
      </c>
      <c r="AE31" s="170">
        <f>'単位行列表(統合大分類)I'!AE31-'(I-M表)A(統合大分類)'!AE31</f>
        <v>-2.5386588721420793E-2</v>
      </c>
      <c r="AF31" s="170">
        <f>'単位行列表(統合大分類)I'!AF31-'(I-M表)A(統合大分類)'!AF31</f>
        <v>-3.2178116547945175E-2</v>
      </c>
      <c r="AG31" s="170">
        <f>'単位行列表(統合大分類)I'!AG31-'(I-M表)A(統合大分類)'!AG31</f>
        <v>-2.4499746569026776E-2</v>
      </c>
      <c r="AH31" s="170">
        <f>'単位行列表(統合大分類)I'!AH31-'(I-M表)A(統合大分類)'!AH31</f>
        <v>-1.431050718650663E-2</v>
      </c>
      <c r="AI31" s="170">
        <f>'単位行列表(統合大分類)I'!AI31-'(I-M表)A(統合大分類)'!AI31</f>
        <v>-3.5543838420665393E-2</v>
      </c>
      <c r="AJ31" s="170">
        <f>'単位行列表(統合大分類)I'!AJ31-'(I-M表)A(統合大分類)'!AJ31</f>
        <v>-1.4730770372253364E-2</v>
      </c>
      <c r="AK31" s="170">
        <f>'単位行列表(統合大分類)I'!AK31-'(I-M表)A(統合大分類)'!AK31</f>
        <v>-3.5049564811042856E-2</v>
      </c>
      <c r="AL31" s="170">
        <f>'単位行列表(統合大分類)I'!AL31-'(I-M表)A(統合大分類)'!AL31</f>
        <v>-4.7188176099205829E-2</v>
      </c>
      <c r="AM31" s="152">
        <f>'単位行列表(統合大分類)I'!AM31-'(I-M表)A(統合大分類)'!AM31</f>
        <v>-8.7913645963708306E-2</v>
      </c>
      <c r="AN31" s="151"/>
    </row>
    <row r="32" spans="1:40" ht="39.950000000000003" customHeight="1" x14ac:dyDescent="0.15">
      <c r="A32" s="126" t="s">
        <v>425</v>
      </c>
      <c r="B32" s="161" t="s">
        <v>393</v>
      </c>
      <c r="C32" s="153">
        <f>'単位行列表(統合大分類)I'!C32-'(I-M表)A(統合大分類)'!C32</f>
        <v>-3.6083570382940229E-3</v>
      </c>
      <c r="D32" s="170">
        <f>'単位行列表(統合大分類)I'!D32-'(I-M表)A(統合大分類)'!D32</f>
        <v>-7.6899003698998551E-3</v>
      </c>
      <c r="E32" s="170">
        <f>'単位行列表(統合大分類)I'!E32-'(I-M表)A(統合大分類)'!E32</f>
        <v>-4.3910419848365596E-3</v>
      </c>
      <c r="F32" s="170">
        <f>'単位行列表(統合大分類)I'!F32-'(I-M表)A(統合大分類)'!F32</f>
        <v>-5.3534099507925297E-3</v>
      </c>
      <c r="G32" s="170">
        <f>'単位行列表(統合大分類)I'!G32-'(I-M表)A(統合大分類)'!G32</f>
        <v>-5.9759214659670006E-3</v>
      </c>
      <c r="H32" s="170">
        <f>'単位行列表(統合大分類)I'!H32-'(I-M表)A(統合大分類)'!H32</f>
        <v>-1.1867922099950304E-2</v>
      </c>
      <c r="I32" s="170">
        <f>'単位行列表(統合大分類)I'!I32-'(I-M表)A(統合大分類)'!I32</f>
        <v>-6.8574817304839584E-4</v>
      </c>
      <c r="J32" s="170">
        <f>'単位行列表(統合大分類)I'!J32-'(I-M表)A(統合大分類)'!J32</f>
        <v>-6.0135559674289662E-3</v>
      </c>
      <c r="K32" s="170">
        <f>'単位行列表(統合大分類)I'!K32-'(I-M表)A(統合大分類)'!K32</f>
        <v>-6.0915465722094463E-3</v>
      </c>
      <c r="L32" s="170">
        <f>'単位行列表(統合大分類)I'!L32-'(I-M表)A(統合大分類)'!L32</f>
        <v>-2.4935507199307073E-3</v>
      </c>
      <c r="M32" s="170">
        <f>'単位行列表(統合大分類)I'!M32-'(I-M表)A(統合大分類)'!M32</f>
        <v>-3.3942385932850946E-3</v>
      </c>
      <c r="N32" s="170">
        <f>'単位行列表(統合大分類)I'!N32-'(I-M表)A(統合大分類)'!N32</f>
        <v>-5.9462225825499208E-3</v>
      </c>
      <c r="O32" s="170">
        <f>'単位行列表(統合大分類)I'!O32-'(I-M表)A(統合大分類)'!O32</f>
        <v>-6.5145407975983711E-3</v>
      </c>
      <c r="P32" s="170">
        <f>'単位行列表(統合大分類)I'!P32-'(I-M表)A(統合大分類)'!P32</f>
        <v>-1.0059728024379858E-2</v>
      </c>
      <c r="Q32" s="170">
        <f>'単位行列表(統合大分類)I'!Q32-'(I-M表)A(統合大分類)'!Q32</f>
        <v>-7.4570649437020282E-3</v>
      </c>
      <c r="R32" s="170">
        <f>'単位行列表(統合大分類)I'!R32-'(I-M表)A(統合大分類)'!R32</f>
        <v>-8.8152206659616299E-3</v>
      </c>
      <c r="S32" s="170">
        <f>'単位行列表(統合大分類)I'!S32-'(I-M表)A(統合大分類)'!S32</f>
        <v>-1.2026987791615354E-2</v>
      </c>
      <c r="T32" s="170">
        <f>'単位行列表(統合大分類)I'!T32-'(I-M表)A(統合大分類)'!T32</f>
        <v>-1.8396080456311619E-2</v>
      </c>
      <c r="U32" s="170">
        <f>'単位行列表(統合大分類)I'!U32-'(I-M表)A(統合大分類)'!U32</f>
        <v>-2.7304542246930604E-3</v>
      </c>
      <c r="V32" s="170">
        <f>'単位行列表(統合大分類)I'!V32-'(I-M表)A(統合大分類)'!V32</f>
        <v>-6.5746929733682064E-3</v>
      </c>
      <c r="W32" s="170">
        <f>'単位行列表(統合大分類)I'!W32-'(I-M表)A(統合大分類)'!W32</f>
        <v>-8.4150210498063292E-3</v>
      </c>
      <c r="X32" s="170">
        <f>'単位行列表(統合大分類)I'!X32-'(I-M表)A(統合大分類)'!X32</f>
        <v>-1.0641243621062522E-2</v>
      </c>
      <c r="Y32" s="170">
        <f>'単位行列表(統合大分類)I'!Y32-'(I-M表)A(統合大分類)'!Y32</f>
        <v>-3.7607676972087938E-2</v>
      </c>
      <c r="Z32" s="170">
        <f>'単位行列表(統合大分類)I'!Z32-'(I-M表)A(統合大分類)'!Z32</f>
        <v>-9.2590614066237007E-3</v>
      </c>
      <c r="AA32" s="170">
        <f>'単位行列表(統合大分類)I'!AA32-'(I-M表)A(統合大分類)'!AA32</f>
        <v>-3.5644523481337766E-2</v>
      </c>
      <c r="AB32" s="170">
        <f>'単位行列表(統合大分類)I'!AB32-'(I-M表)A(統合大分類)'!AB32</f>
        <v>-5.5130600706457214E-2</v>
      </c>
      <c r="AC32" s="170">
        <f>'単位行列表(統合大分類)I'!AC32-'(I-M表)A(統合大分類)'!AC32</f>
        <v>-3.2726641608790351E-3</v>
      </c>
      <c r="AD32" s="170">
        <f>'単位行列表(統合大分類)I'!AD32-'(I-M表)A(統合大分類)'!AD32</f>
        <v>-9.8310657210287401E-3</v>
      </c>
      <c r="AE32" s="170">
        <f>'単位行列表(統合大分類)I'!AE32-'(I-M表)A(統合大分類)'!AE32</f>
        <v>0.838462568627794</v>
      </c>
      <c r="AF32" s="170">
        <f>'単位行列表(統合大分類)I'!AF32-'(I-M表)A(統合大分類)'!AF32</f>
        <v>-2.901112985318988E-2</v>
      </c>
      <c r="AG32" s="170">
        <f>'単位行列表(統合大分類)I'!AG32-'(I-M表)A(統合大分類)'!AG32</f>
        <v>-2.7706594462244397E-2</v>
      </c>
      <c r="AH32" s="170">
        <f>'単位行列表(統合大分類)I'!AH32-'(I-M表)A(統合大分類)'!AH32</f>
        <v>-1.2034694222135477E-2</v>
      </c>
      <c r="AI32" s="170">
        <f>'単位行列表(統合大分類)I'!AI32-'(I-M表)A(統合大分類)'!AI32</f>
        <v>-6.651291263935756E-2</v>
      </c>
      <c r="AJ32" s="170">
        <f>'単位行列表(統合大分類)I'!AJ32-'(I-M表)A(統合大分類)'!AJ32</f>
        <v>-7.2890494791950228E-2</v>
      </c>
      <c r="AK32" s="170">
        <f>'単位行列表(統合大分類)I'!AK32-'(I-M表)A(統合大分類)'!AK32</f>
        <v>-1.9345432480757149E-2</v>
      </c>
      <c r="AL32" s="170">
        <f>'単位行列表(統合大分類)I'!AL32-'(I-M表)A(統合大分類)'!AL32</f>
        <v>0</v>
      </c>
      <c r="AM32" s="152">
        <f>'単位行列表(統合大分類)I'!AM32-'(I-M表)A(統合大分類)'!AM32</f>
        <v>-7.2124702875878688E-2</v>
      </c>
      <c r="AN32" s="151"/>
    </row>
    <row r="33" spans="1:40" ht="39.950000000000003" customHeight="1" x14ac:dyDescent="0.15">
      <c r="A33" s="126" t="s">
        <v>426</v>
      </c>
      <c r="B33" s="161" t="s">
        <v>76</v>
      </c>
      <c r="C33" s="153">
        <f>'単位行列表(統合大分類)I'!C33-'(I-M表)A(統合大分類)'!C33</f>
        <v>0</v>
      </c>
      <c r="D33" s="170">
        <f>'単位行列表(統合大分類)I'!D33-'(I-M表)A(統合大分類)'!D33</f>
        <v>0</v>
      </c>
      <c r="E33" s="170">
        <f>'単位行列表(統合大分類)I'!E33-'(I-M表)A(統合大分類)'!E33</f>
        <v>0</v>
      </c>
      <c r="F33" s="170">
        <f>'単位行列表(統合大分類)I'!F33-'(I-M表)A(統合大分類)'!F33</f>
        <v>0</v>
      </c>
      <c r="G33" s="170">
        <f>'単位行列表(統合大分類)I'!G33-'(I-M表)A(統合大分類)'!G33</f>
        <v>0</v>
      </c>
      <c r="H33" s="170">
        <f>'単位行列表(統合大分類)I'!H33-'(I-M表)A(統合大分類)'!H33</f>
        <v>0</v>
      </c>
      <c r="I33" s="170">
        <f>'単位行列表(統合大分類)I'!I33-'(I-M表)A(統合大分類)'!I33</f>
        <v>0</v>
      </c>
      <c r="J33" s="170">
        <f>'単位行列表(統合大分類)I'!J33-'(I-M表)A(統合大分類)'!J33</f>
        <v>0</v>
      </c>
      <c r="K33" s="170">
        <f>'単位行列表(統合大分類)I'!K33-'(I-M表)A(統合大分類)'!K33</f>
        <v>0</v>
      </c>
      <c r="L33" s="170">
        <f>'単位行列表(統合大分類)I'!L33-'(I-M表)A(統合大分類)'!L33</f>
        <v>0</v>
      </c>
      <c r="M33" s="170">
        <f>'単位行列表(統合大分類)I'!M33-'(I-M表)A(統合大分類)'!M33</f>
        <v>0</v>
      </c>
      <c r="N33" s="170">
        <f>'単位行列表(統合大分類)I'!N33-'(I-M表)A(統合大分類)'!N33</f>
        <v>0</v>
      </c>
      <c r="O33" s="170">
        <f>'単位行列表(統合大分類)I'!O33-'(I-M表)A(統合大分類)'!O33</f>
        <v>0</v>
      </c>
      <c r="P33" s="170">
        <f>'単位行列表(統合大分類)I'!P33-'(I-M表)A(統合大分類)'!P33</f>
        <v>0</v>
      </c>
      <c r="Q33" s="170">
        <f>'単位行列表(統合大分類)I'!Q33-'(I-M表)A(統合大分類)'!Q33</f>
        <v>0</v>
      </c>
      <c r="R33" s="170">
        <f>'単位行列表(統合大分類)I'!R33-'(I-M表)A(統合大分類)'!R33</f>
        <v>0</v>
      </c>
      <c r="S33" s="170">
        <f>'単位行列表(統合大分類)I'!S33-'(I-M表)A(統合大分類)'!S33</f>
        <v>0</v>
      </c>
      <c r="T33" s="170">
        <f>'単位行列表(統合大分類)I'!T33-'(I-M表)A(統合大分類)'!T33</f>
        <v>0</v>
      </c>
      <c r="U33" s="170">
        <f>'単位行列表(統合大分類)I'!U33-'(I-M表)A(統合大分類)'!U33</f>
        <v>0</v>
      </c>
      <c r="V33" s="170">
        <f>'単位行列表(統合大分類)I'!V33-'(I-M表)A(統合大分類)'!V33</f>
        <v>0</v>
      </c>
      <c r="W33" s="170">
        <f>'単位行列表(統合大分類)I'!W33-'(I-M表)A(統合大分類)'!W33</f>
        <v>0</v>
      </c>
      <c r="X33" s="170">
        <f>'単位行列表(統合大分類)I'!X33-'(I-M表)A(統合大分類)'!X33</f>
        <v>0</v>
      </c>
      <c r="Y33" s="170">
        <f>'単位行列表(統合大分類)I'!Y33-'(I-M表)A(統合大分類)'!Y33</f>
        <v>0</v>
      </c>
      <c r="Z33" s="170">
        <f>'単位行列表(統合大分類)I'!Z33-'(I-M表)A(統合大分類)'!Z33</f>
        <v>0</v>
      </c>
      <c r="AA33" s="170">
        <f>'単位行列表(統合大分類)I'!AA33-'(I-M表)A(統合大分類)'!AA33</f>
        <v>0</v>
      </c>
      <c r="AB33" s="170">
        <f>'単位行列表(統合大分類)I'!AB33-'(I-M表)A(統合大分類)'!AB33</f>
        <v>0</v>
      </c>
      <c r="AC33" s="170">
        <f>'単位行列表(統合大分類)I'!AC33-'(I-M表)A(統合大分類)'!AC33</f>
        <v>0</v>
      </c>
      <c r="AD33" s="170">
        <f>'単位行列表(統合大分類)I'!AD33-'(I-M表)A(統合大分類)'!AD33</f>
        <v>0</v>
      </c>
      <c r="AE33" s="170">
        <f>'単位行列表(統合大分類)I'!AE33-'(I-M表)A(統合大分類)'!AE33</f>
        <v>0</v>
      </c>
      <c r="AF33" s="170">
        <f>'単位行列表(統合大分類)I'!AF33-'(I-M表)A(統合大分類)'!AF33</f>
        <v>1</v>
      </c>
      <c r="AG33" s="170">
        <f>'単位行列表(統合大分類)I'!AG33-'(I-M表)A(統合大分類)'!AG33</f>
        <v>0</v>
      </c>
      <c r="AH33" s="170">
        <f>'単位行列表(統合大分類)I'!AH33-'(I-M表)A(統合大分類)'!AH33</f>
        <v>0</v>
      </c>
      <c r="AI33" s="170">
        <f>'単位行列表(統合大分類)I'!AI33-'(I-M表)A(統合大分類)'!AI33</f>
        <v>0</v>
      </c>
      <c r="AJ33" s="170">
        <f>'単位行列表(統合大分類)I'!AJ33-'(I-M表)A(統合大分類)'!AJ33</f>
        <v>0</v>
      </c>
      <c r="AK33" s="170">
        <f>'単位行列表(統合大分類)I'!AK33-'(I-M表)A(統合大分類)'!AK33</f>
        <v>0</v>
      </c>
      <c r="AL33" s="170">
        <f>'単位行列表(統合大分類)I'!AL33-'(I-M表)A(統合大分類)'!AL33</f>
        <v>0</v>
      </c>
      <c r="AM33" s="152">
        <f>'単位行列表(統合大分類)I'!AM33-'(I-M表)A(統合大分類)'!AM33</f>
        <v>-0.24659961</v>
      </c>
      <c r="AN33" s="151"/>
    </row>
    <row r="34" spans="1:40" ht="39.950000000000003" customHeight="1" x14ac:dyDescent="0.15">
      <c r="A34" s="126" t="s">
        <v>427</v>
      </c>
      <c r="B34" s="161" t="s">
        <v>394</v>
      </c>
      <c r="C34" s="153">
        <f>'単位行列表(統合大分類)I'!C34-'(I-M表)A(統合大分類)'!C34</f>
        <v>-3.7769383894112548E-5</v>
      </c>
      <c r="D34" s="170">
        <f>'単位行列表(統合大分類)I'!D34-'(I-M表)A(統合大分類)'!D34</f>
        <v>-2.870549535586406E-4</v>
      </c>
      <c r="E34" s="170">
        <f>'単位行列表(統合大分類)I'!E34-'(I-M表)A(統合大分類)'!E34</f>
        <v>-2.5487891284419698E-4</v>
      </c>
      <c r="F34" s="170">
        <f>'単位行列表(統合大分類)I'!F34-'(I-M表)A(統合大分類)'!F34</f>
        <v>-2.0760275453549352E-5</v>
      </c>
      <c r="G34" s="170">
        <f>'単位行列表(統合大分類)I'!G34-'(I-M表)A(統合大分類)'!G34</f>
        <v>-1.4932126399785106E-4</v>
      </c>
      <c r="H34" s="170">
        <f>'単位行列表(統合大分類)I'!H34-'(I-M表)A(統合大分類)'!H34</f>
        <v>-2.9663808760708354E-4</v>
      </c>
      <c r="I34" s="170">
        <f>'単位行列表(統合大分類)I'!I34-'(I-M表)A(統合大分類)'!I34</f>
        <v>-6.5192037401260722E-6</v>
      </c>
      <c r="J34" s="170">
        <f>'単位行列表(統合大分類)I'!J34-'(I-M表)A(統合大分類)'!J34</f>
        <v>-1.1619072786025575E-4</v>
      </c>
      <c r="K34" s="170">
        <f>'単位行列表(統合大分類)I'!K34-'(I-M表)A(統合大分類)'!K34</f>
        <v>-3.6602990487021177E-4</v>
      </c>
      <c r="L34" s="170">
        <f>'単位行列表(統合大分類)I'!L34-'(I-M表)A(統合大分類)'!L34</f>
        <v>-5.773742814644599E-5</v>
      </c>
      <c r="M34" s="170">
        <f>'単位行列表(統合大分類)I'!M34-'(I-M表)A(統合大分類)'!M34</f>
        <v>-1.6045068063179983E-5</v>
      </c>
      <c r="N34" s="170">
        <f>'単位行列表(統合大分類)I'!N34-'(I-M表)A(統合大分類)'!N34</f>
        <v>-3.7189050676836316E-4</v>
      </c>
      <c r="O34" s="170">
        <f>'単位行列表(統合大分類)I'!O34-'(I-M表)A(統合大分類)'!O34</f>
        <v>-5.9887906334806754E-4</v>
      </c>
      <c r="P34" s="170">
        <f>'単位行列表(統合大分類)I'!P34-'(I-M表)A(統合大分類)'!P34</f>
        <v>-3.7620482608100882E-4</v>
      </c>
      <c r="Q34" s="170">
        <f>'単位行列表(統合大分類)I'!Q34-'(I-M表)A(統合大分類)'!Q34</f>
        <v>-3.0266095372717076E-4</v>
      </c>
      <c r="R34" s="170">
        <f>'単位行列表(統合大分類)I'!R34-'(I-M表)A(統合大分類)'!R34</f>
        <v>-1.0710488592727476E-3</v>
      </c>
      <c r="S34" s="170">
        <f>'単位行列表(統合大分類)I'!S34-'(I-M表)A(統合大分類)'!S34</f>
        <v>-1.0417458497819906E-3</v>
      </c>
      <c r="T34" s="170">
        <f>'単位行列表(統合大分類)I'!T34-'(I-M表)A(統合大分類)'!T34</f>
        <v>-1.4251475713535633E-3</v>
      </c>
      <c r="U34" s="170">
        <f>'単位行列表(統合大分類)I'!U34-'(I-M表)A(統合大分類)'!U34</f>
        <v>-1.7908243129172087E-4</v>
      </c>
      <c r="V34" s="170">
        <f>'単位行列表(統合大分類)I'!V34-'(I-M表)A(統合大分類)'!V34</f>
        <v>-4.6235758297468071E-5</v>
      </c>
      <c r="W34" s="170">
        <f>'単位行列表(統合大分類)I'!W34-'(I-M表)A(統合大分類)'!W34</f>
        <v>-1.4889174105743279E-4</v>
      </c>
      <c r="X34" s="170">
        <f>'単位行列表(統合大分類)I'!X34-'(I-M表)A(統合大分類)'!X34</f>
        <v>-5.2867592497526038E-4</v>
      </c>
      <c r="Y34" s="170">
        <f>'単位行列表(統合大分類)I'!Y34-'(I-M表)A(統合大分類)'!Y34</f>
        <v>-1.0079471668481892E-4</v>
      </c>
      <c r="Z34" s="170">
        <f>'単位行列表(統合大分類)I'!Z34-'(I-M表)A(統合大分類)'!Z34</f>
        <v>-1.382491170892914E-4</v>
      </c>
      <c r="AA34" s="170">
        <f>'単位行列表(統合大分類)I'!AA34-'(I-M表)A(統合大分類)'!AA34</f>
        <v>-1.9985225169950177E-4</v>
      </c>
      <c r="AB34" s="170">
        <f>'単位行列表(統合大分類)I'!AB34-'(I-M表)A(統合大分類)'!AB34</f>
        <v>-2.1039942612532798E-4</v>
      </c>
      <c r="AC34" s="170">
        <f>'単位行列表(統合大分類)I'!AC34-'(I-M表)A(統合大分類)'!AC34</f>
        <v>-1.0785798281614146E-6</v>
      </c>
      <c r="AD34" s="170">
        <f>'単位行列表(統合大分類)I'!AD34-'(I-M表)A(統合大分類)'!AD34</f>
        <v>-1.1442586582284828E-3</v>
      </c>
      <c r="AE34" s="170">
        <f>'単位行列表(統合大分類)I'!AE34-'(I-M表)A(統合大分類)'!AE34</f>
        <v>-3.9189195836050687E-3</v>
      </c>
      <c r="AF34" s="170">
        <f>'単位行列表(統合大分類)I'!AF34-'(I-M表)A(統合大分類)'!AF34</f>
        <v>-1.2300582518155886E-4</v>
      </c>
      <c r="AG34" s="170">
        <f>'単位行列表(統合大分類)I'!AG34-'(I-M表)A(統合大分類)'!AG34</f>
        <v>0.99999895005503459</v>
      </c>
      <c r="AH34" s="170">
        <f>'単位行列表(統合大分類)I'!AH34-'(I-M表)A(統合大分類)'!AH34</f>
        <v>-8.784221379265043E-5</v>
      </c>
      <c r="AI34" s="170">
        <f>'単位行列表(統合大分類)I'!AI34-'(I-M表)A(統合大分類)'!AI34</f>
        <v>0</v>
      </c>
      <c r="AJ34" s="170">
        <f>'単位行列表(統合大分類)I'!AJ34-'(I-M表)A(統合大分類)'!AJ34</f>
        <v>-4.9301597596631316E-4</v>
      </c>
      <c r="AK34" s="170">
        <f>'単位行列表(統合大分類)I'!AK34-'(I-M表)A(統合大分類)'!AK34</f>
        <v>-4.1259973656578291E-4</v>
      </c>
      <c r="AL34" s="170">
        <f>'単位行列表(統合大分類)I'!AL34-'(I-M表)A(統合大分類)'!AL34</f>
        <v>0</v>
      </c>
      <c r="AM34" s="152">
        <f>'単位行列表(統合大分類)I'!AM34-'(I-M表)A(統合大分類)'!AM34</f>
        <v>-1.4989396125174209E-4</v>
      </c>
      <c r="AN34" s="151"/>
    </row>
    <row r="35" spans="1:40" ht="39.950000000000003" customHeight="1" x14ac:dyDescent="0.15">
      <c r="A35" s="126" t="s">
        <v>428</v>
      </c>
      <c r="B35" s="161" t="s">
        <v>395</v>
      </c>
      <c r="C35" s="153">
        <f>'単位行列表(統合大分類)I'!C35-'(I-M表)A(統合大分類)'!C35</f>
        <v>-3.8336975564110817E-4</v>
      </c>
      <c r="D35" s="170">
        <f>'単位行列表(統合大分類)I'!D35-'(I-M表)A(統合大分類)'!D35</f>
        <v>0</v>
      </c>
      <c r="E35" s="170">
        <f>'単位行列表(統合大分類)I'!E35-'(I-M表)A(統合大分類)'!E35</f>
        <v>0</v>
      </c>
      <c r="F35" s="170">
        <f>'単位行列表(統合大分類)I'!F35-'(I-M表)A(統合大分類)'!F35</f>
        <v>0</v>
      </c>
      <c r="G35" s="170">
        <f>'単位行列表(統合大分類)I'!G35-'(I-M表)A(統合大分類)'!G35</f>
        <v>-3.0998363089476388E-6</v>
      </c>
      <c r="H35" s="170">
        <f>'単位行列表(統合大分類)I'!H35-'(I-M表)A(統合大分類)'!H35</f>
        <v>-1.6319138245814665E-5</v>
      </c>
      <c r="I35" s="170">
        <f>'単位行列表(統合大分類)I'!I35-'(I-M表)A(統合大分類)'!I35</f>
        <v>0</v>
      </c>
      <c r="J35" s="170">
        <f>'単位行列表(統合大分類)I'!J35-'(I-M表)A(統合大分類)'!J35</f>
        <v>-9.9994719643472213E-7</v>
      </c>
      <c r="K35" s="170">
        <f>'単位行列表(統合大分類)I'!K35-'(I-M表)A(統合大分類)'!K35</f>
        <v>0</v>
      </c>
      <c r="L35" s="170">
        <f>'単位行列表(統合大分類)I'!L35-'(I-M表)A(統合大分類)'!L35</f>
        <v>-1.8699012573329306E-6</v>
      </c>
      <c r="M35" s="170">
        <f>'単位行列表(統合大分類)I'!M35-'(I-M表)A(統合大分類)'!M35</f>
        <v>0</v>
      </c>
      <c r="N35" s="170">
        <f>'単位行列表(統合大分類)I'!N35-'(I-M表)A(統合大分類)'!N35</f>
        <v>0</v>
      </c>
      <c r="O35" s="170">
        <f>'単位行列表(統合大分類)I'!O35-'(I-M表)A(統合大分類)'!O35</f>
        <v>0</v>
      </c>
      <c r="P35" s="170">
        <f>'単位行列表(統合大分類)I'!P35-'(I-M表)A(統合大分類)'!P35</f>
        <v>0</v>
      </c>
      <c r="Q35" s="170">
        <f>'単位行列表(統合大分類)I'!Q35-'(I-M表)A(統合大分類)'!Q35</f>
        <v>0</v>
      </c>
      <c r="R35" s="170">
        <f>'単位行列表(統合大分類)I'!R35-'(I-M表)A(統合大分類)'!R35</f>
        <v>0</v>
      </c>
      <c r="S35" s="170">
        <f>'単位行列表(統合大分類)I'!S35-'(I-M表)A(統合大分類)'!S35</f>
        <v>0</v>
      </c>
      <c r="T35" s="170">
        <f>'単位行列表(統合大分類)I'!T35-'(I-M表)A(統合大分類)'!T35</f>
        <v>0</v>
      </c>
      <c r="U35" s="170">
        <f>'単位行列表(統合大分類)I'!U35-'(I-M表)A(統合大分類)'!U35</f>
        <v>0</v>
      </c>
      <c r="V35" s="170">
        <f>'単位行列表(統合大分類)I'!V35-'(I-M表)A(統合大分類)'!V35</f>
        <v>-1.1379399095427137E-5</v>
      </c>
      <c r="W35" s="170">
        <f>'単位行列表(統合大分類)I'!W35-'(I-M表)A(統合大分類)'!W35</f>
        <v>-1.2699329394720971E-6</v>
      </c>
      <c r="X35" s="170">
        <f>'単位行列表(統合大分類)I'!X35-'(I-M表)A(統合大分類)'!X35</f>
        <v>-2.7278559518739221E-5</v>
      </c>
      <c r="Y35" s="170">
        <f>'単位行列表(統合大分類)I'!Y35-'(I-M表)A(統合大分類)'!Y35</f>
        <v>-2.9389448050412916E-4</v>
      </c>
      <c r="Z35" s="170">
        <f>'単位行列表(統合大分類)I'!Z35-'(I-M表)A(統合大分類)'!Z35</f>
        <v>0</v>
      </c>
      <c r="AA35" s="170">
        <f>'単位行列表(統合大分類)I'!AA35-'(I-M表)A(統合大分類)'!AA35</f>
        <v>-2.5958629219445388E-5</v>
      </c>
      <c r="AB35" s="170">
        <f>'単位行列表(統合大分類)I'!AB35-'(I-M表)A(統合大分類)'!AB35</f>
        <v>-1.6065151657920247E-4</v>
      </c>
      <c r="AC35" s="170">
        <f>'単位行列表(統合大分類)I'!AC35-'(I-M表)A(統合大分類)'!AC35</f>
        <v>-6.6896467441482914E-6</v>
      </c>
      <c r="AD35" s="170">
        <f>'単位行列表(統合大分類)I'!AD35-'(I-M表)A(統合大分類)'!AD35</f>
        <v>-1.1455795061234752E-3</v>
      </c>
      <c r="AE35" s="170">
        <f>'単位行列表(統合大分類)I'!AE35-'(I-M表)A(統合大分類)'!AE35</f>
        <v>-5.6350024360685906E-4</v>
      </c>
      <c r="AF35" s="170">
        <f>'単位行列表(統合大分類)I'!AF35-'(I-M表)A(統合大分類)'!AF35</f>
        <v>-2.760854209356268E-5</v>
      </c>
      <c r="AG35" s="170">
        <f>'単位行列表(統合大分類)I'!AG35-'(I-M表)A(統合大分類)'!AG35</f>
        <v>-2.421872109764897E-5</v>
      </c>
      <c r="AH35" s="170">
        <f>'単位行列表(統合大分類)I'!AH35-'(I-M表)A(統合大分類)'!AH35</f>
        <v>0.98417355573681264</v>
      </c>
      <c r="AI35" s="170">
        <f>'単位行列表(統合大分類)I'!AI35-'(I-M表)A(統合大分類)'!AI35</f>
        <v>-1.3309297184546151E-5</v>
      </c>
      <c r="AJ35" s="170">
        <f>'単位行列表(統合大分類)I'!AJ35-'(I-M表)A(統合大分類)'!AJ35</f>
        <v>-4.0617855119178416E-5</v>
      </c>
      <c r="AK35" s="170">
        <f>'単位行列表(統合大分類)I'!AK35-'(I-M表)A(統合大分類)'!AK35</f>
        <v>-7.9055825350129137E-5</v>
      </c>
      <c r="AL35" s="170">
        <f>'単位行列表(統合大分類)I'!AL35-'(I-M表)A(統合大分類)'!AL35</f>
        <v>0</v>
      </c>
      <c r="AM35" s="152">
        <f>'単位行列表(統合大分類)I'!AM35-'(I-M表)A(統合大分類)'!AM35</f>
        <v>-2.4394711804221485E-3</v>
      </c>
      <c r="AN35" s="151"/>
    </row>
    <row r="36" spans="1:40" ht="39.950000000000003" customHeight="1" x14ac:dyDescent="0.15">
      <c r="A36" s="126" t="s">
        <v>429</v>
      </c>
      <c r="B36" s="161" t="s">
        <v>334</v>
      </c>
      <c r="C36" s="153">
        <f>'単位行列表(統合大分類)I'!C36-'(I-M表)A(統合大分類)'!C36</f>
        <v>-1.060253787408898E-3</v>
      </c>
      <c r="D36" s="170">
        <f>'単位行列表(統合大分類)I'!D36-'(I-M表)A(統合大分類)'!D36</f>
        <v>-2.8407261574598152E-3</v>
      </c>
      <c r="E36" s="170">
        <f>'単位行列表(統合大分類)I'!E36-'(I-M表)A(統合大分類)'!E36</f>
        <v>-8.9361749292518643E-4</v>
      </c>
      <c r="F36" s="170">
        <f>'単位行列表(統合大分類)I'!F36-'(I-M表)A(統合大分類)'!F36</f>
        <v>-6.5543933043660219E-4</v>
      </c>
      <c r="G36" s="170">
        <f>'単位行列表(統合大分類)I'!G36-'(I-M表)A(統合大分類)'!G36</f>
        <v>-9.8654516175563636E-4</v>
      </c>
      <c r="H36" s="170">
        <f>'単位行列表(統合大分類)I'!H36-'(I-M表)A(統合大分類)'!H36</f>
        <v>-1.6949874651606728E-3</v>
      </c>
      <c r="I36" s="170">
        <f>'単位行列表(統合大分類)I'!I36-'(I-M表)A(統合大分類)'!I36</f>
        <v>-1.5156615496509716E-4</v>
      </c>
      <c r="J36" s="170">
        <f>'単位行列表(統合大分類)I'!J36-'(I-M表)A(統合大分類)'!J36</f>
        <v>-5.6154973780709173E-4</v>
      </c>
      <c r="K36" s="170">
        <f>'単位行列表(統合大分類)I'!K36-'(I-M表)A(統合大分類)'!K36</f>
        <v>-9.1965745031389473E-4</v>
      </c>
      <c r="L36" s="170">
        <f>'単位行列表(統合大分類)I'!L36-'(I-M表)A(統合大分類)'!L36</f>
        <v>-6.5808219178351587E-4</v>
      </c>
      <c r="M36" s="170">
        <f>'単位行列表(統合大分類)I'!M36-'(I-M表)A(統合大分類)'!M36</f>
        <v>-3.5416285329045396E-4</v>
      </c>
      <c r="N36" s="170">
        <f>'単位行列表(統合大分類)I'!N36-'(I-M表)A(統合大分類)'!N36</f>
        <v>-8.0102989816511149E-4</v>
      </c>
      <c r="O36" s="170">
        <f>'単位行列表(統合大分類)I'!O36-'(I-M表)A(統合大分類)'!O36</f>
        <v>-2.1058552405856423E-3</v>
      </c>
      <c r="P36" s="170">
        <f>'単位行列表(統合大分類)I'!P36-'(I-M表)A(統合大分類)'!P36</f>
        <v>-1.7247099389114411E-3</v>
      </c>
      <c r="Q36" s="170">
        <f>'単位行列表(統合大分類)I'!Q36-'(I-M表)A(統合大分類)'!Q36</f>
        <v>-1.4044087466283184E-3</v>
      </c>
      <c r="R36" s="170">
        <f>'単位行列表(統合大分類)I'!R36-'(I-M表)A(統合大分類)'!R36</f>
        <v>-6.8659011528294503E-4</v>
      </c>
      <c r="S36" s="170">
        <f>'単位行列表(統合大分類)I'!S36-'(I-M表)A(統合大分類)'!S36</f>
        <v>-5.9963803368908288E-4</v>
      </c>
      <c r="T36" s="170">
        <f>'単位行列表(統合大分類)I'!T36-'(I-M表)A(統合大分類)'!T36</f>
        <v>-7.6784838529852985E-4</v>
      </c>
      <c r="U36" s="170">
        <f>'単位行列表(統合大分類)I'!U36-'(I-M表)A(統合大分類)'!U36</f>
        <v>-2.0912612047655529E-4</v>
      </c>
      <c r="V36" s="170">
        <f>'単位行列表(統合大分類)I'!V36-'(I-M表)A(統合大分類)'!V36</f>
        <v>-7.762919386458386E-4</v>
      </c>
      <c r="W36" s="170">
        <f>'単位行列表(統合大分類)I'!W36-'(I-M表)A(統合大分類)'!W36</f>
        <v>-1.0654812116906612E-3</v>
      </c>
      <c r="X36" s="170">
        <f>'単位行列表(統合大分類)I'!X36-'(I-M表)A(統合大分類)'!X36</f>
        <v>-1.4437115927616487E-3</v>
      </c>
      <c r="Y36" s="170">
        <f>'単位行列表(統合大分類)I'!Y36-'(I-M表)A(統合大分類)'!Y36</f>
        <v>-8.8693163670161557E-3</v>
      </c>
      <c r="Z36" s="170">
        <f>'単位行列表(統合大分類)I'!Z36-'(I-M表)A(統合大分類)'!Z36</f>
        <v>-1.8747020367508029E-3</v>
      </c>
      <c r="AA36" s="170">
        <f>'単位行列表(統合大分類)I'!AA36-'(I-M表)A(統合大分類)'!AA36</f>
        <v>-5.5528265851018251E-4</v>
      </c>
      <c r="AB36" s="170">
        <f>'単位行列表(統合大分類)I'!AB36-'(I-M表)A(統合大分類)'!AB36</f>
        <v>-2.8654835497831095E-3</v>
      </c>
      <c r="AC36" s="170">
        <f>'単位行列表(統合大分類)I'!AC36-'(I-M表)A(統合大分類)'!AC36</f>
        <v>-3.1640491507682692E-4</v>
      </c>
      <c r="AD36" s="170">
        <f>'単位行列表(統合大分類)I'!AD36-'(I-M表)A(統合大分類)'!AD36</f>
        <v>-1.1994703954183801E-3</v>
      </c>
      <c r="AE36" s="170">
        <f>'単位行列表(統合大分類)I'!AE36-'(I-M表)A(統合大分類)'!AE36</f>
        <v>-1.260314504809459E-3</v>
      </c>
      <c r="AF36" s="170">
        <f>'単位行列表(統合大分類)I'!AF36-'(I-M表)A(統合大分類)'!AF36</f>
        <v>-2.7400253670207958E-6</v>
      </c>
      <c r="AG36" s="170">
        <f>'単位行列表(統合大分類)I'!AG36-'(I-M表)A(統合大分類)'!AG36</f>
        <v>-1.980445639833382E-3</v>
      </c>
      <c r="AH36" s="170">
        <f>'単位行列表(統合大分類)I'!AH36-'(I-M表)A(統合大分類)'!AH36</f>
        <v>-9.5886313242711789E-4</v>
      </c>
      <c r="AI36" s="170">
        <f>'単位行列表(統合大分類)I'!AI36-'(I-M表)A(統合大分類)'!AI36</f>
        <v>1</v>
      </c>
      <c r="AJ36" s="170">
        <f>'単位行列表(統合大分類)I'!AJ36-'(I-M表)A(統合大分類)'!AJ36</f>
        <v>-1.9492559893789963E-3</v>
      </c>
      <c r="AK36" s="170">
        <f>'単位行列表(統合大分類)I'!AK36-'(I-M表)A(統合大分類)'!AK36</f>
        <v>-2.6990998817516768E-3</v>
      </c>
      <c r="AL36" s="170">
        <f>'単位行列表(統合大分類)I'!AL36-'(I-M表)A(統合大分類)'!AL36</f>
        <v>0</v>
      </c>
      <c r="AM36" s="152">
        <f>'単位行列表(統合大分類)I'!AM36-'(I-M表)A(統合大分類)'!AM36</f>
        <v>-4.6816053988113296E-3</v>
      </c>
      <c r="AN36" s="151"/>
    </row>
    <row r="37" spans="1:40" ht="39.950000000000003" customHeight="1" x14ac:dyDescent="0.15">
      <c r="A37" s="126" t="s">
        <v>430</v>
      </c>
      <c r="B37" s="161" t="s">
        <v>396</v>
      </c>
      <c r="C37" s="153">
        <f>'単位行列表(統合大分類)I'!C37-'(I-M表)A(統合大分類)'!C37</f>
        <v>-1.8372656127845399E-2</v>
      </c>
      <c r="D37" s="170">
        <f>'単位行列表(統合大分類)I'!D37-'(I-M表)A(統合大分類)'!D37</f>
        <v>-4.685114271827262E-2</v>
      </c>
      <c r="E37" s="170">
        <f>'単位行列表(統合大分類)I'!E37-'(I-M表)A(統合大分類)'!E37</f>
        <v>-3.2282456458693778E-2</v>
      </c>
      <c r="F37" s="170">
        <f>'単位行列表(統合大分類)I'!F37-'(I-M表)A(統合大分類)'!F37</f>
        <v>-3.1279789504136318E-2</v>
      </c>
      <c r="G37" s="170">
        <f>'単位行列表(統合大分類)I'!G37-'(I-M表)A(統合大分類)'!G37</f>
        <v>-2.1011486341121512E-2</v>
      </c>
      <c r="H37" s="170">
        <f>'単位行列表(統合大分類)I'!H37-'(I-M表)A(統合大分類)'!H37</f>
        <v>-4.5316234004226033E-2</v>
      </c>
      <c r="I37" s="170">
        <f>'単位行列表(統合大分類)I'!I37-'(I-M表)A(統合大分類)'!I37</f>
        <v>-4.5879612011129325E-3</v>
      </c>
      <c r="J37" s="170">
        <f>'単位行列表(統合大分類)I'!J37-'(I-M表)A(統合大分類)'!J37</f>
        <v>-3.5863200899724119E-2</v>
      </c>
      <c r="K37" s="170">
        <f>'単位行列表(統合大分類)I'!K37-'(I-M表)A(統合大分類)'!K37</f>
        <v>-5.0174371966000504E-2</v>
      </c>
      <c r="L37" s="170">
        <f>'単位行列表(統合大分類)I'!L37-'(I-M表)A(統合大分類)'!L37</f>
        <v>-1.0340577631158308E-2</v>
      </c>
      <c r="M37" s="170">
        <f>'単位行列表(統合大分類)I'!M37-'(I-M表)A(統合大分類)'!M37</f>
        <v>-1.4712095369847019E-2</v>
      </c>
      <c r="N37" s="170">
        <f>'単位行列表(統合大分類)I'!N37-'(I-M表)A(統合大分類)'!N37</f>
        <v>-2.7441035945195365E-2</v>
      </c>
      <c r="O37" s="170">
        <f>'単位行列表(統合大分類)I'!O37-'(I-M表)A(統合大分類)'!O37</f>
        <v>-3.7404293169922824E-2</v>
      </c>
      <c r="P37" s="170">
        <f>'単位行列表(統合大分類)I'!P37-'(I-M表)A(統合大分類)'!P37</f>
        <v>-3.2106324843135241E-2</v>
      </c>
      <c r="Q37" s="170">
        <f>'単位行列表(統合大分類)I'!Q37-'(I-M表)A(統合大分類)'!Q37</f>
        <v>-3.1723476280513106E-2</v>
      </c>
      <c r="R37" s="170">
        <f>'単位行列表(統合大分類)I'!R37-'(I-M表)A(統合大分類)'!R37</f>
        <v>-4.2704617137149306E-2</v>
      </c>
      <c r="S37" s="170">
        <f>'単位行列表(統合大分類)I'!S37-'(I-M表)A(統合大分類)'!S37</f>
        <v>-3.6884114569132896E-2</v>
      </c>
      <c r="T37" s="170">
        <f>'単位行列表(統合大分類)I'!T37-'(I-M表)A(統合大分類)'!T37</f>
        <v>-3.4089365655032032E-2</v>
      </c>
      <c r="U37" s="170">
        <f>'単位行列表(統合大分類)I'!U37-'(I-M表)A(統合大分類)'!U37</f>
        <v>-2.6036342855249077E-2</v>
      </c>
      <c r="V37" s="170">
        <f>'単位行列表(統合大分類)I'!V37-'(I-M表)A(統合大分類)'!V37</f>
        <v>-3.7254785990453947E-2</v>
      </c>
      <c r="W37" s="170">
        <f>'単位行列表(統合大分類)I'!W37-'(I-M表)A(統合大分類)'!W37</f>
        <v>-8.8059605226015303E-2</v>
      </c>
      <c r="X37" s="170">
        <f>'単位行列表(統合大分類)I'!X37-'(I-M表)A(統合大分類)'!X37</f>
        <v>-6.0333242332658209E-2</v>
      </c>
      <c r="Y37" s="170">
        <f>'単位行列表(統合大分類)I'!Y37-'(I-M表)A(統合大分類)'!Y37</f>
        <v>-0.12745378766249799</v>
      </c>
      <c r="Z37" s="170">
        <f>'単位行列表(統合大分類)I'!Z37-'(I-M表)A(統合大分類)'!Z37</f>
        <v>-5.8751353789535811E-2</v>
      </c>
      <c r="AA37" s="170">
        <f>'単位行列表(統合大分類)I'!AA37-'(I-M表)A(統合大分類)'!AA37</f>
        <v>-8.0515087308879504E-2</v>
      </c>
      <c r="AB37" s="170">
        <f>'単位行列表(統合大分類)I'!AB37-'(I-M表)A(統合大分類)'!AB37</f>
        <v>-0.10964049165483955</v>
      </c>
      <c r="AC37" s="170">
        <f>'単位行列表(統合大分類)I'!AC37-'(I-M表)A(統合大分類)'!AC37</f>
        <v>-2.613032151050099E-2</v>
      </c>
      <c r="AD37" s="170">
        <f>'単位行列表(統合大分類)I'!AD37-'(I-M表)A(統合大分類)'!AD37</f>
        <v>-0.10887298030651531</v>
      </c>
      <c r="AE37" s="170">
        <f>'単位行列表(統合大分類)I'!AE37-'(I-M表)A(統合大分類)'!AE37</f>
        <v>-0.15573703155445109</v>
      </c>
      <c r="AF37" s="170">
        <f>'単位行列表(統合大分類)I'!AF37-'(I-M表)A(統合大分類)'!AF37</f>
        <v>-8.6836619400569623E-2</v>
      </c>
      <c r="AG37" s="170">
        <f>'単位行列表(統合大分類)I'!AG37-'(I-M表)A(統合大分類)'!AG37</f>
        <v>-6.6967903628819159E-2</v>
      </c>
      <c r="AH37" s="170">
        <f>'単位行列表(統合大分類)I'!AH37-'(I-M表)A(統合大分類)'!AH37</f>
        <v>-4.4514537373887275E-2</v>
      </c>
      <c r="AI37" s="170">
        <f>'単位行列表(統合大分類)I'!AI37-'(I-M表)A(統合大分類)'!AI37</f>
        <v>-7.3605414490027166E-2</v>
      </c>
      <c r="AJ37" s="170">
        <f>'単位行列表(統合大分類)I'!AJ37-'(I-M表)A(統合大分類)'!AJ37</f>
        <v>0.86897133800046855</v>
      </c>
      <c r="AK37" s="170">
        <f>'単位行列表(統合大分類)I'!AK37-'(I-M表)A(統合大分類)'!AK37</f>
        <v>-3.4431189979526718E-2</v>
      </c>
      <c r="AL37" s="170">
        <f>'単位行列表(統合大分類)I'!AL37-'(I-M表)A(統合大分類)'!AL37</f>
        <v>0</v>
      </c>
      <c r="AM37" s="152">
        <f>'単位行列表(統合大分類)I'!AM37-'(I-M表)A(統合大分類)'!AM37</f>
        <v>-3.7924471770712752E-2</v>
      </c>
      <c r="AN37" s="151"/>
    </row>
    <row r="38" spans="1:40" ht="39.950000000000003" customHeight="1" x14ac:dyDescent="0.15">
      <c r="A38" s="126" t="s">
        <v>431</v>
      </c>
      <c r="B38" s="161" t="s">
        <v>397</v>
      </c>
      <c r="C38" s="153">
        <f>'単位行列表(統合大分類)I'!C38-'(I-M表)A(統合大分類)'!C38</f>
        <v>-2.1461757595853104E-4</v>
      </c>
      <c r="D38" s="170">
        <f>'単位行列表(統合大分類)I'!D38-'(I-M表)A(統合大分類)'!D38</f>
        <v>-1.7968301080705594E-4</v>
      </c>
      <c r="E38" s="170">
        <f>'単位行列表(統合大分類)I'!E38-'(I-M表)A(統合大分類)'!E38</f>
        <v>-1.6338281812105872E-4</v>
      </c>
      <c r="F38" s="170">
        <f>'単位行列表(統合大分類)I'!F38-'(I-M表)A(統合大分類)'!F38</f>
        <v>-1.585093632676659E-4</v>
      </c>
      <c r="G38" s="170">
        <f>'単位行列表(統合大分類)I'!G38-'(I-M表)A(統合大分類)'!G38</f>
        <v>-9.2078020757088981E-5</v>
      </c>
      <c r="H38" s="170">
        <f>'単位行列表(統合大分類)I'!H38-'(I-M表)A(統合大分類)'!H38</f>
        <v>-9.9520050012169789E-5</v>
      </c>
      <c r="I38" s="170">
        <f>'単位行列表(統合大分類)I'!I38-'(I-M表)A(統合大分類)'!I38</f>
        <v>-1.6593185963756281E-5</v>
      </c>
      <c r="J38" s="170">
        <f>'単位行列表(統合大分類)I'!J38-'(I-M表)A(統合大分類)'!J38</f>
        <v>-8.6657645118545885E-5</v>
      </c>
      <c r="K38" s="170">
        <f>'単位行列表(統合大分類)I'!K38-'(I-M表)A(統合大分類)'!K38</f>
        <v>-7.1500126215809129E-5</v>
      </c>
      <c r="L38" s="170">
        <f>'単位行列表(統合大分類)I'!L38-'(I-M表)A(統合大分類)'!L38</f>
        <v>-5.9868293088773388E-5</v>
      </c>
      <c r="M38" s="170">
        <f>'単位行列表(統合大分類)I'!M38-'(I-M表)A(統合大分類)'!M38</f>
        <v>-8.9275051733193712E-5</v>
      </c>
      <c r="N38" s="170">
        <f>'単位行列表(統合大分類)I'!N38-'(I-M表)A(統合大分類)'!N38</f>
        <v>-9.1618997955266414E-5</v>
      </c>
      <c r="O38" s="170">
        <f>'単位行列表(統合大分類)I'!O38-'(I-M表)A(統合大分類)'!O38</f>
        <v>-1.1588860779631077E-4</v>
      </c>
      <c r="P38" s="170">
        <f>'単位行列表(統合大分類)I'!P38-'(I-M表)A(統合大分類)'!P38</f>
        <v>-1.3125122199347886E-4</v>
      </c>
      <c r="Q38" s="170">
        <f>'単位行列表(統合大分類)I'!Q38-'(I-M表)A(統合大分類)'!Q38</f>
        <v>-1.059659021228697E-4</v>
      </c>
      <c r="R38" s="170">
        <f>'単位行列表(統合大分類)I'!R38-'(I-M表)A(統合大分類)'!R38</f>
        <v>-1.6465245565801479E-4</v>
      </c>
      <c r="S38" s="170">
        <f>'単位行列表(統合大分類)I'!S38-'(I-M表)A(統合大分類)'!S38</f>
        <v>-1.2336970282175944E-4</v>
      </c>
      <c r="T38" s="170">
        <f>'単位行列表(統合大分類)I'!T38-'(I-M表)A(統合大分類)'!T38</f>
        <v>-1.2493233363647458E-4</v>
      </c>
      <c r="U38" s="170">
        <f>'単位行列表(統合大分類)I'!U38-'(I-M表)A(統合大分類)'!U38</f>
        <v>-9.5691604516117722E-5</v>
      </c>
      <c r="V38" s="170">
        <f>'単位行列表(統合大分類)I'!V38-'(I-M表)A(統合大分類)'!V38</f>
        <v>-4.2649078154871861E-4</v>
      </c>
      <c r="W38" s="170">
        <f>'単位行列表(統合大分類)I'!W38-'(I-M表)A(統合大分類)'!W38</f>
        <v>-2.5035298940254759E-4</v>
      </c>
      <c r="X38" s="170">
        <f>'単位行列表(統合大分類)I'!X38-'(I-M表)A(統合大分類)'!X38</f>
        <v>-7.8424534013515543E-5</v>
      </c>
      <c r="Y38" s="170">
        <f>'単位行列表(統合大分類)I'!Y38-'(I-M表)A(統合大分類)'!Y38</f>
        <v>-2.6921199004764087E-4</v>
      </c>
      <c r="Z38" s="170">
        <f>'単位行列表(統合大分類)I'!Z38-'(I-M表)A(統合大分類)'!Z38</f>
        <v>-4.8216927076553709E-5</v>
      </c>
      <c r="AA38" s="170">
        <f>'単位行列表(統合大分類)I'!AA38-'(I-M表)A(統合大分類)'!AA38</f>
        <v>-8.2282278837343529E-4</v>
      </c>
      <c r="AB38" s="170">
        <f>'単位行列表(統合大分類)I'!AB38-'(I-M表)A(統合大分類)'!AB38</f>
        <v>-1.9393225054873948E-4</v>
      </c>
      <c r="AC38" s="170">
        <f>'単位行列表(統合大分類)I'!AC38-'(I-M表)A(統合大分類)'!AC38</f>
        <v>-5.0490554911964216E-4</v>
      </c>
      <c r="AD38" s="170">
        <f>'単位行列表(統合大分類)I'!AD38-'(I-M表)A(統合大分類)'!AD38</f>
        <v>-6.6000642392271072E-4</v>
      </c>
      <c r="AE38" s="170">
        <f>'単位行列表(統合大分類)I'!AE38-'(I-M表)A(統合大分類)'!AE38</f>
        <v>-1.0186614485161272E-2</v>
      </c>
      <c r="AF38" s="170">
        <f>'単位行列表(統合大分類)I'!AF38-'(I-M表)A(統合大分類)'!AF38</f>
        <v>-4.7585038240853273E-4</v>
      </c>
      <c r="AG38" s="170">
        <f>'単位行列表(統合大分類)I'!AG38-'(I-M表)A(統合大分類)'!AG38</f>
        <v>-2.8890699817860667E-3</v>
      </c>
      <c r="AH38" s="170">
        <f>'単位行列表(統合大分類)I'!AH38-'(I-M表)A(統合大分類)'!AH38</f>
        <v>-1.1964653957684881E-2</v>
      </c>
      <c r="AI38" s="170">
        <f>'単位行列表(統合大分類)I'!AI38-'(I-M表)A(統合大分類)'!AI38</f>
        <v>-2.5270084220165709E-3</v>
      </c>
      <c r="AJ38" s="170">
        <f>'単位行列表(統合大分類)I'!AJ38-'(I-M表)A(統合大分類)'!AJ38</f>
        <v>-1.4020802649457416E-3</v>
      </c>
      <c r="AK38" s="170">
        <f>'単位行列表(統合大分類)I'!AK38-'(I-M表)A(統合大分類)'!AK38</f>
        <v>0.98458189287602427</v>
      </c>
      <c r="AL38" s="170">
        <f>'単位行列表(統合大分類)I'!AL38-'(I-M表)A(統合大分類)'!AL38</f>
        <v>0</v>
      </c>
      <c r="AM38" s="152">
        <f>'単位行列表(統合大分類)I'!AM38-'(I-M表)A(統合大分類)'!AM38</f>
        <v>-1.6257318003018444E-3</v>
      </c>
      <c r="AN38" s="151"/>
    </row>
    <row r="39" spans="1:40" ht="39.950000000000003" customHeight="1" x14ac:dyDescent="0.15">
      <c r="A39" s="126" t="s">
        <v>432</v>
      </c>
      <c r="B39" s="161" t="s">
        <v>43</v>
      </c>
      <c r="C39" s="153">
        <f>'単位行列表(統合大分類)I'!C39-'(I-M表)A(統合大分類)'!C39</f>
        <v>-7.4963000000000004E-4</v>
      </c>
      <c r="D39" s="170">
        <f>'単位行列表(統合大分類)I'!D39-'(I-M表)A(統合大分類)'!D39</f>
        <v>-8.0668000000000005E-4</v>
      </c>
      <c r="E39" s="170">
        <f>'単位行列表(統合大分類)I'!E39-'(I-M表)A(統合大分類)'!E39</f>
        <v>-6.3310999999999999E-4</v>
      </c>
      <c r="F39" s="170">
        <f>'単位行列表(統合大分類)I'!F39-'(I-M表)A(統合大分類)'!F39</f>
        <v>-1.13999E-3</v>
      </c>
      <c r="G39" s="170">
        <f>'単位行列表(統合大分類)I'!G39-'(I-M表)A(統合大分類)'!G39</f>
        <v>-7.6838999999999998E-4</v>
      </c>
      <c r="H39" s="170">
        <f>'単位行列表(統合大分類)I'!H39-'(I-M表)A(統合大分類)'!H39</f>
        <v>-4.9545000000000004E-4</v>
      </c>
      <c r="I39" s="170">
        <f>'単位行列表(統合大分類)I'!I39-'(I-M表)A(統合大分類)'!I39</f>
        <v>-2.3580000000000001E-5</v>
      </c>
      <c r="J39" s="170">
        <f>'単位行列表(統合大分類)I'!J39-'(I-M表)A(統合大分類)'!J39</f>
        <v>-1.7166999999999999E-4</v>
      </c>
      <c r="K39" s="170">
        <f>'単位行列表(統合大分類)I'!K39-'(I-M表)A(統合大分類)'!K39</f>
        <v>-1.1547199999999999E-3</v>
      </c>
      <c r="L39" s="170">
        <f>'単位行列表(統合大分類)I'!L39-'(I-M表)A(統合大分類)'!L39</f>
        <v>-1.5536E-4</v>
      </c>
      <c r="M39" s="170">
        <f>'単位行列表(統合大分類)I'!M39-'(I-M表)A(統合大分類)'!M39</f>
        <v>-3.5269000000000001E-4</v>
      </c>
      <c r="N39" s="170">
        <f>'単位行列表(統合大分類)I'!N39-'(I-M表)A(統合大分類)'!N39</f>
        <v>-4.1041E-4</v>
      </c>
      <c r="O39" s="170">
        <f>'単位行列表(統合大分類)I'!O39-'(I-M表)A(統合大分類)'!O39</f>
        <v>-8.3750000000000003E-4</v>
      </c>
      <c r="P39" s="170">
        <f>'単位行列表(統合大分類)I'!P39-'(I-M表)A(統合大分類)'!P39</f>
        <v>-9.6252999999999996E-4</v>
      </c>
      <c r="Q39" s="170">
        <f>'単位行列表(統合大分類)I'!Q39-'(I-M表)A(統合大分類)'!Q39</f>
        <v>-7.9078000000000004E-4</v>
      </c>
      <c r="R39" s="170">
        <f>'単位行列表(統合大分類)I'!R39-'(I-M表)A(統合大分類)'!R39</f>
        <v>-8.1183000000000004E-4</v>
      </c>
      <c r="S39" s="170">
        <f>'単位行列表(統合大分類)I'!S39-'(I-M表)A(統合大分類)'!S39</f>
        <v>-8.6790999999999995E-4</v>
      </c>
      <c r="T39" s="170">
        <f>'単位行列表(統合大分類)I'!T39-'(I-M表)A(統合大分類)'!T39</f>
        <v>-8.6905999999999995E-4</v>
      </c>
      <c r="U39" s="170">
        <f>'単位行列表(統合大分類)I'!U39-'(I-M表)A(統合大分類)'!U39</f>
        <v>-3.3405000000000002E-4</v>
      </c>
      <c r="V39" s="170">
        <f>'単位行列表(統合大分類)I'!V39-'(I-M表)A(統合大分類)'!V39</f>
        <v>-1.1385499999999999E-3</v>
      </c>
      <c r="W39" s="170">
        <f>'単位行列表(統合大分類)I'!W39-'(I-M表)A(統合大分類)'!W39</f>
        <v>-8.8170999999999996E-4</v>
      </c>
      <c r="X39" s="170">
        <f>'単位行列表(統合大分類)I'!X39-'(I-M表)A(統合大分類)'!X39</f>
        <v>-4.494E-5</v>
      </c>
      <c r="Y39" s="170">
        <f>'単位行列表(統合大分類)I'!Y39-'(I-M表)A(統合大分類)'!Y39</f>
        <v>-9.1715000000000004E-4</v>
      </c>
      <c r="Z39" s="170">
        <f>'単位行列表(統合大分類)I'!Z39-'(I-M表)A(統合大分類)'!Z39</f>
        <v>-3.25114E-3</v>
      </c>
      <c r="AA39" s="170">
        <f>'単位行列表(統合大分類)I'!AA39-'(I-M表)A(統合大分類)'!AA39</f>
        <v>-2.0525000000000001E-3</v>
      </c>
      <c r="AB39" s="170">
        <f>'単位行列表(統合大分類)I'!AB39-'(I-M表)A(統合大分類)'!AB39</f>
        <v>-3.6221000000000001E-3</v>
      </c>
      <c r="AC39" s="170">
        <f>'単位行列表(統合大分類)I'!AC39-'(I-M表)A(統合大分類)'!AC39</f>
        <v>-3.2490999999999998E-4</v>
      </c>
      <c r="AD39" s="170">
        <f>'単位行列表(統合大分類)I'!AD39-'(I-M表)A(統合大分類)'!AD39</f>
        <v>-1.81751E-3</v>
      </c>
      <c r="AE39" s="170">
        <f>'単位行列表(統合大分類)I'!AE39-'(I-M表)A(統合大分類)'!AE39</f>
        <v>-1.81723E-3</v>
      </c>
      <c r="AF39" s="170">
        <f>'単位行列表(統合大分類)I'!AF39-'(I-M表)A(統合大分類)'!AF39</f>
        <v>-2.8615699999999999E-3</v>
      </c>
      <c r="AG39" s="170">
        <f>'単位行列表(統合大分類)I'!AG39-'(I-M表)A(統合大分類)'!AG39</f>
        <v>-3.7728499999999999E-3</v>
      </c>
      <c r="AH39" s="170">
        <f>'単位行列表(統合大分類)I'!AH39-'(I-M表)A(統合大分類)'!AH39</f>
        <v>-2.3315200000000001E-3</v>
      </c>
      <c r="AI39" s="170">
        <f>'単位行列表(統合大分類)I'!AI39-'(I-M表)A(統合大分類)'!AI39</f>
        <v>-5.0304700000000004E-3</v>
      </c>
      <c r="AJ39" s="170">
        <f>'単位行列表(統合大分類)I'!AJ39-'(I-M表)A(統合大分類)'!AJ39</f>
        <v>-1.5334999999999999E-3</v>
      </c>
      <c r="AK39" s="170">
        <f>'単位行列表(統合大分類)I'!AK39-'(I-M表)A(統合大分類)'!AK39</f>
        <v>-1.8123200000000001E-3</v>
      </c>
      <c r="AL39" s="170">
        <f>'単位行列表(統合大分類)I'!AL39-'(I-M表)A(統合大分類)'!AL39</f>
        <v>1</v>
      </c>
      <c r="AM39" s="152">
        <f>'単位行列表(統合大分類)I'!AM39-'(I-M表)A(統合大分類)'!AM39</f>
        <v>-2.0435000000000001E-4</v>
      </c>
      <c r="AN39" s="151"/>
    </row>
    <row r="40" spans="1:40" ht="39.950000000000003" customHeight="1" x14ac:dyDescent="0.15">
      <c r="A40" s="126" t="s">
        <v>433</v>
      </c>
      <c r="B40" s="161" t="s">
        <v>41</v>
      </c>
      <c r="C40" s="149">
        <f>'単位行列表(統合大分類)I'!C40-'(I-M表)A(統合大分類)'!C40</f>
        <v>-3.8849749366603207E-3</v>
      </c>
      <c r="D40" s="148">
        <f>'単位行列表(統合大分類)I'!D40-'(I-M表)A(統合大分類)'!D40</f>
        <v>-1.2115607382716862E-2</v>
      </c>
      <c r="E40" s="148">
        <f>'単位行列表(統合大分類)I'!E40-'(I-M表)A(統合大分類)'!E40</f>
        <v>-5.9180684553792138E-3</v>
      </c>
      <c r="F40" s="148">
        <f>'単位行列表(統合大分類)I'!F40-'(I-M表)A(統合大分類)'!F40</f>
        <v>-2.6368799314802371E-3</v>
      </c>
      <c r="G40" s="148">
        <f>'単位行列表(統合大分類)I'!G40-'(I-M表)A(統合大分類)'!G40</f>
        <v>-2.9606616443286792E-3</v>
      </c>
      <c r="H40" s="148">
        <f>'単位行列表(統合大分類)I'!H40-'(I-M表)A(統合大分類)'!H40</f>
        <v>-1.3913373487492774E-3</v>
      </c>
      <c r="I40" s="148">
        <f>'単位行列表(統合大分類)I'!I40-'(I-M表)A(統合大分類)'!I40</f>
        <v>-3.4672383555974548E-4</v>
      </c>
      <c r="J40" s="148">
        <f>'単位行列表(統合大分類)I'!J40-'(I-M表)A(統合大分類)'!J40</f>
        <v>-2.1657700205219505E-3</v>
      </c>
      <c r="K40" s="148">
        <f>'単位行列表(統合大分類)I'!K40-'(I-M表)A(統合大分類)'!K40</f>
        <v>-7.6644497454235556E-3</v>
      </c>
      <c r="L40" s="148">
        <f>'単位行列表(統合大分類)I'!L40-'(I-M表)A(統合大分類)'!L40</f>
        <v>-3.4408633236231835E-3</v>
      </c>
      <c r="M40" s="148">
        <f>'単位行列表(統合大分類)I'!M40-'(I-M表)A(統合大分類)'!M40</f>
        <v>-4.8766603099164871E-3</v>
      </c>
      <c r="N40" s="148">
        <f>'単位行列表(統合大分類)I'!N40-'(I-M表)A(統合大分類)'!N40</f>
        <v>-3.7161885823793601E-3</v>
      </c>
      <c r="O40" s="148">
        <f>'単位行列表(統合大分類)I'!O40-'(I-M表)A(統合大分類)'!O40</f>
        <v>-7.1732073550700541E-3</v>
      </c>
      <c r="P40" s="148">
        <f>'単位行列表(統合大分類)I'!P40-'(I-M表)A(統合大分類)'!P40</f>
        <v>-5.7045058840256534E-3</v>
      </c>
      <c r="Q40" s="148">
        <f>'単位行列表(統合大分類)I'!Q40-'(I-M表)A(統合大分類)'!Q40</f>
        <v>-2.4735248947363644E-3</v>
      </c>
      <c r="R40" s="148">
        <f>'単位行列表(統合大分類)I'!R40-'(I-M表)A(統合大分類)'!R40</f>
        <v>-6.9688058038245876E-4</v>
      </c>
      <c r="S40" s="148">
        <f>'単位行列表(統合大分類)I'!S40-'(I-M表)A(統合大分類)'!S40</f>
        <v>-2.3330526220421872E-3</v>
      </c>
      <c r="T40" s="148">
        <f>'単位行列表(統合大分類)I'!T40-'(I-M表)A(統合大分類)'!T40</f>
        <v>-1.3261021796426218E-3</v>
      </c>
      <c r="U40" s="148">
        <f>'単位行列表(統合大分類)I'!U40-'(I-M表)A(統合大分類)'!U40</f>
        <v>-1.6177114978997921E-3</v>
      </c>
      <c r="V40" s="148">
        <f>'単位行列表(統合大分類)I'!V40-'(I-M表)A(統合大分類)'!V40</f>
        <v>-1.9574409045001193E-3</v>
      </c>
      <c r="W40" s="148">
        <f>'単位行列表(統合大分類)I'!W40-'(I-M表)A(統合大分類)'!W40</f>
        <v>-1.3801571448355025E-2</v>
      </c>
      <c r="X40" s="148">
        <f>'単位行列表(統合大分類)I'!X40-'(I-M表)A(統合大分類)'!X40</f>
        <v>-2.8080109528946942E-3</v>
      </c>
      <c r="Y40" s="148">
        <f>'単位行列表(統合大分類)I'!Y40-'(I-M表)A(統合大分類)'!Y40</f>
        <v>-8.8917593259307433E-3</v>
      </c>
      <c r="Z40" s="148">
        <f>'単位行列表(統合大分類)I'!Z40-'(I-M表)A(統合大分類)'!Z40</f>
        <v>-2.0916488597726504E-2</v>
      </c>
      <c r="AA40" s="148">
        <f>'単位行列表(統合大分類)I'!AA40-'(I-M表)A(統合大分類)'!AA40</f>
        <v>-6.7325286512958859E-3</v>
      </c>
      <c r="AB40" s="148">
        <f>'単位行列表(統合大分類)I'!AB40-'(I-M表)A(統合大分類)'!AB40</f>
        <v>-4.6155019850639706E-3</v>
      </c>
      <c r="AC40" s="148">
        <f>'単位行列表(統合大分類)I'!AC40-'(I-M表)A(統合大分類)'!AC40</f>
        <v>-1.715791793095938E-3</v>
      </c>
      <c r="AD40" s="148">
        <f>'単位行列表(統合大分類)I'!AD40-'(I-M表)A(統合大分類)'!AD40</f>
        <v>-8.1761906602521861E-3</v>
      </c>
      <c r="AE40" s="148">
        <f>'単位行列表(統合大分類)I'!AE40-'(I-M表)A(統合大分類)'!AE40</f>
        <v>-2.6176675113399393E-3</v>
      </c>
      <c r="AF40" s="148">
        <f>'単位行列表(統合大分類)I'!AF40-'(I-M表)A(統合大分類)'!AF40</f>
        <v>-9.2592586930531162E-4</v>
      </c>
      <c r="AG40" s="148">
        <f>'単位行列表(統合大分類)I'!AG40-'(I-M表)A(統合大分類)'!AG40</f>
        <v>-9.5919442051426856E-3</v>
      </c>
      <c r="AH40" s="148">
        <f>'単位行列表(統合大分類)I'!AH40-'(I-M表)A(統合大分類)'!AH40</f>
        <v>-3.8633090251735786E-3</v>
      </c>
      <c r="AI40" s="148">
        <f>'単位行列表(統合大分類)I'!AI40-'(I-M表)A(統合大分類)'!AI40</f>
        <v>-4.5460919234242532E-3</v>
      </c>
      <c r="AJ40" s="148">
        <f>'単位行列表(統合大分類)I'!AJ40-'(I-M表)A(統合大分類)'!AJ40</f>
        <v>-3.0168149382093857E-3</v>
      </c>
      <c r="AK40" s="148">
        <f>'単位行列表(統合大分類)I'!AK40-'(I-M表)A(統合大分類)'!AK40</f>
        <v>-2.7429538597728612E-3</v>
      </c>
      <c r="AL40" s="148">
        <f>'単位行列表(統合大分類)I'!AL40-'(I-M表)A(統合大分類)'!AL40</f>
        <v>-4.9350791260485466E-4</v>
      </c>
      <c r="AM40" s="147">
        <f>'単位行列表(統合大分類)I'!AM40-'(I-M表)A(統合大分類)'!AM40</f>
        <v>1</v>
      </c>
      <c r="AN40" s="151"/>
    </row>
    <row r="41" spans="1:40" ht="39.950000000000003" customHeight="1" x14ac:dyDescent="0.15">
      <c r="A41" s="127" t="s">
        <v>434</v>
      </c>
      <c r="B41" s="160" t="s">
        <v>0</v>
      </c>
      <c r="C41" s="143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42"/>
      <c r="T41" s="142"/>
      <c r="U41" s="142"/>
      <c r="V41" s="142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1"/>
      <c r="AN41" s="140"/>
    </row>
    <row r="42" spans="1:40" ht="39.950000000000003" customHeight="1" x14ac:dyDescent="0.15">
      <c r="A42" s="136" t="s">
        <v>445</v>
      </c>
      <c r="B42" s="159" t="s">
        <v>38</v>
      </c>
      <c r="C42" s="158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57"/>
      <c r="Z42" s="157"/>
      <c r="AA42" s="157"/>
      <c r="AB42" s="157"/>
      <c r="AC42" s="157"/>
      <c r="AD42" s="157"/>
      <c r="AE42" s="157"/>
      <c r="AF42" s="157"/>
      <c r="AG42" s="157"/>
      <c r="AH42" s="157"/>
      <c r="AI42" s="157"/>
      <c r="AJ42" s="157"/>
      <c r="AK42" s="157"/>
      <c r="AL42" s="157"/>
      <c r="AM42" s="156"/>
      <c r="AN42" s="155"/>
    </row>
    <row r="43" spans="1:40" ht="39.950000000000003" customHeight="1" x14ac:dyDescent="0.15">
      <c r="A43" s="126" t="s">
        <v>467</v>
      </c>
      <c r="B43" s="154" t="s">
        <v>1</v>
      </c>
      <c r="C43" s="153"/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52"/>
      <c r="AN43" s="151"/>
    </row>
    <row r="44" spans="1:40" ht="39.950000000000003" customHeight="1" x14ac:dyDescent="0.15">
      <c r="A44" s="126" t="s">
        <v>468</v>
      </c>
      <c r="B44" s="154" t="s">
        <v>2</v>
      </c>
      <c r="C44" s="153"/>
      <c r="D44" s="139"/>
      <c r="E44" s="139"/>
      <c r="F44" s="139"/>
      <c r="G44" s="139"/>
      <c r="H44" s="139"/>
      <c r="I44" s="139"/>
      <c r="J44" s="139"/>
      <c r="K44" s="139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52"/>
      <c r="AN44" s="151"/>
    </row>
    <row r="45" spans="1:40" ht="39.950000000000003" customHeight="1" x14ac:dyDescent="0.15">
      <c r="A45" s="126" t="s">
        <v>469</v>
      </c>
      <c r="B45" s="154" t="s">
        <v>3</v>
      </c>
      <c r="C45" s="153"/>
      <c r="D45" s="139"/>
      <c r="E45" s="139"/>
      <c r="F45" s="139"/>
      <c r="G45" s="139"/>
      <c r="H45" s="139"/>
      <c r="I45" s="139"/>
      <c r="J45" s="139"/>
      <c r="K45" s="139"/>
      <c r="L45" s="139"/>
      <c r="M45" s="139"/>
      <c r="N45" s="139"/>
      <c r="O45" s="139"/>
      <c r="P45" s="139"/>
      <c r="Q45" s="139"/>
      <c r="R45" s="139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52"/>
      <c r="AN45" s="151"/>
    </row>
    <row r="46" spans="1:40" ht="39.950000000000003" customHeight="1" x14ac:dyDescent="0.15">
      <c r="A46" s="126" t="s">
        <v>470</v>
      </c>
      <c r="B46" s="154" t="s">
        <v>4</v>
      </c>
      <c r="C46" s="153"/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52"/>
      <c r="AN46" s="151"/>
    </row>
    <row r="47" spans="1:40" ht="39.950000000000003" customHeight="1" x14ac:dyDescent="0.15">
      <c r="A47" s="129" t="s">
        <v>471</v>
      </c>
      <c r="B47" s="150" t="s">
        <v>5</v>
      </c>
      <c r="C47" s="149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8"/>
      <c r="AF47" s="148"/>
      <c r="AG47" s="148"/>
      <c r="AH47" s="148"/>
      <c r="AI47" s="148"/>
      <c r="AJ47" s="148"/>
      <c r="AK47" s="148"/>
      <c r="AL47" s="148"/>
      <c r="AM47" s="147"/>
      <c r="AN47" s="146"/>
    </row>
    <row r="48" spans="1:40" ht="39.950000000000003" customHeight="1" x14ac:dyDescent="0.15">
      <c r="A48" s="127" t="s">
        <v>472</v>
      </c>
      <c r="B48" s="145" t="s">
        <v>6</v>
      </c>
      <c r="C48" s="143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1"/>
      <c r="AN48" s="140"/>
    </row>
    <row r="49" spans="1:40" ht="39.950000000000003" customHeight="1" x14ac:dyDescent="0.15">
      <c r="A49" s="127" t="s">
        <v>462</v>
      </c>
      <c r="B49" s="144" t="s">
        <v>28</v>
      </c>
      <c r="C49" s="143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1"/>
      <c r="AN49" s="140"/>
    </row>
    <row r="50" spans="1:40" ht="39.950000000000003" customHeight="1" x14ac:dyDescent="0.15"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  <c r="AN50" s="139"/>
    </row>
    <row r="51" spans="1:40" ht="39.950000000000003" customHeight="1" x14ac:dyDescent="0.15"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  <c r="AN51" s="139"/>
    </row>
    <row r="52" spans="1:40" ht="39.950000000000003" customHeight="1" x14ac:dyDescent="0.15">
      <c r="C52" s="139"/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39"/>
      <c r="O52" s="13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  <c r="AN52" s="139"/>
    </row>
  </sheetData>
  <mergeCells count="1">
    <mergeCell ref="C1:H1"/>
  </mergeCells>
  <phoneticPr fontId="10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FACEA-1591-4881-992C-0EABA5D81014}">
  <dimension ref="A1:AN52"/>
  <sheetViews>
    <sheetView workbookViewId="0">
      <pane xSplit="2" ySplit="3" topLeftCell="C4" activePane="bottomRight" state="frozen"/>
      <selection activeCell="N18" sqref="N18"/>
      <selection pane="topRight" activeCell="N18" sqref="N18"/>
      <selection pane="bottomLeft" activeCell="N18" sqref="N18"/>
      <selection pane="bottomRight" activeCell="N18" sqref="N18"/>
    </sheetView>
  </sheetViews>
  <sheetFormatPr defaultColWidth="8.875" defaultRowHeight="13.5" x14ac:dyDescent="0.15"/>
  <cols>
    <col min="1" max="1" width="8.875" style="125"/>
    <col min="2" max="41" width="18.625" style="125" customWidth="1"/>
    <col min="42" max="16384" width="8.875" style="125"/>
  </cols>
  <sheetData>
    <row r="1" spans="1:40" ht="39.950000000000003" customHeight="1" x14ac:dyDescent="0.15">
      <c r="B1" s="161"/>
      <c r="C1" s="270" t="s">
        <v>1266</v>
      </c>
      <c r="D1" s="270"/>
      <c r="E1" s="270"/>
      <c r="F1" s="270"/>
      <c r="G1" s="270"/>
      <c r="H1" s="270"/>
    </row>
    <row r="2" spans="1:40" ht="39.950000000000003" customHeight="1" x14ac:dyDescent="0.15">
      <c r="A2" s="136"/>
      <c r="B2" s="162"/>
      <c r="C2" s="136" t="s">
        <v>398</v>
      </c>
      <c r="D2" s="168" t="s">
        <v>399</v>
      </c>
      <c r="E2" s="168" t="s">
        <v>400</v>
      </c>
      <c r="F2" s="168" t="s">
        <v>401</v>
      </c>
      <c r="G2" s="168" t="s">
        <v>402</v>
      </c>
      <c r="H2" s="168" t="s">
        <v>403</v>
      </c>
      <c r="I2" s="168" t="s">
        <v>404</v>
      </c>
      <c r="J2" s="168" t="s">
        <v>405</v>
      </c>
      <c r="K2" s="168" t="s">
        <v>444</v>
      </c>
      <c r="L2" s="168" t="s">
        <v>406</v>
      </c>
      <c r="M2" s="168" t="s">
        <v>407</v>
      </c>
      <c r="N2" s="168" t="s">
        <v>408</v>
      </c>
      <c r="O2" s="168" t="s">
        <v>409</v>
      </c>
      <c r="P2" s="168" t="s">
        <v>410</v>
      </c>
      <c r="Q2" s="168" t="s">
        <v>411</v>
      </c>
      <c r="R2" s="168" t="s">
        <v>412</v>
      </c>
      <c r="S2" s="168" t="s">
        <v>413</v>
      </c>
      <c r="T2" s="168" t="s">
        <v>414</v>
      </c>
      <c r="U2" s="168" t="s">
        <v>415</v>
      </c>
      <c r="V2" s="168" t="s">
        <v>416</v>
      </c>
      <c r="W2" s="168" t="s">
        <v>417</v>
      </c>
      <c r="X2" s="168" t="s">
        <v>418</v>
      </c>
      <c r="Y2" s="168" t="s">
        <v>419</v>
      </c>
      <c r="Z2" s="168" t="s">
        <v>420</v>
      </c>
      <c r="AA2" s="168" t="s">
        <v>421</v>
      </c>
      <c r="AB2" s="168" t="s">
        <v>422</v>
      </c>
      <c r="AC2" s="168" t="s">
        <v>423</v>
      </c>
      <c r="AD2" s="168" t="s">
        <v>424</v>
      </c>
      <c r="AE2" s="168" t="s">
        <v>425</v>
      </c>
      <c r="AF2" s="168" t="s">
        <v>426</v>
      </c>
      <c r="AG2" s="168" t="s">
        <v>427</v>
      </c>
      <c r="AH2" s="168" t="s">
        <v>428</v>
      </c>
      <c r="AI2" s="168" t="s">
        <v>429</v>
      </c>
      <c r="AJ2" s="168" t="s">
        <v>430</v>
      </c>
      <c r="AK2" s="168" t="s">
        <v>431</v>
      </c>
      <c r="AL2" s="168" t="s">
        <v>432</v>
      </c>
      <c r="AM2" s="167" t="s">
        <v>433</v>
      </c>
      <c r="AN2" s="166"/>
    </row>
    <row r="3" spans="1:40" ht="39.950000000000003" customHeight="1" thickBot="1" x14ac:dyDescent="0.2">
      <c r="A3" s="129"/>
      <c r="B3" s="164"/>
      <c r="C3" s="165" t="s">
        <v>435</v>
      </c>
      <c r="D3" s="164" t="s">
        <v>383</v>
      </c>
      <c r="E3" s="164" t="s">
        <v>384</v>
      </c>
      <c r="F3" s="164" t="s">
        <v>337</v>
      </c>
      <c r="G3" s="164" t="s">
        <v>345</v>
      </c>
      <c r="H3" s="164" t="s">
        <v>338</v>
      </c>
      <c r="I3" s="164" t="s">
        <v>346</v>
      </c>
      <c r="J3" s="164" t="s">
        <v>436</v>
      </c>
      <c r="K3" s="164" t="s">
        <v>339</v>
      </c>
      <c r="L3" s="164" t="s">
        <v>340</v>
      </c>
      <c r="M3" s="164" t="s">
        <v>385</v>
      </c>
      <c r="N3" s="164" t="s">
        <v>341</v>
      </c>
      <c r="O3" s="164" t="s">
        <v>162</v>
      </c>
      <c r="P3" s="164" t="s">
        <v>160</v>
      </c>
      <c r="Q3" s="164" t="s">
        <v>158</v>
      </c>
      <c r="R3" s="164" t="s">
        <v>386</v>
      </c>
      <c r="S3" s="164" t="s">
        <v>342</v>
      </c>
      <c r="T3" s="164" t="s">
        <v>437</v>
      </c>
      <c r="U3" s="164" t="s">
        <v>388</v>
      </c>
      <c r="V3" s="164" t="s">
        <v>21</v>
      </c>
      <c r="W3" s="164" t="s">
        <v>389</v>
      </c>
      <c r="X3" s="164" t="s">
        <v>390</v>
      </c>
      <c r="Y3" s="164" t="s">
        <v>22</v>
      </c>
      <c r="Z3" s="164" t="s">
        <v>23</v>
      </c>
      <c r="AA3" s="164" t="s">
        <v>114</v>
      </c>
      <c r="AB3" s="164" t="s">
        <v>112</v>
      </c>
      <c r="AC3" s="164" t="s">
        <v>391</v>
      </c>
      <c r="AD3" s="164" t="s">
        <v>392</v>
      </c>
      <c r="AE3" s="164" t="s">
        <v>393</v>
      </c>
      <c r="AF3" s="164" t="s">
        <v>76</v>
      </c>
      <c r="AG3" s="164" t="s">
        <v>394</v>
      </c>
      <c r="AH3" s="164" t="s">
        <v>395</v>
      </c>
      <c r="AI3" s="164" t="s">
        <v>334</v>
      </c>
      <c r="AJ3" s="164" t="s">
        <v>396</v>
      </c>
      <c r="AK3" s="164" t="s">
        <v>397</v>
      </c>
      <c r="AL3" s="164" t="s">
        <v>43</v>
      </c>
      <c r="AM3" s="150" t="s">
        <v>41</v>
      </c>
      <c r="AN3" s="163" t="s">
        <v>1263</v>
      </c>
    </row>
    <row r="4" spans="1:40" ht="39.950000000000003" customHeight="1" x14ac:dyDescent="0.15">
      <c r="A4" s="136" t="s">
        <v>398</v>
      </c>
      <c r="B4" s="162" t="s">
        <v>435</v>
      </c>
      <c r="C4" s="172">
        <f t="array" ref="C4:AM40">MINVERSE('I-(I-M表)A(統合大分類)'!C4:AM40)</f>
        <v>1.1347816638072961</v>
      </c>
      <c r="D4" s="173">
        <v>5.9582680146935002E-4</v>
      </c>
      <c r="E4" s="173">
        <v>0.21509837048522937</v>
      </c>
      <c r="F4" s="173">
        <v>9.8536521635617796E-3</v>
      </c>
      <c r="G4" s="173">
        <v>3.8068560427573131E-2</v>
      </c>
      <c r="H4" s="173">
        <v>4.6673085484446736E-3</v>
      </c>
      <c r="I4" s="173">
        <v>6.9561459697251531E-5</v>
      </c>
      <c r="J4" s="173">
        <v>1.3953013862466829E-2</v>
      </c>
      <c r="K4" s="173">
        <v>1.4262035597536477E-3</v>
      </c>
      <c r="L4" s="173">
        <v>3.8927686960845293E-4</v>
      </c>
      <c r="M4" s="173">
        <v>7.6776373948764752E-4</v>
      </c>
      <c r="N4" s="173">
        <v>5.0797420727768667E-4</v>
      </c>
      <c r="O4" s="173">
        <v>5.5368730380249182E-4</v>
      </c>
      <c r="P4" s="173">
        <v>6.4183528150646451E-4</v>
      </c>
      <c r="Q4" s="173">
        <v>1.1063253755716376E-3</v>
      </c>
      <c r="R4" s="173">
        <v>9.3566792642272342E-4</v>
      </c>
      <c r="S4" s="173">
        <v>1.1699404399157685E-3</v>
      </c>
      <c r="T4" s="173">
        <v>1.1576127695053944E-3</v>
      </c>
      <c r="U4" s="173">
        <v>1.164222699924358E-3</v>
      </c>
      <c r="V4" s="173">
        <v>1.1257574558265867E-2</v>
      </c>
      <c r="W4" s="173">
        <v>2.9969241349285906E-3</v>
      </c>
      <c r="X4" s="173">
        <v>3.7131936098142178E-4</v>
      </c>
      <c r="Y4" s="173">
        <v>1.0817932088614797E-3</v>
      </c>
      <c r="Z4" s="173">
        <v>6.0691805155345272E-4</v>
      </c>
      <c r="AA4" s="173">
        <v>7.8266933868829545E-4</v>
      </c>
      <c r="AB4" s="173">
        <v>6.2407190157533915E-4</v>
      </c>
      <c r="AC4" s="173">
        <v>1.6050832198916641E-4</v>
      </c>
      <c r="AD4" s="173">
        <v>6.0511386369549479E-4</v>
      </c>
      <c r="AE4" s="173">
        <v>1.622515563613371E-3</v>
      </c>
      <c r="AF4" s="173">
        <v>5.2939724604517146E-4</v>
      </c>
      <c r="AG4" s="173">
        <v>3.7693177783665742E-3</v>
      </c>
      <c r="AH4" s="173">
        <v>5.6988202117778351E-3</v>
      </c>
      <c r="AI4" s="173">
        <v>3.7685047286312836E-3</v>
      </c>
      <c r="AJ4" s="173">
        <v>7.2668922364699175E-4</v>
      </c>
      <c r="AK4" s="173">
        <v>4.5362571796223494E-2</v>
      </c>
      <c r="AL4" s="173">
        <v>1.5534751269564906E-2</v>
      </c>
      <c r="AM4" s="174">
        <v>1.1471823903179768E-3</v>
      </c>
      <c r="AN4" s="151"/>
    </row>
    <row r="5" spans="1:40" ht="39.950000000000003" customHeight="1" x14ac:dyDescent="0.15">
      <c r="A5" s="126" t="s">
        <v>399</v>
      </c>
      <c r="B5" s="161" t="s">
        <v>383</v>
      </c>
      <c r="C5" s="175">
        <v>9.1972138602713167E-4</v>
      </c>
      <c r="D5" s="176">
        <v>1.0017130977995834</v>
      </c>
      <c r="E5" s="176">
        <v>8.1251593183993235E-4</v>
      </c>
      <c r="F5" s="176">
        <v>1.0923477808629227E-3</v>
      </c>
      <c r="G5" s="176">
        <v>1.651635403584082E-3</v>
      </c>
      <c r="H5" s="176">
        <v>3.1470136637601217E-3</v>
      </c>
      <c r="I5" s="176">
        <v>2.3654066487416234E-2</v>
      </c>
      <c r="J5" s="176">
        <v>1.3804346821569384E-3</v>
      </c>
      <c r="K5" s="176">
        <v>4.4121528462076785E-3</v>
      </c>
      <c r="L5" s="176">
        <v>6.2209180433576948E-3</v>
      </c>
      <c r="M5" s="176">
        <v>8.4073815991666922E-3</v>
      </c>
      <c r="N5" s="176">
        <v>2.4167621205212759E-3</v>
      </c>
      <c r="O5" s="176">
        <v>1.569881923895227E-3</v>
      </c>
      <c r="P5" s="176">
        <v>1.2868170907201972E-3</v>
      </c>
      <c r="Q5" s="176">
        <v>1.0592802912291917E-3</v>
      </c>
      <c r="R5" s="176">
        <v>1.3165889425525174E-3</v>
      </c>
      <c r="S5" s="176">
        <v>1.292226801461494E-3</v>
      </c>
      <c r="T5" s="176">
        <v>9.003282152103433E-4</v>
      </c>
      <c r="U5" s="176">
        <v>1.4906441305640313E-3</v>
      </c>
      <c r="V5" s="176">
        <v>1.0338666795960791E-3</v>
      </c>
      <c r="W5" s="176">
        <v>1.4318089732122446E-3</v>
      </c>
      <c r="X5" s="176">
        <v>1.4165299531024831E-2</v>
      </c>
      <c r="Y5" s="176">
        <v>1.2185745591073382E-3</v>
      </c>
      <c r="Z5" s="176">
        <v>1.5540888578076727E-3</v>
      </c>
      <c r="AA5" s="176">
        <v>5.8312115098330054E-4</v>
      </c>
      <c r="AB5" s="176">
        <v>2.8241568654787806E-4</v>
      </c>
      <c r="AC5" s="176">
        <v>1.2504456352578226E-4</v>
      </c>
      <c r="AD5" s="176">
        <v>2.5255961660298905E-3</v>
      </c>
      <c r="AE5" s="176">
        <v>3.6415459861515218E-4</v>
      </c>
      <c r="AF5" s="176">
        <v>6.17113369313294E-4</v>
      </c>
      <c r="AG5" s="176">
        <v>5.559641259602477E-4</v>
      </c>
      <c r="AH5" s="176">
        <v>6.9801535771178605E-4</v>
      </c>
      <c r="AI5" s="176">
        <v>4.2083721438363874E-4</v>
      </c>
      <c r="AJ5" s="176">
        <v>3.5854019048451577E-4</v>
      </c>
      <c r="AK5" s="176">
        <v>9.7338092088073466E-4</v>
      </c>
      <c r="AL5" s="176">
        <v>1.10213855564645E-3</v>
      </c>
      <c r="AM5" s="177">
        <v>1.0111859669063551E-3</v>
      </c>
      <c r="AN5" s="151"/>
    </row>
    <row r="6" spans="1:40" ht="39.950000000000003" customHeight="1" x14ac:dyDescent="0.15">
      <c r="A6" s="126" t="s">
        <v>400</v>
      </c>
      <c r="B6" s="161" t="s">
        <v>384</v>
      </c>
      <c r="C6" s="175">
        <v>0.1281502159878399</v>
      </c>
      <c r="D6" s="176">
        <v>4.5838932320023748E-4</v>
      </c>
      <c r="E6" s="176">
        <v>1.2020475849769445</v>
      </c>
      <c r="F6" s="176">
        <v>4.6035994624601864E-3</v>
      </c>
      <c r="G6" s="176">
        <v>7.0077565241820662E-3</v>
      </c>
      <c r="H6" s="176">
        <v>1.0075149369435848E-2</v>
      </c>
      <c r="I6" s="176">
        <v>6.574730959814075E-5</v>
      </c>
      <c r="J6" s="176">
        <v>3.423648687262987E-3</v>
      </c>
      <c r="K6" s="176">
        <v>1.1707617194954268E-3</v>
      </c>
      <c r="L6" s="176">
        <v>2.9398179786489364E-4</v>
      </c>
      <c r="M6" s="176">
        <v>4.4629869207580858E-4</v>
      </c>
      <c r="N6" s="176">
        <v>3.372930351212765E-4</v>
      </c>
      <c r="O6" s="176">
        <v>3.3961547780234406E-4</v>
      </c>
      <c r="P6" s="176">
        <v>3.5434655999995327E-4</v>
      </c>
      <c r="Q6" s="176">
        <v>5.4649933756192913E-4</v>
      </c>
      <c r="R6" s="176">
        <v>5.3156172124890723E-4</v>
      </c>
      <c r="S6" s="176">
        <v>5.488112897153413E-4</v>
      </c>
      <c r="T6" s="176">
        <v>5.3759029364119654E-4</v>
      </c>
      <c r="U6" s="176">
        <v>5.4227216367441994E-4</v>
      </c>
      <c r="V6" s="176">
        <v>5.1865644773362871E-3</v>
      </c>
      <c r="W6" s="176">
        <v>8.2991309590476779E-4</v>
      </c>
      <c r="X6" s="176">
        <v>2.258567715340085E-4</v>
      </c>
      <c r="Y6" s="176">
        <v>5.9298360361034448E-4</v>
      </c>
      <c r="Z6" s="176">
        <v>4.1862878904258945E-4</v>
      </c>
      <c r="AA6" s="176">
        <v>5.7232973498058594E-4</v>
      </c>
      <c r="AB6" s="176">
        <v>3.9430491695226905E-4</v>
      </c>
      <c r="AC6" s="176">
        <v>1.493865600557119E-4</v>
      </c>
      <c r="AD6" s="176">
        <v>5.7320052815806194E-4</v>
      </c>
      <c r="AE6" s="176">
        <v>2.0965421668273782E-3</v>
      </c>
      <c r="AF6" s="176">
        <v>6.4216847236832949E-4</v>
      </c>
      <c r="AG6" s="176">
        <v>6.5680075979616054E-3</v>
      </c>
      <c r="AH6" s="176">
        <v>1.177791308977251E-2</v>
      </c>
      <c r="AI6" s="176">
        <v>2.6078494762680981E-3</v>
      </c>
      <c r="AJ6" s="176">
        <v>6.2519104796923664E-4</v>
      </c>
      <c r="AK6" s="176">
        <v>0.13570892301910939</v>
      </c>
      <c r="AL6" s="176">
        <v>3.448620125355871E-3</v>
      </c>
      <c r="AM6" s="177">
        <v>3.7963642713284831E-3</v>
      </c>
      <c r="AN6" s="151"/>
    </row>
    <row r="7" spans="1:40" ht="39.950000000000003" customHeight="1" x14ac:dyDescent="0.15">
      <c r="A7" s="126" t="s">
        <v>401</v>
      </c>
      <c r="B7" s="161" t="s">
        <v>337</v>
      </c>
      <c r="C7" s="175">
        <v>3.2241122314917801E-3</v>
      </c>
      <c r="D7" s="176">
        <v>2.0666371451648646E-3</v>
      </c>
      <c r="E7" s="176">
        <v>1.5524531737851107E-3</v>
      </c>
      <c r="F7" s="176">
        <v>1.0941617424313212</v>
      </c>
      <c r="G7" s="176">
        <v>4.0424415031931416E-3</v>
      </c>
      <c r="H7" s="176">
        <v>1.014605949319209E-3</v>
      </c>
      <c r="I7" s="176">
        <v>1.2681130525162639E-4</v>
      </c>
      <c r="J7" s="176">
        <v>3.1773322893419863E-3</v>
      </c>
      <c r="K7" s="176">
        <v>1.8257707827182799E-3</v>
      </c>
      <c r="L7" s="176">
        <v>5.9684603945704489E-4</v>
      </c>
      <c r="M7" s="176">
        <v>8.681824938857499E-4</v>
      </c>
      <c r="N7" s="176">
        <v>9.73690592551647E-4</v>
      </c>
      <c r="O7" s="176">
        <v>9.9480007723479831E-4</v>
      </c>
      <c r="P7" s="176">
        <v>1.1083507093322242E-3</v>
      </c>
      <c r="Q7" s="176">
        <v>1.2038956967062816E-3</v>
      </c>
      <c r="R7" s="176">
        <v>2.265465991995621E-3</v>
      </c>
      <c r="S7" s="176">
        <v>1.8048420693574346E-3</v>
      </c>
      <c r="T7" s="176">
        <v>1.5575709969406627E-3</v>
      </c>
      <c r="U7" s="176">
        <v>1.7633775894208632E-3</v>
      </c>
      <c r="V7" s="176">
        <v>2.7135689109153921E-3</v>
      </c>
      <c r="W7" s="176">
        <v>1.9921812223625867E-3</v>
      </c>
      <c r="X7" s="176">
        <v>3.9369341738633239E-4</v>
      </c>
      <c r="Y7" s="176">
        <v>1.0893573947660838E-3</v>
      </c>
      <c r="Z7" s="176">
        <v>1.1523690046398366E-3</v>
      </c>
      <c r="AA7" s="176">
        <v>2.0179177057129596E-3</v>
      </c>
      <c r="AB7" s="176">
        <v>1.0298759750206569E-3</v>
      </c>
      <c r="AC7" s="176">
        <v>1.6605680316572692E-4</v>
      </c>
      <c r="AD7" s="176">
        <v>1.142146548660493E-3</v>
      </c>
      <c r="AE7" s="176">
        <v>1.0291216081121882E-3</v>
      </c>
      <c r="AF7" s="176">
        <v>1.6681354229778225E-3</v>
      </c>
      <c r="AG7" s="176">
        <v>5.8860102036625047E-4</v>
      </c>
      <c r="AH7" s="176">
        <v>1.6291390223757533E-3</v>
      </c>
      <c r="AI7" s="176">
        <v>1.0590271446728484E-2</v>
      </c>
      <c r="AJ7" s="176">
        <v>1.278031822500827E-3</v>
      </c>
      <c r="AK7" s="176">
        <v>2.097875565100416E-3</v>
      </c>
      <c r="AL7" s="176">
        <v>1.0188417259326775E-2</v>
      </c>
      <c r="AM7" s="177">
        <v>9.9205052790799332E-4</v>
      </c>
      <c r="AN7" s="151"/>
    </row>
    <row r="8" spans="1:40" ht="39.950000000000003" customHeight="1" x14ac:dyDescent="0.15">
      <c r="A8" s="126" t="s">
        <v>402</v>
      </c>
      <c r="B8" s="161" t="s">
        <v>345</v>
      </c>
      <c r="C8" s="175">
        <v>3.3317428224895237E-2</v>
      </c>
      <c r="D8" s="176">
        <v>7.8411285241327938E-3</v>
      </c>
      <c r="E8" s="176">
        <v>3.1523470556163273E-2</v>
      </c>
      <c r="F8" s="176">
        <v>1.4022674123002968E-2</v>
      </c>
      <c r="G8" s="176">
        <v>1.3114247860586603</v>
      </c>
      <c r="H8" s="176">
        <v>2.4004851292211353E-2</v>
      </c>
      <c r="I8" s="176">
        <v>8.8593426893377207E-4</v>
      </c>
      <c r="J8" s="176">
        <v>1.596521056895616E-2</v>
      </c>
      <c r="K8" s="176">
        <v>2.7593239263650073E-2</v>
      </c>
      <c r="L8" s="176">
        <v>5.0940339807684426E-3</v>
      </c>
      <c r="M8" s="176">
        <v>9.5489272715810741E-3</v>
      </c>
      <c r="N8" s="176">
        <v>8.3500852075461731E-3</v>
      </c>
      <c r="O8" s="176">
        <v>6.5202603398741383E-3</v>
      </c>
      <c r="P8" s="176">
        <v>6.0700900559071853E-3</v>
      </c>
      <c r="Q8" s="176">
        <v>1.2018139551121819E-2</v>
      </c>
      <c r="R8" s="176">
        <v>1.3478618946467662E-2</v>
      </c>
      <c r="S8" s="176">
        <v>1.4397692349625586E-2</v>
      </c>
      <c r="T8" s="176">
        <v>1.3228341895717494E-2</v>
      </c>
      <c r="U8" s="176">
        <v>7.8097018940425462E-3</v>
      </c>
      <c r="V8" s="176">
        <v>0.10076952544631947</v>
      </c>
      <c r="W8" s="176">
        <v>5.6251303516222192E-2</v>
      </c>
      <c r="X8" s="176">
        <v>6.720353440919289E-3</v>
      </c>
      <c r="Y8" s="176">
        <v>1.0639068526401393E-2</v>
      </c>
      <c r="Z8" s="176">
        <v>8.7485326531988299E-3</v>
      </c>
      <c r="AA8" s="176">
        <v>1.3065995725544198E-2</v>
      </c>
      <c r="AB8" s="176">
        <v>1.1263729154818667E-2</v>
      </c>
      <c r="AC8" s="176">
        <v>2.4621949836404209E-3</v>
      </c>
      <c r="AD8" s="176">
        <v>9.8144297215000207E-3</v>
      </c>
      <c r="AE8" s="176">
        <v>2.4049719726749852E-2</v>
      </c>
      <c r="AF8" s="176">
        <v>6.6186259451893499E-3</v>
      </c>
      <c r="AG8" s="176">
        <v>1.3257610343452067E-2</v>
      </c>
      <c r="AH8" s="176">
        <v>1.2388346547726779E-2</v>
      </c>
      <c r="AI8" s="176">
        <v>2.9421444170832593E-2</v>
      </c>
      <c r="AJ8" s="176">
        <v>9.5111509823334918E-3</v>
      </c>
      <c r="AK8" s="176">
        <v>1.4987149339946248E-2</v>
      </c>
      <c r="AL8" s="176">
        <v>0.47781149037796655</v>
      </c>
      <c r="AM8" s="177">
        <v>7.2071553133058576E-3</v>
      </c>
      <c r="AN8" s="151"/>
    </row>
    <row r="9" spans="1:40" ht="39.950000000000003" customHeight="1" x14ac:dyDescent="0.15">
      <c r="A9" s="126" t="s">
        <v>403</v>
      </c>
      <c r="B9" s="161" t="s">
        <v>338</v>
      </c>
      <c r="C9" s="175">
        <v>6.7425591185713965E-2</v>
      </c>
      <c r="D9" s="176">
        <v>1.8638198839359535E-2</v>
      </c>
      <c r="E9" s="176">
        <v>3.2071417924088387E-2</v>
      </c>
      <c r="F9" s="176">
        <v>0.12409001306974533</v>
      </c>
      <c r="G9" s="176">
        <v>5.6240148995669308E-2</v>
      </c>
      <c r="H9" s="176">
        <v>1.3482976318088189</v>
      </c>
      <c r="I9" s="176">
        <v>2.7159631076440947E-3</v>
      </c>
      <c r="J9" s="176">
        <v>0.23849608907133515</v>
      </c>
      <c r="K9" s="176">
        <v>4.0360786537100388E-2</v>
      </c>
      <c r="L9" s="176">
        <v>1.0200272630632182E-2</v>
      </c>
      <c r="M9" s="176">
        <v>1.6320864102142191E-2</v>
      </c>
      <c r="N9" s="176">
        <v>1.4920650278448142E-2</v>
      </c>
      <c r="O9" s="176">
        <v>1.2631814345832453E-2</v>
      </c>
      <c r="P9" s="176">
        <v>1.3773057505517236E-2</v>
      </c>
      <c r="Q9" s="176">
        <v>3.263790178200416E-2</v>
      </c>
      <c r="R9" s="176">
        <v>3.0551707247890279E-2</v>
      </c>
      <c r="S9" s="176">
        <v>2.9744830896417964E-2</v>
      </c>
      <c r="T9" s="176">
        <v>2.7448231665613086E-2</v>
      </c>
      <c r="U9" s="176">
        <v>3.3341120475118856E-2</v>
      </c>
      <c r="V9" s="176">
        <v>5.3328790338427974E-2</v>
      </c>
      <c r="W9" s="176">
        <v>1.6118850174345736E-2</v>
      </c>
      <c r="X9" s="176">
        <v>3.3488576801643456E-3</v>
      </c>
      <c r="Y9" s="176">
        <v>2.1752187393321326E-2</v>
      </c>
      <c r="Z9" s="176">
        <v>1.9266885552103725E-2</v>
      </c>
      <c r="AA9" s="176">
        <v>3.7731575972374367E-3</v>
      </c>
      <c r="AB9" s="176">
        <v>3.78749370618488E-3</v>
      </c>
      <c r="AC9" s="176">
        <v>1.0119748143873363E-3</v>
      </c>
      <c r="AD9" s="176">
        <v>4.6789583154287729E-3</v>
      </c>
      <c r="AE9" s="176">
        <v>7.2825909915940987E-3</v>
      </c>
      <c r="AF9" s="176">
        <v>4.5793101218693927E-3</v>
      </c>
      <c r="AG9" s="176">
        <v>1.1903518602144484E-2</v>
      </c>
      <c r="AH9" s="176">
        <v>0.13445006645602861</v>
      </c>
      <c r="AI9" s="176">
        <v>1.0038968623234338E-2</v>
      </c>
      <c r="AJ9" s="176">
        <v>1.016617533728208E-2</v>
      </c>
      <c r="AK9" s="176">
        <v>1.424793750066348E-2</v>
      </c>
      <c r="AL9" s="176">
        <v>4.7829956391000392E-2</v>
      </c>
      <c r="AM9" s="177">
        <v>1.1948859825845278E-2</v>
      </c>
      <c r="AN9" s="151"/>
    </row>
    <row r="10" spans="1:40" ht="39.950000000000003" customHeight="1" x14ac:dyDescent="0.15">
      <c r="A10" s="126" t="s">
        <v>404</v>
      </c>
      <c r="B10" s="161" t="s">
        <v>346</v>
      </c>
      <c r="C10" s="175">
        <v>2.650403772331451E-2</v>
      </c>
      <c r="D10" s="176">
        <v>4.4128820832159674E-2</v>
      </c>
      <c r="E10" s="176">
        <v>1.7263147964452111E-2</v>
      </c>
      <c r="F10" s="176">
        <v>2.1063879367355137E-2</v>
      </c>
      <c r="G10" s="176">
        <v>1.9990344440532919E-2</v>
      </c>
      <c r="H10" s="176">
        <v>9.8528528521871758E-2</v>
      </c>
      <c r="I10" s="176">
        <v>1.0571636787578467</v>
      </c>
      <c r="J10" s="176">
        <v>2.5787539409228507E-2</v>
      </c>
      <c r="K10" s="176">
        <v>3.4568307252302657E-2</v>
      </c>
      <c r="L10" s="176">
        <v>4.9806413812960748E-2</v>
      </c>
      <c r="M10" s="176">
        <v>1.3134888875185184E-2</v>
      </c>
      <c r="N10" s="176">
        <v>2.1114791571683746E-2</v>
      </c>
      <c r="O10" s="176">
        <v>1.4318161028494531E-2</v>
      </c>
      <c r="P10" s="176">
        <v>1.2676932678337992E-2</v>
      </c>
      <c r="Q10" s="176">
        <v>1.140687664675194E-2</v>
      </c>
      <c r="R10" s="176">
        <v>1.1654735736373354E-2</v>
      </c>
      <c r="S10" s="176">
        <v>1.2015868767099619E-2</v>
      </c>
      <c r="T10" s="176">
        <v>9.3569335696353419E-3</v>
      </c>
      <c r="U10" s="176">
        <v>1.5999524483573772E-2</v>
      </c>
      <c r="V10" s="176">
        <v>1.9056520545351206E-2</v>
      </c>
      <c r="W10" s="176">
        <v>2.3042518658467303E-2</v>
      </c>
      <c r="X10" s="176">
        <v>5.3644353886906117E-2</v>
      </c>
      <c r="Y10" s="176">
        <v>2.0331430704989811E-2</v>
      </c>
      <c r="Z10" s="176">
        <v>2.2963856325014163E-2</v>
      </c>
      <c r="AA10" s="176">
        <v>9.5144300520303114E-3</v>
      </c>
      <c r="AB10" s="176">
        <v>6.262912783994567E-3</v>
      </c>
      <c r="AC10" s="176">
        <v>1.8568389328413623E-3</v>
      </c>
      <c r="AD10" s="176">
        <v>0.10032446699544263</v>
      </c>
      <c r="AE10" s="176">
        <v>7.2613510438776074E-3</v>
      </c>
      <c r="AF10" s="176">
        <v>1.5734143767361555E-2</v>
      </c>
      <c r="AG10" s="176">
        <v>9.478984351221225E-3</v>
      </c>
      <c r="AH10" s="176">
        <v>1.582159000754085E-2</v>
      </c>
      <c r="AI10" s="176">
        <v>1.0365061495167083E-2</v>
      </c>
      <c r="AJ10" s="176">
        <v>6.874939786051559E-3</v>
      </c>
      <c r="AK10" s="176">
        <v>1.5107984413555335E-2</v>
      </c>
      <c r="AL10" s="176">
        <v>1.8475907126808612E-2</v>
      </c>
      <c r="AM10" s="177">
        <v>3.2417934835851085E-2</v>
      </c>
      <c r="AN10" s="151"/>
    </row>
    <row r="11" spans="1:40" ht="39.950000000000003" customHeight="1" x14ac:dyDescent="0.15">
      <c r="A11" s="126" t="s">
        <v>405</v>
      </c>
      <c r="B11" s="161" t="s">
        <v>436</v>
      </c>
      <c r="C11" s="175">
        <v>1.8153265726769317E-2</v>
      </c>
      <c r="D11" s="176">
        <v>9.3426058079405568E-3</v>
      </c>
      <c r="E11" s="176">
        <v>2.9945564908551495E-2</v>
      </c>
      <c r="F11" s="176">
        <v>1.7817794365309402E-2</v>
      </c>
      <c r="G11" s="176">
        <v>3.4272412259784196E-2</v>
      </c>
      <c r="H11" s="176">
        <v>2.9238375496851758E-2</v>
      </c>
      <c r="I11" s="176">
        <v>9.2003995675736039E-4</v>
      </c>
      <c r="J11" s="176">
        <v>1.2300077700663208</v>
      </c>
      <c r="K11" s="176">
        <v>1.3078590212030851E-2</v>
      </c>
      <c r="L11" s="176">
        <v>4.5632773867780689E-3</v>
      </c>
      <c r="M11" s="176">
        <v>1.1969945132588039E-2</v>
      </c>
      <c r="N11" s="176">
        <v>9.1859543684973295E-3</v>
      </c>
      <c r="O11" s="176">
        <v>2.0354388505283112E-2</v>
      </c>
      <c r="P11" s="176">
        <v>2.9484990247655721E-2</v>
      </c>
      <c r="Q11" s="176">
        <v>5.1105268146018387E-2</v>
      </c>
      <c r="R11" s="176">
        <v>3.0026087545949171E-2</v>
      </c>
      <c r="S11" s="176">
        <v>5.1368743440819743E-2</v>
      </c>
      <c r="T11" s="176">
        <v>5.2715285867978086E-2</v>
      </c>
      <c r="U11" s="176">
        <v>7.0011091873706924E-2</v>
      </c>
      <c r="V11" s="176">
        <v>6.7998572771940699E-2</v>
      </c>
      <c r="W11" s="176">
        <v>2.0596355606765253E-2</v>
      </c>
      <c r="X11" s="176">
        <v>3.2092679361115746E-3</v>
      </c>
      <c r="Y11" s="176">
        <v>4.8888555398044868E-2</v>
      </c>
      <c r="Z11" s="176">
        <v>1.7933510935497561E-2</v>
      </c>
      <c r="AA11" s="176">
        <v>8.8544775971703162E-3</v>
      </c>
      <c r="AB11" s="176">
        <v>7.4636811273054498E-3</v>
      </c>
      <c r="AC11" s="176">
        <v>1.992331496544048E-3</v>
      </c>
      <c r="AD11" s="176">
        <v>8.1661260897790376E-3</v>
      </c>
      <c r="AE11" s="176">
        <v>1.1093754705434843E-2</v>
      </c>
      <c r="AF11" s="176">
        <v>6.5066599145117447E-3</v>
      </c>
      <c r="AG11" s="176">
        <v>8.3811987561874367E-3</v>
      </c>
      <c r="AH11" s="176">
        <v>8.3934708604279373E-3</v>
      </c>
      <c r="AI11" s="176">
        <v>1.4733445779274112E-2</v>
      </c>
      <c r="AJ11" s="176">
        <v>1.6103654953709936E-2</v>
      </c>
      <c r="AK11" s="176">
        <v>1.0260869355028802E-2</v>
      </c>
      <c r="AL11" s="176">
        <v>7.342014349302152E-2</v>
      </c>
      <c r="AM11" s="177">
        <v>9.0600766196122836E-3</v>
      </c>
      <c r="AN11" s="151"/>
    </row>
    <row r="12" spans="1:40" ht="39.950000000000003" customHeight="1" x14ac:dyDescent="0.15">
      <c r="A12" s="126" t="s">
        <v>444</v>
      </c>
      <c r="B12" s="161" t="s">
        <v>339</v>
      </c>
      <c r="C12" s="175">
        <v>3.7563389124742178E-3</v>
      </c>
      <c r="D12" s="176">
        <v>1.5256129003513479E-3</v>
      </c>
      <c r="E12" s="176">
        <v>4.5808428915926928E-3</v>
      </c>
      <c r="F12" s="176">
        <v>2.1006168982503253E-3</v>
      </c>
      <c r="G12" s="176">
        <v>5.3938701861608578E-3</v>
      </c>
      <c r="H12" s="176">
        <v>9.2628105745257098E-3</v>
      </c>
      <c r="I12" s="176">
        <v>4.4766653426776284E-4</v>
      </c>
      <c r="J12" s="176">
        <v>5.7779388272032025E-3</v>
      </c>
      <c r="K12" s="176">
        <v>1.0786415219768286</v>
      </c>
      <c r="L12" s="176">
        <v>1.0286577268845342E-2</v>
      </c>
      <c r="M12" s="176">
        <v>1.2234048046510531E-2</v>
      </c>
      <c r="N12" s="176">
        <v>7.13216700471623E-3</v>
      </c>
      <c r="O12" s="176">
        <v>9.84485032985539E-3</v>
      </c>
      <c r="P12" s="176">
        <v>7.6500228076833024E-3</v>
      </c>
      <c r="Q12" s="176">
        <v>2.3958406556730056E-2</v>
      </c>
      <c r="R12" s="176">
        <v>4.1331535957323036E-2</v>
      </c>
      <c r="S12" s="176">
        <v>1.5253137582715523E-2</v>
      </c>
      <c r="T12" s="176">
        <v>1.2121794080819686E-2</v>
      </c>
      <c r="U12" s="176">
        <v>1.2065068417579787E-2</v>
      </c>
      <c r="V12" s="176">
        <v>6.2530092979744649E-3</v>
      </c>
      <c r="W12" s="176">
        <v>5.2660868745268236E-2</v>
      </c>
      <c r="X12" s="176">
        <v>1.2530738497551518E-3</v>
      </c>
      <c r="Y12" s="176">
        <v>7.2696759496267884E-3</v>
      </c>
      <c r="Z12" s="176">
        <v>1.3407440006467848E-3</v>
      </c>
      <c r="AA12" s="176">
        <v>8.78506284109691E-4</v>
      </c>
      <c r="AB12" s="176">
        <v>6.9152903557396746E-4</v>
      </c>
      <c r="AC12" s="176">
        <v>6.9886996922679753E-4</v>
      </c>
      <c r="AD12" s="176">
        <v>1.15752349750937E-3</v>
      </c>
      <c r="AE12" s="176">
        <v>1.0705767120010833E-3</v>
      </c>
      <c r="AF12" s="176">
        <v>1.273737838013399E-3</v>
      </c>
      <c r="AG12" s="176">
        <v>2.6668619282511508E-3</v>
      </c>
      <c r="AH12" s="176">
        <v>2.4143588790853676E-3</v>
      </c>
      <c r="AI12" s="176">
        <v>1.3439557966012314E-3</v>
      </c>
      <c r="AJ12" s="176">
        <v>1.9831810249987354E-3</v>
      </c>
      <c r="AK12" s="176">
        <v>2.5269743356028562E-3</v>
      </c>
      <c r="AL12" s="176">
        <v>9.2079001765860823E-3</v>
      </c>
      <c r="AM12" s="177">
        <v>5.3425646580013541E-3</v>
      </c>
      <c r="AN12" s="151"/>
    </row>
    <row r="13" spans="1:40" ht="39.950000000000003" customHeight="1" x14ac:dyDescent="0.15">
      <c r="A13" s="126" t="s">
        <v>406</v>
      </c>
      <c r="B13" s="161" t="s">
        <v>340</v>
      </c>
      <c r="C13" s="175">
        <v>5.3104879843580022E-3</v>
      </c>
      <c r="D13" s="176">
        <v>1.7607510797883644E-2</v>
      </c>
      <c r="E13" s="176">
        <v>9.289456711415919E-3</v>
      </c>
      <c r="F13" s="176">
        <v>4.0965912379334994E-3</v>
      </c>
      <c r="G13" s="176">
        <v>3.4027580999687917E-2</v>
      </c>
      <c r="H13" s="176">
        <v>7.9793449299634198E-3</v>
      </c>
      <c r="I13" s="176">
        <v>9.7560033030048951E-4</v>
      </c>
      <c r="J13" s="176">
        <v>1.2191821684195834E-2</v>
      </c>
      <c r="K13" s="176">
        <v>2.5052457833647356E-2</v>
      </c>
      <c r="L13" s="176">
        <v>2.0028342848393303</v>
      </c>
      <c r="M13" s="176">
        <v>6.5934157339920954E-3</v>
      </c>
      <c r="N13" s="176">
        <v>0.46478146532869341</v>
      </c>
      <c r="O13" s="176">
        <v>0.27321556624654836</v>
      </c>
      <c r="P13" s="176">
        <v>0.23028357063418098</v>
      </c>
      <c r="Q13" s="176">
        <v>7.3335905259250142E-2</v>
      </c>
      <c r="R13" s="176">
        <v>2.989241038837322E-2</v>
      </c>
      <c r="S13" s="176">
        <v>0.1138894340855596</v>
      </c>
      <c r="T13" s="176">
        <v>3.8602361517069611E-2</v>
      </c>
      <c r="U13" s="176">
        <v>0.18583176130103618</v>
      </c>
      <c r="V13" s="176">
        <v>1.6954057462718213E-2</v>
      </c>
      <c r="W13" s="176">
        <v>9.1494017231678521E-2</v>
      </c>
      <c r="X13" s="176">
        <v>3.4369746993760135E-3</v>
      </c>
      <c r="Y13" s="176">
        <v>9.1339205374947729E-3</v>
      </c>
      <c r="Z13" s="176">
        <v>2.6608195913529298E-3</v>
      </c>
      <c r="AA13" s="176">
        <v>3.694996516469643E-3</v>
      </c>
      <c r="AB13" s="176">
        <v>2.6706847042306096E-3</v>
      </c>
      <c r="AC13" s="176">
        <v>1.5995552579939332E-3</v>
      </c>
      <c r="AD13" s="176">
        <v>6.8664225992364119E-3</v>
      </c>
      <c r="AE13" s="176">
        <v>4.1374410349927174E-3</v>
      </c>
      <c r="AF13" s="176">
        <v>5.8306121997057647E-3</v>
      </c>
      <c r="AG13" s="176">
        <v>2.7494538339835357E-3</v>
      </c>
      <c r="AH13" s="176">
        <v>3.1739801739325106E-3</v>
      </c>
      <c r="AI13" s="176">
        <v>4.22460742612188E-3</v>
      </c>
      <c r="AJ13" s="176">
        <v>1.1325549481586919E-2</v>
      </c>
      <c r="AK13" s="176">
        <v>4.2043951275401959E-3</v>
      </c>
      <c r="AL13" s="176">
        <v>1.778804969415268E-2</v>
      </c>
      <c r="AM13" s="177">
        <v>1.5209776910717497E-2</v>
      </c>
      <c r="AN13" s="151"/>
    </row>
    <row r="14" spans="1:40" ht="39.950000000000003" customHeight="1" x14ac:dyDescent="0.15">
      <c r="A14" s="126" t="s">
        <v>407</v>
      </c>
      <c r="B14" s="161" t="s">
        <v>385</v>
      </c>
      <c r="C14" s="175">
        <v>1.4917299800294944E-3</v>
      </c>
      <c r="D14" s="176">
        <v>2.7622894121929697E-3</v>
      </c>
      <c r="E14" s="176">
        <v>3.2587391507667277E-3</v>
      </c>
      <c r="F14" s="176">
        <v>1.4050496855936819E-3</v>
      </c>
      <c r="G14" s="176">
        <v>5.0606368971415671E-3</v>
      </c>
      <c r="H14" s="176">
        <v>7.1259344523823161E-3</v>
      </c>
      <c r="I14" s="176">
        <v>2.0633261512573417E-4</v>
      </c>
      <c r="J14" s="176">
        <v>4.8006539510789571E-3</v>
      </c>
      <c r="K14" s="176">
        <v>1.0782522370697658E-2</v>
      </c>
      <c r="L14" s="176">
        <v>1.5360843026006432E-2</v>
      </c>
      <c r="M14" s="176">
        <v>1.3478388689025456</v>
      </c>
      <c r="N14" s="176">
        <v>6.4108901425895592E-2</v>
      </c>
      <c r="O14" s="176">
        <v>4.3345845438228538E-2</v>
      </c>
      <c r="P14" s="176">
        <v>2.6475528389606207E-2</v>
      </c>
      <c r="Q14" s="176">
        <v>4.3165277734942283E-2</v>
      </c>
      <c r="R14" s="176">
        <v>5.1326800138624305E-2</v>
      </c>
      <c r="S14" s="176">
        <v>6.8880271324554265E-2</v>
      </c>
      <c r="T14" s="176">
        <v>4.8575707120894131E-2</v>
      </c>
      <c r="U14" s="176">
        <v>4.0771973290734134E-2</v>
      </c>
      <c r="V14" s="176">
        <v>1.3410721056054261E-2</v>
      </c>
      <c r="W14" s="176">
        <v>1.5556001661655425E-2</v>
      </c>
      <c r="X14" s="176">
        <v>1.0323456999839031E-3</v>
      </c>
      <c r="Y14" s="176">
        <v>2.2218825955505552E-3</v>
      </c>
      <c r="Z14" s="176">
        <v>7.8289712977661129E-4</v>
      </c>
      <c r="AA14" s="176">
        <v>8.7699559706996811E-4</v>
      </c>
      <c r="AB14" s="176">
        <v>8.1255964561117891E-4</v>
      </c>
      <c r="AC14" s="176">
        <v>3.4290822756050012E-4</v>
      </c>
      <c r="AD14" s="176">
        <v>1.471915580028949E-3</v>
      </c>
      <c r="AE14" s="176">
        <v>1.340641207107824E-3</v>
      </c>
      <c r="AF14" s="176">
        <v>1.6137213403501231E-3</v>
      </c>
      <c r="AG14" s="176">
        <v>9.6520257055433345E-4</v>
      </c>
      <c r="AH14" s="176">
        <v>2.5795747270517567E-3</v>
      </c>
      <c r="AI14" s="176">
        <v>1.4626023269999763E-3</v>
      </c>
      <c r="AJ14" s="176">
        <v>3.175857335016664E-3</v>
      </c>
      <c r="AK14" s="176">
        <v>1.4079410236176194E-3</v>
      </c>
      <c r="AL14" s="176">
        <v>6.5037812567839155E-3</v>
      </c>
      <c r="AM14" s="177">
        <v>4.6637301445988542E-3</v>
      </c>
      <c r="AN14" s="151"/>
    </row>
    <row r="15" spans="1:40" ht="39.950000000000003" customHeight="1" x14ac:dyDescent="0.15">
      <c r="A15" s="126" t="s">
        <v>408</v>
      </c>
      <c r="B15" s="161" t="s">
        <v>341</v>
      </c>
      <c r="C15" s="175">
        <v>5.3131289055857915E-3</v>
      </c>
      <c r="D15" s="176">
        <v>2.1649533509816569E-2</v>
      </c>
      <c r="E15" s="176">
        <v>1.6319052709878296E-2</v>
      </c>
      <c r="F15" s="176">
        <v>5.1923589567891646E-3</v>
      </c>
      <c r="G15" s="176">
        <v>1.8005592839626078E-2</v>
      </c>
      <c r="H15" s="176">
        <v>1.3369869747392219E-2</v>
      </c>
      <c r="I15" s="176">
        <v>1.2376150316195619E-3</v>
      </c>
      <c r="J15" s="176">
        <v>1.183305931243943E-2</v>
      </c>
      <c r="K15" s="176">
        <v>1.3305485461899453E-2</v>
      </c>
      <c r="L15" s="176">
        <v>3.7211332255669932E-3</v>
      </c>
      <c r="M15" s="176">
        <v>4.2679685097215519E-3</v>
      </c>
      <c r="N15" s="176">
        <v>1.0697219355150807</v>
      </c>
      <c r="O15" s="176">
        <v>4.1912576864940793E-2</v>
      </c>
      <c r="P15" s="176">
        <v>3.9486558187249075E-2</v>
      </c>
      <c r="Q15" s="176">
        <v>4.4935488581866731E-2</v>
      </c>
      <c r="R15" s="176">
        <v>2.6837986448946576E-2</v>
      </c>
      <c r="S15" s="176">
        <v>3.3546753299132565E-2</v>
      </c>
      <c r="T15" s="176">
        <v>3.3293002122699686E-2</v>
      </c>
      <c r="U15" s="176">
        <v>2.0094283454397101E-2</v>
      </c>
      <c r="V15" s="176">
        <v>1.4897582143213803E-2</v>
      </c>
      <c r="W15" s="176">
        <v>9.509325423547664E-2</v>
      </c>
      <c r="X15" s="176">
        <v>3.0960490124890797E-3</v>
      </c>
      <c r="Y15" s="176">
        <v>6.0848585003719508E-3</v>
      </c>
      <c r="Z15" s="176">
        <v>1.8565891039308885E-3</v>
      </c>
      <c r="AA15" s="176">
        <v>4.2003789295802837E-3</v>
      </c>
      <c r="AB15" s="176">
        <v>1.5127382351846858E-3</v>
      </c>
      <c r="AC15" s="176">
        <v>1.4790359367055294E-3</v>
      </c>
      <c r="AD15" s="176">
        <v>3.526612483825456E-3</v>
      </c>
      <c r="AE15" s="176">
        <v>2.5595697281944997E-3</v>
      </c>
      <c r="AF15" s="176">
        <v>6.2349982109976372E-3</v>
      </c>
      <c r="AG15" s="176">
        <v>2.0001460997677483E-3</v>
      </c>
      <c r="AH15" s="176">
        <v>3.1911105238916979E-3</v>
      </c>
      <c r="AI15" s="176">
        <v>4.3887267743164165E-3</v>
      </c>
      <c r="AJ15" s="176">
        <v>3.6965666669608517E-3</v>
      </c>
      <c r="AK15" s="176">
        <v>5.7027124774580527E-3</v>
      </c>
      <c r="AL15" s="176">
        <v>1.1452593804827547E-2</v>
      </c>
      <c r="AM15" s="177">
        <v>8.2561925249620555E-3</v>
      </c>
      <c r="AN15" s="151"/>
    </row>
    <row r="16" spans="1:40" ht="39.950000000000003" customHeight="1" x14ac:dyDescent="0.15">
      <c r="A16" s="126" t="s">
        <v>409</v>
      </c>
      <c r="B16" s="161" t="s">
        <v>162</v>
      </c>
      <c r="C16" s="175">
        <v>6.6926840530897897E-4</v>
      </c>
      <c r="D16" s="176">
        <v>3.1160378037690451E-3</v>
      </c>
      <c r="E16" s="176">
        <v>7.6859592888143733E-4</v>
      </c>
      <c r="F16" s="176">
        <v>6.5695507767947914E-4</v>
      </c>
      <c r="G16" s="176">
        <v>2.0925963645610458E-3</v>
      </c>
      <c r="H16" s="176">
        <v>9.2102843114386362E-4</v>
      </c>
      <c r="I16" s="176">
        <v>1.8262698243428613E-4</v>
      </c>
      <c r="J16" s="176">
        <v>1.3321493398836875E-3</v>
      </c>
      <c r="K16" s="176">
        <v>3.045348892447646E-3</v>
      </c>
      <c r="L16" s="176">
        <v>7.7905724678321137E-4</v>
      </c>
      <c r="M16" s="176">
        <v>5.4764849696539426E-4</v>
      </c>
      <c r="N16" s="176">
        <v>1.7459905007646895E-3</v>
      </c>
      <c r="O16" s="176">
        <v>1.1486832154136584</v>
      </c>
      <c r="P16" s="176">
        <v>4.3373057745670733E-2</v>
      </c>
      <c r="Q16" s="176">
        <v>1.6234593231112808E-2</v>
      </c>
      <c r="R16" s="176">
        <v>3.7578784747213257E-3</v>
      </c>
      <c r="S16" s="176">
        <v>1.4689632660829956E-2</v>
      </c>
      <c r="T16" s="176">
        <v>3.6193834433819534E-3</v>
      </c>
      <c r="U16" s="176">
        <v>1.3586803175074231E-2</v>
      </c>
      <c r="V16" s="176">
        <v>1.4390837085986059E-3</v>
      </c>
      <c r="W16" s="176">
        <v>7.5032277378661635E-3</v>
      </c>
      <c r="X16" s="176">
        <v>8.8836113081853065E-4</v>
      </c>
      <c r="Y16" s="176">
        <v>1.2409941438229348E-2</v>
      </c>
      <c r="Z16" s="176">
        <v>9.1370835886516355E-4</v>
      </c>
      <c r="AA16" s="176">
        <v>9.9284163894397559E-4</v>
      </c>
      <c r="AB16" s="176">
        <v>1.2173837558486524E-3</v>
      </c>
      <c r="AC16" s="176">
        <v>4.1178193143494291E-4</v>
      </c>
      <c r="AD16" s="176">
        <v>1.5881279544089179E-3</v>
      </c>
      <c r="AE16" s="176">
        <v>1.8047477930583642E-3</v>
      </c>
      <c r="AF16" s="176">
        <v>1.4834923234525817E-3</v>
      </c>
      <c r="AG16" s="176">
        <v>9.2945227049187379E-4</v>
      </c>
      <c r="AH16" s="176">
        <v>8.3963474509938401E-4</v>
      </c>
      <c r="AI16" s="176">
        <v>1.0313746747923898E-3</v>
      </c>
      <c r="AJ16" s="176">
        <v>8.3534296574288847E-3</v>
      </c>
      <c r="AK16" s="176">
        <v>8.0666971199784467E-4</v>
      </c>
      <c r="AL16" s="176">
        <v>1.6340201265514804E-3</v>
      </c>
      <c r="AM16" s="177">
        <v>1.0781182484340028E-3</v>
      </c>
      <c r="AN16" s="151"/>
    </row>
    <row r="17" spans="1:40" ht="39.950000000000003" customHeight="1" x14ac:dyDescent="0.15">
      <c r="A17" s="126" t="s">
        <v>410</v>
      </c>
      <c r="B17" s="161" t="s">
        <v>160</v>
      </c>
      <c r="C17" s="175">
        <v>6.9043306594957442E-4</v>
      </c>
      <c r="D17" s="176">
        <v>3.0778332669659592E-3</v>
      </c>
      <c r="E17" s="176">
        <v>9.0226525887540209E-4</v>
      </c>
      <c r="F17" s="176">
        <v>7.7896053053320676E-4</v>
      </c>
      <c r="G17" s="176">
        <v>9.6005098723402342E-4</v>
      </c>
      <c r="H17" s="176">
        <v>1.0646984535694006E-3</v>
      </c>
      <c r="I17" s="176">
        <v>2.0770815439701554E-4</v>
      </c>
      <c r="J17" s="176">
        <v>3.8541835150289272E-3</v>
      </c>
      <c r="K17" s="176">
        <v>2.3743768925793243E-3</v>
      </c>
      <c r="L17" s="176">
        <v>8.2758989503064866E-4</v>
      </c>
      <c r="M17" s="176">
        <v>7.3048922342227403E-4</v>
      </c>
      <c r="N17" s="176">
        <v>1.2826717290636337E-3</v>
      </c>
      <c r="O17" s="176">
        <v>6.2704839082709761E-3</v>
      </c>
      <c r="P17" s="176">
        <v>1.1405239087637229</v>
      </c>
      <c r="Q17" s="176">
        <v>3.2724790468658758E-3</v>
      </c>
      <c r="R17" s="176">
        <v>4.5440076311601555E-3</v>
      </c>
      <c r="S17" s="176">
        <v>3.8351755720175502E-3</v>
      </c>
      <c r="T17" s="176">
        <v>2.5748630309709577E-3</v>
      </c>
      <c r="U17" s="176">
        <v>2.6814463355582336E-3</v>
      </c>
      <c r="V17" s="176">
        <v>1.2126134986349243E-3</v>
      </c>
      <c r="W17" s="176">
        <v>1.6451630805192794E-3</v>
      </c>
      <c r="X17" s="176">
        <v>9.9415987975178433E-4</v>
      </c>
      <c r="Y17" s="176">
        <v>2.3616874390275104E-3</v>
      </c>
      <c r="Z17" s="176">
        <v>1.0265151334304409E-3</v>
      </c>
      <c r="AA17" s="176">
        <v>1.1998056979012669E-3</v>
      </c>
      <c r="AB17" s="176">
        <v>1.5421367709372131E-3</v>
      </c>
      <c r="AC17" s="176">
        <v>4.5673261342448374E-4</v>
      </c>
      <c r="AD17" s="176">
        <v>1.665145784961197E-3</v>
      </c>
      <c r="AE17" s="176">
        <v>2.2745038641627468E-3</v>
      </c>
      <c r="AF17" s="176">
        <v>1.2744457907722061E-3</v>
      </c>
      <c r="AG17" s="176">
        <v>1.0173497491762157E-3</v>
      </c>
      <c r="AH17" s="176">
        <v>8.4414957549032161E-4</v>
      </c>
      <c r="AI17" s="176">
        <v>1.2474213360275097E-3</v>
      </c>
      <c r="AJ17" s="176">
        <v>1.1158591407448147E-2</v>
      </c>
      <c r="AK17" s="176">
        <v>8.4813036233397576E-4</v>
      </c>
      <c r="AL17" s="176">
        <v>1.1560835699887784E-3</v>
      </c>
      <c r="AM17" s="177">
        <v>1.1627699071064721E-3</v>
      </c>
      <c r="AN17" s="151"/>
    </row>
    <row r="18" spans="1:40" ht="39.950000000000003" customHeight="1" x14ac:dyDescent="0.15">
      <c r="A18" s="126" t="s">
        <v>411</v>
      </c>
      <c r="B18" s="161" t="s">
        <v>158</v>
      </c>
      <c r="C18" s="175">
        <v>5.7393780597705089E-4</v>
      </c>
      <c r="D18" s="176">
        <v>4.0277676321780957E-4</v>
      </c>
      <c r="E18" s="176">
        <v>4.2377766854653564E-4</v>
      </c>
      <c r="F18" s="176">
        <v>3.3769207997077615E-4</v>
      </c>
      <c r="G18" s="176">
        <v>3.6789805862502407E-4</v>
      </c>
      <c r="H18" s="176">
        <v>3.713928145411727E-4</v>
      </c>
      <c r="I18" s="176">
        <v>5.8951019400568227E-5</v>
      </c>
      <c r="J18" s="176">
        <v>3.713383527749839E-4</v>
      </c>
      <c r="K18" s="176">
        <v>3.763789472342579E-4</v>
      </c>
      <c r="L18" s="176">
        <v>2.250558637502133E-4</v>
      </c>
      <c r="M18" s="176">
        <v>2.2956712796727699E-4</v>
      </c>
      <c r="N18" s="176">
        <v>3.009512923715027E-4</v>
      </c>
      <c r="O18" s="176">
        <v>2.6096691719979998E-3</v>
      </c>
      <c r="P18" s="176">
        <v>5.1256138862458634E-3</v>
      </c>
      <c r="Q18" s="176">
        <v>1.0636031063479214</v>
      </c>
      <c r="R18" s="176">
        <v>4.9138246382386642E-4</v>
      </c>
      <c r="S18" s="176">
        <v>1.1458704931685462E-3</v>
      </c>
      <c r="T18" s="176">
        <v>1.3195872875938724E-3</v>
      </c>
      <c r="U18" s="176">
        <v>8.8496474182734469E-4</v>
      </c>
      <c r="V18" s="176">
        <v>5.2541235484871015E-4</v>
      </c>
      <c r="W18" s="176">
        <v>6.7494718437448808E-4</v>
      </c>
      <c r="X18" s="176">
        <v>3.2280993570517916E-4</v>
      </c>
      <c r="Y18" s="176">
        <v>7.5525330821878611E-4</v>
      </c>
      <c r="Z18" s="176">
        <v>4.1978094369840563E-4</v>
      </c>
      <c r="AA18" s="176">
        <v>1.2330644439184134E-3</v>
      </c>
      <c r="AB18" s="176">
        <v>5.6844511048905594E-4</v>
      </c>
      <c r="AC18" s="176">
        <v>1.5580275845630473E-4</v>
      </c>
      <c r="AD18" s="176">
        <v>5.9478497381039116E-4</v>
      </c>
      <c r="AE18" s="176">
        <v>9.2591261366169045E-4</v>
      </c>
      <c r="AF18" s="176">
        <v>2.8343720613975072E-3</v>
      </c>
      <c r="AG18" s="176">
        <v>4.1147090164745027E-4</v>
      </c>
      <c r="AH18" s="176">
        <v>8.2132054334350599E-3</v>
      </c>
      <c r="AI18" s="176">
        <v>5.2996592727662752E-4</v>
      </c>
      <c r="AJ18" s="176">
        <v>3.3260099226131625E-3</v>
      </c>
      <c r="AK18" s="176">
        <v>9.0174652412935985E-4</v>
      </c>
      <c r="AL18" s="176">
        <v>1.8872881214788119E-2</v>
      </c>
      <c r="AM18" s="177">
        <v>1.0114041965677259E-3</v>
      </c>
      <c r="AN18" s="151"/>
    </row>
    <row r="19" spans="1:40" ht="39.950000000000003" customHeight="1" x14ac:dyDescent="0.15">
      <c r="A19" s="126" t="s">
        <v>412</v>
      </c>
      <c r="B19" s="161" t="s">
        <v>386</v>
      </c>
      <c r="C19" s="175">
        <v>8.8408841824324331E-4</v>
      </c>
      <c r="D19" s="176">
        <v>1.3063573356073596E-3</v>
      </c>
      <c r="E19" s="176">
        <v>9.9893905832276904E-4</v>
      </c>
      <c r="F19" s="176">
        <v>8.9752557930071269E-4</v>
      </c>
      <c r="G19" s="176">
        <v>9.8327179263511637E-4</v>
      </c>
      <c r="H19" s="176">
        <v>1.0864708968142554E-3</v>
      </c>
      <c r="I19" s="176">
        <v>1.6818405792591489E-4</v>
      </c>
      <c r="J19" s="176">
        <v>1.0029183084754487E-3</v>
      </c>
      <c r="K19" s="176">
        <v>1.1247387014831016E-3</v>
      </c>
      <c r="L19" s="176">
        <v>6.6096521263364844E-4</v>
      </c>
      <c r="M19" s="176">
        <v>8.8917326845600649E-4</v>
      </c>
      <c r="N19" s="176">
        <v>2.9826997583640093E-3</v>
      </c>
      <c r="O19" s="176">
        <v>9.8993732574782882E-3</v>
      </c>
      <c r="P19" s="176">
        <v>1.1925553979248453E-2</v>
      </c>
      <c r="Q19" s="176">
        <v>0.11026954106642919</v>
      </c>
      <c r="R19" s="176">
        <v>1.2105399026538639</v>
      </c>
      <c r="S19" s="176">
        <v>0.11918200906346561</v>
      </c>
      <c r="T19" s="176">
        <v>0.23879815347883337</v>
      </c>
      <c r="U19" s="176">
        <v>1.9574659189047709E-2</v>
      </c>
      <c r="V19" s="176">
        <v>6.6338974385957089E-3</v>
      </c>
      <c r="W19" s="176">
        <v>2.7188554412224237E-3</v>
      </c>
      <c r="X19" s="176">
        <v>1.0383868297382734E-3</v>
      </c>
      <c r="Y19" s="176">
        <v>2.1761087211243572E-3</v>
      </c>
      <c r="Z19" s="176">
        <v>1.141229343216008E-3</v>
      </c>
      <c r="AA19" s="176">
        <v>1.4598152183635342E-3</v>
      </c>
      <c r="AB19" s="176">
        <v>1.8063396616318692E-3</v>
      </c>
      <c r="AC19" s="176">
        <v>4.9687067548975956E-4</v>
      </c>
      <c r="AD19" s="176">
        <v>1.9555151484645086E-3</v>
      </c>
      <c r="AE19" s="176">
        <v>3.6744575092486046E-3</v>
      </c>
      <c r="AF19" s="176">
        <v>3.6753893280169264E-3</v>
      </c>
      <c r="AG19" s="176">
        <v>2.3778210215775952E-3</v>
      </c>
      <c r="AH19" s="176">
        <v>1.7537476418679656E-3</v>
      </c>
      <c r="AI19" s="176">
        <v>1.6636820179351916E-3</v>
      </c>
      <c r="AJ19" s="176">
        <v>1.0663536987880128E-2</v>
      </c>
      <c r="AK19" s="176">
        <v>1.0690386594058834E-3</v>
      </c>
      <c r="AL19" s="176">
        <v>3.0393231347353316E-2</v>
      </c>
      <c r="AM19" s="177">
        <v>1.9699101068845586E-3</v>
      </c>
      <c r="AN19" s="151"/>
    </row>
    <row r="20" spans="1:40" ht="39.950000000000003" customHeight="1" x14ac:dyDescent="0.15">
      <c r="A20" s="126" t="s">
        <v>413</v>
      </c>
      <c r="B20" s="161" t="s">
        <v>342</v>
      </c>
      <c r="C20" s="175">
        <v>8.9799627383697531E-4</v>
      </c>
      <c r="D20" s="176">
        <v>1.1776212911014678E-3</v>
      </c>
      <c r="E20" s="176">
        <v>6.7884450271487868E-4</v>
      </c>
      <c r="F20" s="176">
        <v>5.3766719451238908E-4</v>
      </c>
      <c r="G20" s="176">
        <v>7.6327971712717856E-4</v>
      </c>
      <c r="H20" s="176">
        <v>6.8444874979943569E-4</v>
      </c>
      <c r="I20" s="176">
        <v>1.2286687639797216E-4</v>
      </c>
      <c r="J20" s="176">
        <v>7.0580762204594917E-4</v>
      </c>
      <c r="K20" s="176">
        <v>7.9748218612445446E-4</v>
      </c>
      <c r="L20" s="176">
        <v>4.5600944850897047E-4</v>
      </c>
      <c r="M20" s="176">
        <v>4.6149012556610423E-4</v>
      </c>
      <c r="N20" s="176">
        <v>1.208008230292146E-3</v>
      </c>
      <c r="O20" s="176">
        <v>2.050296990578972E-2</v>
      </c>
      <c r="P20" s="176">
        <v>2.0564730576131819E-2</v>
      </c>
      <c r="Q20" s="176">
        <v>1.7496059418660496E-2</v>
      </c>
      <c r="R20" s="176">
        <v>1.8780391671110123E-2</v>
      </c>
      <c r="S20" s="176">
        <v>1.0871781649347261</v>
      </c>
      <c r="T20" s="176">
        <v>1.8123380129403441E-2</v>
      </c>
      <c r="U20" s="176">
        <v>3.9777655148866352E-2</v>
      </c>
      <c r="V20" s="176">
        <v>1.7704326013327741E-3</v>
      </c>
      <c r="W20" s="176">
        <v>6.9678895685200207E-3</v>
      </c>
      <c r="X20" s="176">
        <v>7.259207553440948E-4</v>
      </c>
      <c r="Y20" s="176">
        <v>1.7421831557727055E-3</v>
      </c>
      <c r="Z20" s="176">
        <v>7.0550057444691448E-4</v>
      </c>
      <c r="AA20" s="176">
        <v>9.658940487407622E-4</v>
      </c>
      <c r="AB20" s="176">
        <v>9.9301860091852785E-4</v>
      </c>
      <c r="AC20" s="176">
        <v>3.4602455983567544E-4</v>
      </c>
      <c r="AD20" s="176">
        <v>1.7662278064019066E-3</v>
      </c>
      <c r="AE20" s="176">
        <v>1.6491277145588049E-3</v>
      </c>
      <c r="AF20" s="176">
        <v>2.4520628468797964E-3</v>
      </c>
      <c r="AG20" s="176">
        <v>1.0550155314073284E-3</v>
      </c>
      <c r="AH20" s="176">
        <v>7.3242495369124161E-4</v>
      </c>
      <c r="AI20" s="176">
        <v>8.4873277848803678E-4</v>
      </c>
      <c r="AJ20" s="176">
        <v>6.5422740660620897E-3</v>
      </c>
      <c r="AK20" s="176">
        <v>7.4754641386612949E-4</v>
      </c>
      <c r="AL20" s="176">
        <v>1.5221313288754309E-3</v>
      </c>
      <c r="AM20" s="177">
        <v>2.0512968459679634E-3</v>
      </c>
      <c r="AN20" s="151"/>
    </row>
    <row r="21" spans="1:40" ht="39.950000000000003" customHeight="1" x14ac:dyDescent="0.15">
      <c r="A21" s="126" t="s">
        <v>414</v>
      </c>
      <c r="B21" s="161" t="s">
        <v>437</v>
      </c>
      <c r="C21" s="175">
        <v>9.6782197801626189E-5</v>
      </c>
      <c r="D21" s="176">
        <v>1.123246842458671E-4</v>
      </c>
      <c r="E21" s="176">
        <v>9.4082753993287048E-5</v>
      </c>
      <c r="F21" s="176">
        <v>7.5857444856413048E-5</v>
      </c>
      <c r="G21" s="176">
        <v>8.4189860204760344E-5</v>
      </c>
      <c r="H21" s="176">
        <v>1.0163375157749502E-4</v>
      </c>
      <c r="I21" s="176">
        <v>1.6471452255740316E-5</v>
      </c>
      <c r="J21" s="176">
        <v>8.8320605974585555E-5</v>
      </c>
      <c r="K21" s="176">
        <v>9.2550051268987875E-5</v>
      </c>
      <c r="L21" s="176">
        <v>5.779820958106325E-5</v>
      </c>
      <c r="M21" s="176">
        <v>5.5628755584460677E-5</v>
      </c>
      <c r="N21" s="176">
        <v>8.8626722084345172E-5</v>
      </c>
      <c r="O21" s="176">
        <v>4.0109396109322154E-4</v>
      </c>
      <c r="P21" s="176">
        <v>1.8644043557018448E-4</v>
      </c>
      <c r="Q21" s="176">
        <v>9.1216755634063773E-5</v>
      </c>
      <c r="R21" s="176">
        <v>1.0737309351564342E-4</v>
      </c>
      <c r="S21" s="176">
        <v>1.0223301138425093E-4</v>
      </c>
      <c r="T21" s="176">
        <v>1.0098819066170377</v>
      </c>
      <c r="U21" s="176">
        <v>4.0045677545351753E-3</v>
      </c>
      <c r="V21" s="176">
        <v>1.0466342592479826E-4</v>
      </c>
      <c r="W21" s="176">
        <v>7.546528478620672E-4</v>
      </c>
      <c r="X21" s="176">
        <v>9.2030932345630521E-5</v>
      </c>
      <c r="Y21" s="176">
        <v>1.7424047980026626E-4</v>
      </c>
      <c r="Z21" s="176">
        <v>9.4033596715394096E-5</v>
      </c>
      <c r="AA21" s="176">
        <v>2.1360705519079509E-4</v>
      </c>
      <c r="AB21" s="176">
        <v>1.7568665089335E-4</v>
      </c>
      <c r="AC21" s="176">
        <v>6.9024420711722548E-5</v>
      </c>
      <c r="AD21" s="176">
        <v>2.244157670961664E-4</v>
      </c>
      <c r="AE21" s="176">
        <v>2.7109893133215078E-4</v>
      </c>
      <c r="AF21" s="176">
        <v>7.5289653292012195E-4</v>
      </c>
      <c r="AG21" s="176">
        <v>1.2929276311966217E-4</v>
      </c>
      <c r="AH21" s="176">
        <v>8.3431009272980368E-5</v>
      </c>
      <c r="AI21" s="176">
        <v>1.3379249190352793E-4</v>
      </c>
      <c r="AJ21" s="176">
        <v>7.3890690265665233E-4</v>
      </c>
      <c r="AK21" s="176">
        <v>1.3770308441120327E-4</v>
      </c>
      <c r="AL21" s="176">
        <v>1.0914891659857164E-4</v>
      </c>
      <c r="AM21" s="177">
        <v>2.6377328997433298E-4</v>
      </c>
      <c r="AN21" s="151"/>
    </row>
    <row r="22" spans="1:40" ht="39.950000000000003" customHeight="1" x14ac:dyDescent="0.15">
      <c r="A22" s="126" t="s">
        <v>415</v>
      </c>
      <c r="B22" s="161" t="s">
        <v>388</v>
      </c>
      <c r="C22" s="175">
        <v>1.3619258045749335E-2</v>
      </c>
      <c r="D22" s="176">
        <v>9.1074725786212916E-3</v>
      </c>
      <c r="E22" s="176">
        <v>6.3934618658052353E-3</v>
      </c>
      <c r="F22" s="176">
        <v>3.8842608199509006E-3</v>
      </c>
      <c r="G22" s="176">
        <v>4.7361746647165675E-3</v>
      </c>
      <c r="H22" s="176">
        <v>4.8330031898404192E-3</v>
      </c>
      <c r="I22" s="176">
        <v>1.1815432725364276E-3</v>
      </c>
      <c r="J22" s="176">
        <v>4.4405760910333908E-3</v>
      </c>
      <c r="K22" s="176">
        <v>5.4010849585485821E-3</v>
      </c>
      <c r="L22" s="176">
        <v>3.2611737426047468E-3</v>
      </c>
      <c r="M22" s="176">
        <v>3.209179705140998E-3</v>
      </c>
      <c r="N22" s="176">
        <v>3.7733365927184264E-3</v>
      </c>
      <c r="O22" s="176">
        <v>4.0252122815297676E-3</v>
      </c>
      <c r="P22" s="176">
        <v>4.5432835406735645E-3</v>
      </c>
      <c r="Q22" s="176">
        <v>3.8878700341366786E-3</v>
      </c>
      <c r="R22" s="176">
        <v>4.289641213282471E-3</v>
      </c>
      <c r="S22" s="176">
        <v>4.1421554293156349E-3</v>
      </c>
      <c r="T22" s="176">
        <v>4.0074915701899527E-3</v>
      </c>
      <c r="U22" s="176">
        <v>1.6683836439509123</v>
      </c>
      <c r="V22" s="176">
        <v>6.0505834717710571E-3</v>
      </c>
      <c r="W22" s="176">
        <v>6.7080813391364831E-3</v>
      </c>
      <c r="X22" s="176">
        <v>4.8353713018688188E-3</v>
      </c>
      <c r="Y22" s="176">
        <v>8.1887824149338186E-3</v>
      </c>
      <c r="Z22" s="176">
        <v>5.4599382589833384E-3</v>
      </c>
      <c r="AA22" s="176">
        <v>5.8883767456975253E-3</v>
      </c>
      <c r="AB22" s="176">
        <v>6.8436468692328438E-3</v>
      </c>
      <c r="AC22" s="176">
        <v>1.8966720387044288E-3</v>
      </c>
      <c r="AD22" s="176">
        <v>3.0992053576541088E-2</v>
      </c>
      <c r="AE22" s="176">
        <v>9.5026916415065603E-3</v>
      </c>
      <c r="AF22" s="176">
        <v>1.3687263384308498E-2</v>
      </c>
      <c r="AG22" s="176">
        <v>4.731078375123105E-3</v>
      </c>
      <c r="AH22" s="176">
        <v>3.7764316295005856E-3</v>
      </c>
      <c r="AI22" s="176">
        <v>5.8338372861493834E-3</v>
      </c>
      <c r="AJ22" s="176">
        <v>4.2687813036985815E-2</v>
      </c>
      <c r="AK22" s="176">
        <v>4.8432029966301339E-3</v>
      </c>
      <c r="AL22" s="176">
        <v>5.5442723964379253E-3</v>
      </c>
      <c r="AM22" s="177">
        <v>8.8567666021476688E-3</v>
      </c>
      <c r="AN22" s="151"/>
    </row>
    <row r="23" spans="1:40" ht="39.950000000000003" customHeight="1" x14ac:dyDescent="0.15">
      <c r="A23" s="126" t="s">
        <v>416</v>
      </c>
      <c r="B23" s="161" t="s">
        <v>21</v>
      </c>
      <c r="C23" s="175">
        <v>5.7387871838850118E-3</v>
      </c>
      <c r="D23" s="176">
        <v>7.0760911027439467E-3</v>
      </c>
      <c r="E23" s="176">
        <v>1.1248979776593481E-2</v>
      </c>
      <c r="F23" s="176">
        <v>1.6630228859545775E-2</v>
      </c>
      <c r="G23" s="176">
        <v>1.7926989809789851E-2</v>
      </c>
      <c r="H23" s="176">
        <v>7.1901511613624205E-3</v>
      </c>
      <c r="I23" s="176">
        <v>1.6420694045790071E-3</v>
      </c>
      <c r="J23" s="176">
        <v>5.6178919361518321E-3</v>
      </c>
      <c r="K23" s="176">
        <v>1.1605988830466128E-2</v>
      </c>
      <c r="L23" s="176">
        <v>1.4846388574940144E-2</v>
      </c>
      <c r="M23" s="176">
        <v>3.5329458656382581E-2</v>
      </c>
      <c r="N23" s="176">
        <v>9.2281623865017575E-3</v>
      </c>
      <c r="O23" s="176">
        <v>6.654501625492644E-3</v>
      </c>
      <c r="P23" s="176">
        <v>7.4272097929250032E-3</v>
      </c>
      <c r="Q23" s="176">
        <v>1.0466569170044553E-2</v>
      </c>
      <c r="R23" s="176">
        <v>9.603634459417542E-3</v>
      </c>
      <c r="S23" s="176">
        <v>9.1521878618606219E-3</v>
      </c>
      <c r="T23" s="176">
        <v>1.1186877727578433E-2</v>
      </c>
      <c r="U23" s="176">
        <v>7.2288329550055774E-3</v>
      </c>
      <c r="V23" s="176">
        <v>1.0439782535207391</v>
      </c>
      <c r="W23" s="176">
        <v>7.9082942422536804E-3</v>
      </c>
      <c r="X23" s="176">
        <v>9.8131072035197303E-3</v>
      </c>
      <c r="Y23" s="176">
        <v>8.2411104915063021E-3</v>
      </c>
      <c r="Z23" s="176">
        <v>6.4427170245650337E-3</v>
      </c>
      <c r="AA23" s="176">
        <v>8.0300256083187353E-3</v>
      </c>
      <c r="AB23" s="176">
        <v>1.6595673473288962E-2</v>
      </c>
      <c r="AC23" s="176">
        <v>1.9467483670707322E-3</v>
      </c>
      <c r="AD23" s="176">
        <v>5.5311142870539606E-3</v>
      </c>
      <c r="AE23" s="176">
        <v>2.4996949056285613E-2</v>
      </c>
      <c r="AF23" s="176">
        <v>1.0061276961038312E-2</v>
      </c>
      <c r="AG23" s="176">
        <v>1.6415770669604864E-2</v>
      </c>
      <c r="AH23" s="176">
        <v>6.4411077643712362E-3</v>
      </c>
      <c r="AI23" s="176">
        <v>4.0699090545405762E-2</v>
      </c>
      <c r="AJ23" s="176">
        <v>1.2268142061900645E-2</v>
      </c>
      <c r="AK23" s="176">
        <v>9.2706984630319157E-3</v>
      </c>
      <c r="AL23" s="176">
        <v>0.12073358082663539</v>
      </c>
      <c r="AM23" s="177">
        <v>7.4739921517167586E-3</v>
      </c>
      <c r="AN23" s="151"/>
    </row>
    <row r="24" spans="1:40" ht="39.950000000000003" customHeight="1" x14ac:dyDescent="0.15">
      <c r="A24" s="126" t="s">
        <v>417</v>
      </c>
      <c r="B24" s="161" t="s">
        <v>389</v>
      </c>
      <c r="C24" s="175">
        <v>4.7550914246610064E-3</v>
      </c>
      <c r="D24" s="176">
        <v>6.4954186320088257E-3</v>
      </c>
      <c r="E24" s="176">
        <v>3.2318300162129309E-3</v>
      </c>
      <c r="F24" s="176">
        <v>4.7993020091804638E-3</v>
      </c>
      <c r="G24" s="176">
        <v>7.6558628846583746E-3</v>
      </c>
      <c r="H24" s="176">
        <v>6.3739946165925323E-3</v>
      </c>
      <c r="I24" s="176">
        <v>9.5767691211068339E-4</v>
      </c>
      <c r="J24" s="176">
        <v>6.4831100146373073E-3</v>
      </c>
      <c r="K24" s="176">
        <v>8.5450215076504771E-3</v>
      </c>
      <c r="L24" s="176">
        <v>1.0390377589210855E-2</v>
      </c>
      <c r="M24" s="176">
        <v>6.0987971253922309E-3</v>
      </c>
      <c r="N24" s="176">
        <v>7.9345505817872922E-3</v>
      </c>
      <c r="O24" s="176">
        <v>5.0176330121530048E-3</v>
      </c>
      <c r="P24" s="176">
        <v>4.6781229884893111E-3</v>
      </c>
      <c r="Q24" s="176">
        <v>4.0973944801670336E-3</v>
      </c>
      <c r="R24" s="176">
        <v>6.3965293130552039E-3</v>
      </c>
      <c r="S24" s="176">
        <v>4.8584293129252032E-3</v>
      </c>
      <c r="T24" s="176">
        <v>4.4904716459453556E-3</v>
      </c>
      <c r="U24" s="176">
        <v>4.1141311987104552E-3</v>
      </c>
      <c r="V24" s="176">
        <v>4.5293109964497707E-3</v>
      </c>
      <c r="W24" s="176">
        <v>1.0036549960538246</v>
      </c>
      <c r="X24" s="176">
        <v>1.7061970158181138E-2</v>
      </c>
      <c r="Y24" s="176">
        <v>3.4601469374936272E-2</v>
      </c>
      <c r="Z24" s="176">
        <v>5.6691608043885683E-3</v>
      </c>
      <c r="AA24" s="176">
        <v>4.8387265536390259E-3</v>
      </c>
      <c r="AB24" s="176">
        <v>4.0422418831996074E-3</v>
      </c>
      <c r="AC24" s="176">
        <v>9.8001990220369251E-3</v>
      </c>
      <c r="AD24" s="176">
        <v>8.9607422697652872E-3</v>
      </c>
      <c r="AE24" s="176">
        <v>5.8456145845123845E-3</v>
      </c>
      <c r="AF24" s="176">
        <v>9.710200526759024E-3</v>
      </c>
      <c r="AG24" s="176">
        <v>7.0058374183004229E-3</v>
      </c>
      <c r="AH24" s="176">
        <v>4.3284088799707583E-3</v>
      </c>
      <c r="AI24" s="176">
        <v>3.6641796243875036E-3</v>
      </c>
      <c r="AJ24" s="176">
        <v>2.8496111474668436E-3</v>
      </c>
      <c r="AK24" s="176">
        <v>4.9022540929422372E-3</v>
      </c>
      <c r="AL24" s="176">
        <v>5.2985514386671272E-3</v>
      </c>
      <c r="AM24" s="177">
        <v>4.562537686901358E-3</v>
      </c>
      <c r="AN24" s="151"/>
    </row>
    <row r="25" spans="1:40" ht="39.950000000000003" customHeight="1" x14ac:dyDescent="0.15">
      <c r="A25" s="126" t="s">
        <v>418</v>
      </c>
      <c r="B25" s="161" t="s">
        <v>390</v>
      </c>
      <c r="C25" s="175">
        <v>2.3745949362139078E-2</v>
      </c>
      <c r="D25" s="176">
        <v>5.1350670677994453E-2</v>
      </c>
      <c r="E25" s="176">
        <v>3.0182104619397899E-2</v>
      </c>
      <c r="F25" s="176">
        <v>4.753234557678003E-2</v>
      </c>
      <c r="G25" s="176">
        <v>7.3467598078633553E-2</v>
      </c>
      <c r="H25" s="176">
        <v>5.1859759593655359E-2</v>
      </c>
      <c r="I25" s="176">
        <v>1.1176929975285344E-2</v>
      </c>
      <c r="J25" s="176">
        <v>5.8335366236069663E-2</v>
      </c>
      <c r="K25" s="176">
        <v>7.4340594905162288E-2</v>
      </c>
      <c r="L25" s="176">
        <v>0.10053012650058114</v>
      </c>
      <c r="M25" s="176">
        <v>5.9585653262890267E-2</v>
      </c>
      <c r="N25" s="176">
        <v>5.7516355567833043E-2</v>
      </c>
      <c r="O25" s="176">
        <v>3.9222465442160397E-2</v>
      </c>
      <c r="P25" s="176">
        <v>3.3512545913406307E-2</v>
      </c>
      <c r="Q25" s="176">
        <v>3.0406348866530545E-2</v>
      </c>
      <c r="R25" s="176">
        <v>5.1002713320239743E-2</v>
      </c>
      <c r="S25" s="176">
        <v>3.2391019420079631E-2</v>
      </c>
      <c r="T25" s="176">
        <v>2.644339599794291E-2</v>
      </c>
      <c r="U25" s="176">
        <v>4.3480987630948362E-2</v>
      </c>
      <c r="V25" s="176">
        <v>3.7524619600679182E-2</v>
      </c>
      <c r="W25" s="176">
        <v>2.3593344317786584E-2</v>
      </c>
      <c r="X25" s="176">
        <v>1.1002046883423291</v>
      </c>
      <c r="Y25" s="176">
        <v>5.9799653634961147E-2</v>
      </c>
      <c r="Z25" s="176">
        <v>8.6943767910561048E-2</v>
      </c>
      <c r="AA25" s="176">
        <v>2.9974546306795143E-2</v>
      </c>
      <c r="AB25" s="176">
        <v>1.0846115393696863E-2</v>
      </c>
      <c r="AC25" s="176">
        <v>6.2862194960681328E-3</v>
      </c>
      <c r="AD25" s="176">
        <v>2.2451347311793653E-2</v>
      </c>
      <c r="AE25" s="176">
        <v>1.5044948982623475E-2</v>
      </c>
      <c r="AF25" s="176">
        <v>2.0288499483632701E-2</v>
      </c>
      <c r="AG25" s="176">
        <v>2.7158410406253275E-2</v>
      </c>
      <c r="AH25" s="176">
        <v>2.4629814759357292E-2</v>
      </c>
      <c r="AI25" s="176">
        <v>1.3551596387543509E-2</v>
      </c>
      <c r="AJ25" s="176">
        <v>1.3289609217132476E-2</v>
      </c>
      <c r="AK25" s="176">
        <v>5.1493783939552805E-2</v>
      </c>
      <c r="AL25" s="176">
        <v>4.2841236729081439E-2</v>
      </c>
      <c r="AM25" s="177">
        <v>1.7742202962590842E-2</v>
      </c>
      <c r="AN25" s="151"/>
    </row>
    <row r="26" spans="1:40" ht="39.950000000000003" customHeight="1" x14ac:dyDescent="0.15">
      <c r="A26" s="126" t="s">
        <v>419</v>
      </c>
      <c r="B26" s="161" t="s">
        <v>22</v>
      </c>
      <c r="C26" s="175">
        <v>2.0603542330920803E-3</v>
      </c>
      <c r="D26" s="176">
        <v>4.3846814017450327E-3</v>
      </c>
      <c r="E26" s="176">
        <v>3.6058510429344526E-3</v>
      </c>
      <c r="F26" s="176">
        <v>3.0495800824240551E-3</v>
      </c>
      <c r="G26" s="176">
        <v>4.050952653021511E-3</v>
      </c>
      <c r="H26" s="176">
        <v>4.4695691125586556E-3</v>
      </c>
      <c r="I26" s="176">
        <v>8.3975620279575414E-4</v>
      </c>
      <c r="J26" s="176">
        <v>2.6725712243971518E-3</v>
      </c>
      <c r="K26" s="176">
        <v>2.5348965597708638E-3</v>
      </c>
      <c r="L26" s="176">
        <v>2.8641622122647721E-3</v>
      </c>
      <c r="M26" s="176">
        <v>1.9286798421526831E-3</v>
      </c>
      <c r="N26" s="176">
        <v>2.0858046009586428E-3</v>
      </c>
      <c r="O26" s="176">
        <v>1.8842840564901428E-3</v>
      </c>
      <c r="P26" s="176">
        <v>1.7503894751117965E-3</v>
      </c>
      <c r="Q26" s="176">
        <v>1.9492491216777973E-3</v>
      </c>
      <c r="R26" s="176">
        <v>3.2172978174639364E-3</v>
      </c>
      <c r="S26" s="176">
        <v>1.9705065484439781E-3</v>
      </c>
      <c r="T26" s="176">
        <v>1.651780828191E-3</v>
      </c>
      <c r="U26" s="176">
        <v>1.8741002478004642E-3</v>
      </c>
      <c r="V26" s="176">
        <v>2.4352835907295073E-3</v>
      </c>
      <c r="W26" s="176">
        <v>2.117500873328724E-3</v>
      </c>
      <c r="X26" s="176">
        <v>1.6798794887924779E-3</v>
      </c>
      <c r="Y26" s="176">
        <v>1.0995714807258714</v>
      </c>
      <c r="Z26" s="176">
        <v>1.0803330699290858E-2</v>
      </c>
      <c r="AA26" s="176">
        <v>3.2388395030310633E-3</v>
      </c>
      <c r="AB26" s="176">
        <v>2.1662570788060814E-3</v>
      </c>
      <c r="AC26" s="176">
        <v>7.3400465984935052E-4</v>
      </c>
      <c r="AD26" s="176">
        <v>5.1800020095480303E-3</v>
      </c>
      <c r="AE26" s="176">
        <v>3.2734934574515447E-3</v>
      </c>
      <c r="AF26" s="176">
        <v>5.2898686175704042E-3</v>
      </c>
      <c r="AG26" s="176">
        <v>1.0444786555322355E-2</v>
      </c>
      <c r="AH26" s="176">
        <v>6.448650570057354E-3</v>
      </c>
      <c r="AI26" s="176">
        <v>3.4735721495300501E-3</v>
      </c>
      <c r="AJ26" s="176">
        <v>1.64204571149169E-3</v>
      </c>
      <c r="AK26" s="176">
        <v>1.100082867333999E-2</v>
      </c>
      <c r="AL26" s="176">
        <v>2.9455560403871244E-3</v>
      </c>
      <c r="AM26" s="177">
        <v>3.960423095811968E-3</v>
      </c>
      <c r="AN26" s="151"/>
    </row>
    <row r="27" spans="1:40" ht="39.950000000000003" customHeight="1" x14ac:dyDescent="0.15">
      <c r="A27" s="126" t="s">
        <v>420</v>
      </c>
      <c r="B27" s="161" t="s">
        <v>23</v>
      </c>
      <c r="C27" s="175">
        <v>1.8735792345138823E-3</v>
      </c>
      <c r="D27" s="176">
        <v>4.7719439923200289E-3</v>
      </c>
      <c r="E27" s="176">
        <v>2.378931121515067E-3</v>
      </c>
      <c r="F27" s="176">
        <v>1.7530988202408278E-3</v>
      </c>
      <c r="G27" s="176">
        <v>2.8369359467137409E-3</v>
      </c>
      <c r="H27" s="176">
        <v>4.3454223792057083E-3</v>
      </c>
      <c r="I27" s="176">
        <v>4.2375798469410959E-4</v>
      </c>
      <c r="J27" s="176">
        <v>1.9310053111763739E-3</v>
      </c>
      <c r="K27" s="176">
        <v>4.4035440227332282E-3</v>
      </c>
      <c r="L27" s="176">
        <v>2.091987154917983E-3</v>
      </c>
      <c r="M27" s="176">
        <v>1.666131040490865E-3</v>
      </c>
      <c r="N27" s="176">
        <v>1.564530717892786E-3</v>
      </c>
      <c r="O27" s="176">
        <v>1.606010583463571E-3</v>
      </c>
      <c r="P27" s="176">
        <v>1.2085169031071121E-3</v>
      </c>
      <c r="Q27" s="176">
        <v>1.76133640488814E-3</v>
      </c>
      <c r="R27" s="176">
        <v>2.2283386077638564E-3</v>
      </c>
      <c r="S27" s="176">
        <v>1.5145815890625024E-3</v>
      </c>
      <c r="T27" s="176">
        <v>1.4132746186962563E-3</v>
      </c>
      <c r="U27" s="176">
        <v>1.9030528603942349E-3</v>
      </c>
      <c r="V27" s="176">
        <v>2.061151445141597E-3</v>
      </c>
      <c r="W27" s="176">
        <v>3.4742677658006326E-3</v>
      </c>
      <c r="X27" s="176">
        <v>1.1933830157268838E-2</v>
      </c>
      <c r="Y27" s="176">
        <v>3.9331651653718974E-3</v>
      </c>
      <c r="Z27" s="176">
        <v>1.0021543370134609</v>
      </c>
      <c r="AA27" s="176">
        <v>2.5755268840711317E-3</v>
      </c>
      <c r="AB27" s="176">
        <v>4.2503180290114368E-3</v>
      </c>
      <c r="AC27" s="176">
        <v>5.4498849492735923E-4</v>
      </c>
      <c r="AD27" s="176">
        <v>6.5552987009547961E-3</v>
      </c>
      <c r="AE27" s="176">
        <v>5.3156974963125218E-3</v>
      </c>
      <c r="AF27" s="176">
        <v>2.8209621485589247E-2</v>
      </c>
      <c r="AG27" s="176">
        <v>5.8906836509019754E-3</v>
      </c>
      <c r="AH27" s="176">
        <v>5.0943990758017333E-3</v>
      </c>
      <c r="AI27" s="176">
        <v>1.3302364557974664E-3</v>
      </c>
      <c r="AJ27" s="176">
        <v>1.3600483563421767E-3</v>
      </c>
      <c r="AK27" s="176">
        <v>1.9180791007422489E-2</v>
      </c>
      <c r="AL27" s="176">
        <v>2.344375074038865E-3</v>
      </c>
      <c r="AM27" s="177">
        <v>2.2606935153238718E-2</v>
      </c>
      <c r="AN27" s="151"/>
    </row>
    <row r="28" spans="1:40" ht="39.950000000000003" customHeight="1" x14ac:dyDescent="0.15">
      <c r="A28" s="126" t="s">
        <v>421</v>
      </c>
      <c r="B28" s="161" t="s">
        <v>114</v>
      </c>
      <c r="C28" s="175">
        <v>9.7951430173491852E-2</v>
      </c>
      <c r="D28" s="176">
        <v>3.7580760492959532E-2</v>
      </c>
      <c r="E28" s="176">
        <v>0.11465248848030583</v>
      </c>
      <c r="F28" s="176">
        <v>9.6190006364460803E-2</v>
      </c>
      <c r="G28" s="176">
        <v>0.12090163529980498</v>
      </c>
      <c r="H28" s="176">
        <v>6.6097659440010045E-2</v>
      </c>
      <c r="I28" s="176">
        <v>1.3833802474872035E-2</v>
      </c>
      <c r="J28" s="176">
        <v>8.9707978388655851E-2</v>
      </c>
      <c r="K28" s="176">
        <v>5.4745710618101309E-2</v>
      </c>
      <c r="L28" s="176">
        <v>5.561020778993879E-2</v>
      </c>
      <c r="M28" s="176">
        <v>6.2743458879326169E-2</v>
      </c>
      <c r="N28" s="176">
        <v>6.9705320300908286E-2</v>
      </c>
      <c r="O28" s="176">
        <v>7.0181832153404525E-2</v>
      </c>
      <c r="P28" s="176">
        <v>6.6251156281251125E-2</v>
      </c>
      <c r="Q28" s="176">
        <v>7.4539374790886639E-2</v>
      </c>
      <c r="R28" s="176">
        <v>6.7629479399176115E-2</v>
      </c>
      <c r="S28" s="176">
        <v>7.9657173470353476E-2</v>
      </c>
      <c r="T28" s="176">
        <v>7.023641213377925E-2</v>
      </c>
      <c r="U28" s="176">
        <v>8.7668749307468763E-2</v>
      </c>
      <c r="V28" s="176">
        <v>9.8948962821134953E-2</v>
      </c>
      <c r="W28" s="176">
        <v>8.0176867540191238E-2</v>
      </c>
      <c r="X28" s="176">
        <v>2.8319552724172886E-2</v>
      </c>
      <c r="Y28" s="176">
        <v>3.7590337014213313E-2</v>
      </c>
      <c r="Z28" s="176">
        <v>2.6936564123294617E-2</v>
      </c>
      <c r="AA28" s="176">
        <v>1.0212190339816265</v>
      </c>
      <c r="AB28" s="176">
        <v>1.6595902717768212E-2</v>
      </c>
      <c r="AC28" s="176">
        <v>4.8732356518362803E-3</v>
      </c>
      <c r="AD28" s="176">
        <v>4.2171835412187636E-2</v>
      </c>
      <c r="AE28" s="176">
        <v>2.9593855875762239E-2</v>
      </c>
      <c r="AF28" s="176">
        <v>2.0638725998648924E-2</v>
      </c>
      <c r="AG28" s="176">
        <v>3.0218106835765576E-2</v>
      </c>
      <c r="AH28" s="176">
        <v>6.6890628853758252E-2</v>
      </c>
      <c r="AI28" s="176">
        <v>5.4836963237622424E-2</v>
      </c>
      <c r="AJ28" s="176">
        <v>3.3099150743021145E-2</v>
      </c>
      <c r="AK28" s="176">
        <v>0.10290050417230197</v>
      </c>
      <c r="AL28" s="176">
        <v>0.29416369323006863</v>
      </c>
      <c r="AM28" s="177">
        <v>2.6346080784579468E-2</v>
      </c>
      <c r="AN28" s="151"/>
    </row>
    <row r="29" spans="1:40" ht="39.950000000000003" customHeight="1" x14ac:dyDescent="0.15">
      <c r="A29" s="126" t="s">
        <v>422</v>
      </c>
      <c r="B29" s="161" t="s">
        <v>112</v>
      </c>
      <c r="C29" s="175">
        <v>1.4968813883161937E-2</v>
      </c>
      <c r="D29" s="176">
        <v>5.1598046159859842E-2</v>
      </c>
      <c r="E29" s="176">
        <v>1.5697994539296767E-2</v>
      </c>
      <c r="F29" s="176">
        <v>2.7033703507397925E-2</v>
      </c>
      <c r="G29" s="176">
        <v>2.1454272370031779E-2</v>
      </c>
      <c r="H29" s="176">
        <v>1.5652257532877033E-2</v>
      </c>
      <c r="I29" s="176">
        <v>6.1112823011579189E-3</v>
      </c>
      <c r="J29" s="176">
        <v>1.3044222699496207E-2</v>
      </c>
      <c r="K29" s="176">
        <v>1.9509472394579796E-2</v>
      </c>
      <c r="L29" s="176">
        <v>1.5163230906940169E-2</v>
      </c>
      <c r="M29" s="176">
        <v>1.7103296494990521E-2</v>
      </c>
      <c r="N29" s="176">
        <v>2.0760151002649396E-2</v>
      </c>
      <c r="O29" s="176">
        <v>1.5428844342779868E-2</v>
      </c>
      <c r="P29" s="176">
        <v>1.5269944243764887E-2</v>
      </c>
      <c r="Q29" s="176">
        <v>1.9399830035330475E-2</v>
      </c>
      <c r="R29" s="176">
        <v>1.4687233738179021E-2</v>
      </c>
      <c r="S29" s="176">
        <v>1.4804308259619335E-2</v>
      </c>
      <c r="T29" s="176">
        <v>1.4446627174489111E-2</v>
      </c>
      <c r="U29" s="176">
        <v>1.5245809820257965E-2</v>
      </c>
      <c r="V29" s="176">
        <v>2.4895301267535343E-2</v>
      </c>
      <c r="W29" s="176">
        <v>2.2184148775631952E-2</v>
      </c>
      <c r="X29" s="176">
        <v>2.3616733436061545E-2</v>
      </c>
      <c r="Y29" s="176">
        <v>3.3670081652897026E-2</v>
      </c>
      <c r="Z29" s="176">
        <v>3.3854216486911434E-2</v>
      </c>
      <c r="AA29" s="176">
        <v>2.4507963711259396E-2</v>
      </c>
      <c r="AB29" s="176">
        <v>1.0525370161486112</v>
      </c>
      <c r="AC29" s="176">
        <v>8.0182340862978499E-2</v>
      </c>
      <c r="AD29" s="176">
        <v>3.2597369033314227E-2</v>
      </c>
      <c r="AE29" s="176">
        <v>1.4883519437000168E-2</v>
      </c>
      <c r="AF29" s="176">
        <v>2.6593424502179393E-2</v>
      </c>
      <c r="AG29" s="176">
        <v>1.2885825662684727E-2</v>
      </c>
      <c r="AH29" s="176">
        <v>1.5907292216566251E-2</v>
      </c>
      <c r="AI29" s="176">
        <v>3.3808918712079444E-2</v>
      </c>
      <c r="AJ29" s="176">
        <v>1.5005474589142127E-2</v>
      </c>
      <c r="AK29" s="176">
        <v>1.6751424752420339E-2</v>
      </c>
      <c r="AL29" s="176">
        <v>1.8903184447731529E-2</v>
      </c>
      <c r="AM29" s="177">
        <v>1.8228186442140939E-2</v>
      </c>
      <c r="AN29" s="151"/>
    </row>
    <row r="30" spans="1:40" ht="39.950000000000003" customHeight="1" x14ac:dyDescent="0.15">
      <c r="A30" s="126" t="s">
        <v>423</v>
      </c>
      <c r="B30" s="161" t="s">
        <v>391</v>
      </c>
      <c r="C30" s="175">
        <v>9.1006022741253693E-3</v>
      </c>
      <c r="D30" s="176">
        <v>1.792923863364505E-2</v>
      </c>
      <c r="E30" s="176">
        <v>1.0485996074811156E-2</v>
      </c>
      <c r="F30" s="176">
        <v>1.0609044581101495E-2</v>
      </c>
      <c r="G30" s="176">
        <v>1.115629272213685E-2</v>
      </c>
      <c r="H30" s="176">
        <v>9.1433830965826114E-3</v>
      </c>
      <c r="I30" s="176">
        <v>2.0436392624381553E-3</v>
      </c>
      <c r="J30" s="176">
        <v>1.0524010345948579E-2</v>
      </c>
      <c r="K30" s="176">
        <v>9.8547540936019772E-3</v>
      </c>
      <c r="L30" s="176">
        <v>7.6204853751265546E-3</v>
      </c>
      <c r="M30" s="176">
        <v>6.5322058101063068E-3</v>
      </c>
      <c r="N30" s="176">
        <v>1.060097935243404E-2</v>
      </c>
      <c r="O30" s="176">
        <v>9.1932241638588257E-3</v>
      </c>
      <c r="P30" s="176">
        <v>8.8016555504098586E-3</v>
      </c>
      <c r="Q30" s="176">
        <v>8.2225073464217962E-3</v>
      </c>
      <c r="R30" s="176">
        <v>7.6712280563606327E-3</v>
      </c>
      <c r="S30" s="176">
        <v>9.2532220460790088E-3</v>
      </c>
      <c r="T30" s="176">
        <v>8.7584241913501761E-3</v>
      </c>
      <c r="U30" s="176">
        <v>7.8249190144965425E-3</v>
      </c>
      <c r="V30" s="176">
        <v>1.1550510579990984E-2</v>
      </c>
      <c r="W30" s="176">
        <v>1.2555021211297875E-2</v>
      </c>
      <c r="X30" s="176">
        <v>1.0767075586487101E-2</v>
      </c>
      <c r="Y30" s="176">
        <v>9.0420829161547579E-3</v>
      </c>
      <c r="Z30" s="176">
        <v>7.889645044405192E-3</v>
      </c>
      <c r="AA30" s="176">
        <v>3.4103545465248783E-2</v>
      </c>
      <c r="AB30" s="176">
        <v>2.1958878378524532E-2</v>
      </c>
      <c r="AC30" s="176">
        <v>1.0333064388816116</v>
      </c>
      <c r="AD30" s="176">
        <v>2.7440398090086252E-2</v>
      </c>
      <c r="AE30" s="176">
        <v>3.3841219926250839E-2</v>
      </c>
      <c r="AF30" s="176">
        <v>6.4088771417830362E-3</v>
      </c>
      <c r="AG30" s="176">
        <v>1.2798892817755633E-2</v>
      </c>
      <c r="AH30" s="176">
        <v>2.2204589073304873E-2</v>
      </c>
      <c r="AI30" s="176">
        <v>2.6318899749217872E-2</v>
      </c>
      <c r="AJ30" s="176">
        <v>1.4541777623966651E-2</v>
      </c>
      <c r="AK30" s="176">
        <v>2.0991002212147308E-2</v>
      </c>
      <c r="AL30" s="176">
        <v>1.5125101158765491E-2</v>
      </c>
      <c r="AM30" s="177">
        <v>4.0653515215667443E-2</v>
      </c>
      <c r="AN30" s="151"/>
    </row>
    <row r="31" spans="1:40" ht="39.950000000000003" customHeight="1" x14ac:dyDescent="0.15">
      <c r="A31" s="126" t="s">
        <v>424</v>
      </c>
      <c r="B31" s="161" t="s">
        <v>392</v>
      </c>
      <c r="C31" s="175">
        <v>8.7340672578435086E-2</v>
      </c>
      <c r="D31" s="176">
        <v>0.23375515967432578</v>
      </c>
      <c r="E31" s="176">
        <v>7.1816227918634498E-2</v>
      </c>
      <c r="F31" s="176">
        <v>4.9101018219525921E-2</v>
      </c>
      <c r="G31" s="176">
        <v>7.7891805433013148E-2</v>
      </c>
      <c r="H31" s="176">
        <v>5.3313507141852463E-2</v>
      </c>
      <c r="I31" s="176">
        <v>2.9483601312403067E-2</v>
      </c>
      <c r="J31" s="176">
        <v>4.690653091432382E-2</v>
      </c>
      <c r="K31" s="176">
        <v>8.5481081439618578E-2</v>
      </c>
      <c r="L31" s="176">
        <v>5.9684126470272519E-2</v>
      </c>
      <c r="M31" s="176">
        <v>6.0720718812301573E-2</v>
      </c>
      <c r="N31" s="176">
        <v>5.8131662403056325E-2</v>
      </c>
      <c r="O31" s="176">
        <v>4.7768978638791225E-2</v>
      </c>
      <c r="P31" s="176">
        <v>4.3718927887156499E-2</v>
      </c>
      <c r="Q31" s="176">
        <v>4.8733948880095732E-2</v>
      </c>
      <c r="R31" s="176">
        <v>4.4150754351593949E-2</v>
      </c>
      <c r="S31" s="176">
        <v>4.7211477337307226E-2</v>
      </c>
      <c r="T31" s="176">
        <v>4.5189867266889852E-2</v>
      </c>
      <c r="U31" s="176">
        <v>5.0634289617717668E-2</v>
      </c>
      <c r="V31" s="176">
        <v>0.12196670224328299</v>
      </c>
      <c r="W31" s="176">
        <v>7.2286873120884637E-2</v>
      </c>
      <c r="X31" s="176">
        <v>5.7836144116973902E-2</v>
      </c>
      <c r="Y31" s="176">
        <v>4.2988174978955108E-2</v>
      </c>
      <c r="Z31" s="176">
        <v>8.0273897839240424E-2</v>
      </c>
      <c r="AA31" s="176">
        <v>6.7661789927675936E-2</v>
      </c>
      <c r="AB31" s="176">
        <v>5.0536375713944301E-2</v>
      </c>
      <c r="AC31" s="176">
        <v>9.1252113973147777E-3</v>
      </c>
      <c r="AD31" s="176">
        <v>1.1422744517615251</v>
      </c>
      <c r="AE31" s="176">
        <v>4.8776008329669059E-2</v>
      </c>
      <c r="AF31" s="176">
        <v>4.8827974874537106E-2</v>
      </c>
      <c r="AG31" s="176">
        <v>4.0549062423288269E-2</v>
      </c>
      <c r="AH31" s="176">
        <v>3.2993980813902236E-2</v>
      </c>
      <c r="AI31" s="176">
        <v>5.8648270463660328E-2</v>
      </c>
      <c r="AJ31" s="176">
        <v>3.1605332323196303E-2</v>
      </c>
      <c r="AK31" s="176">
        <v>6.463225974573597E-2</v>
      </c>
      <c r="AL31" s="176">
        <v>0.11461185929032194</v>
      </c>
      <c r="AM31" s="177">
        <v>0.1227004001404213</v>
      </c>
      <c r="AN31" s="151"/>
    </row>
    <row r="32" spans="1:40" ht="39.950000000000003" customHeight="1" x14ac:dyDescent="0.15">
      <c r="A32" s="126" t="s">
        <v>425</v>
      </c>
      <c r="B32" s="161" t="s">
        <v>393</v>
      </c>
      <c r="C32" s="175">
        <v>2.0328979004745111E-2</v>
      </c>
      <c r="D32" s="176">
        <v>3.0199140419525719E-2</v>
      </c>
      <c r="E32" s="176">
        <v>2.4469055048043042E-2</v>
      </c>
      <c r="F32" s="176">
        <v>2.3907657141969484E-2</v>
      </c>
      <c r="G32" s="176">
        <v>2.7361359218281884E-2</v>
      </c>
      <c r="H32" s="176">
        <v>3.5016461840899495E-2</v>
      </c>
      <c r="I32" s="176">
        <v>4.1613848363525902E-3</v>
      </c>
      <c r="J32" s="176">
        <v>2.7697375927008636E-2</v>
      </c>
      <c r="K32" s="176">
        <v>2.4817166082327438E-2</v>
      </c>
      <c r="L32" s="176">
        <v>1.7983517483638117E-2</v>
      </c>
      <c r="M32" s="176">
        <v>1.7313116088973665E-2</v>
      </c>
      <c r="N32" s="176">
        <v>2.2806242908701164E-2</v>
      </c>
      <c r="O32" s="176">
        <v>2.512755550589308E-2</v>
      </c>
      <c r="P32" s="176">
        <v>2.8918315717754644E-2</v>
      </c>
      <c r="Q32" s="176">
        <v>2.6163588788784518E-2</v>
      </c>
      <c r="R32" s="176">
        <v>2.8666076628670736E-2</v>
      </c>
      <c r="S32" s="176">
        <v>3.2813554019268845E-2</v>
      </c>
      <c r="T32" s="176">
        <v>3.9551706829870123E-2</v>
      </c>
      <c r="U32" s="176">
        <v>2.2939553514198577E-2</v>
      </c>
      <c r="V32" s="176">
        <v>2.7359260190000019E-2</v>
      </c>
      <c r="W32" s="176">
        <v>3.3106302734107959E-2</v>
      </c>
      <c r="X32" s="176">
        <v>2.7726066374169123E-2</v>
      </c>
      <c r="Y32" s="176">
        <v>7.58437867189833E-2</v>
      </c>
      <c r="Z32" s="176">
        <v>2.9104776329866581E-2</v>
      </c>
      <c r="AA32" s="176">
        <v>5.8732993084747324E-2</v>
      </c>
      <c r="AB32" s="176">
        <v>8.6390640064466104E-2</v>
      </c>
      <c r="AC32" s="176">
        <v>1.4440452873250948E-2</v>
      </c>
      <c r="AD32" s="176">
        <v>3.4503628494236077E-2</v>
      </c>
      <c r="AE32" s="176">
        <v>1.2186662774836357</v>
      </c>
      <c r="AF32" s="176">
        <v>5.0851930723817398E-2</v>
      </c>
      <c r="AG32" s="176">
        <v>4.7740105636325504E-2</v>
      </c>
      <c r="AH32" s="176">
        <v>3.042778794868695E-2</v>
      </c>
      <c r="AI32" s="176">
        <v>9.7958423078892132E-2</v>
      </c>
      <c r="AJ32" s="176">
        <v>0.10825385124847564</v>
      </c>
      <c r="AK32" s="176">
        <v>4.0998551171483988E-2</v>
      </c>
      <c r="AL32" s="176">
        <v>3.0285480870495714E-2</v>
      </c>
      <c r="AM32" s="177">
        <v>0.11096579691833074</v>
      </c>
      <c r="AN32" s="151"/>
    </row>
    <row r="33" spans="1:40" ht="39.950000000000003" customHeight="1" x14ac:dyDescent="0.15">
      <c r="A33" s="126" t="s">
        <v>426</v>
      </c>
      <c r="B33" s="161" t="s">
        <v>76</v>
      </c>
      <c r="C33" s="175">
        <v>1.8404463181975444E-3</v>
      </c>
      <c r="D33" s="176">
        <v>3.8767476481660901E-3</v>
      </c>
      <c r="E33" s="176">
        <v>2.5560790995236495E-3</v>
      </c>
      <c r="F33" s="176">
        <v>1.2564618208621653E-3</v>
      </c>
      <c r="G33" s="176">
        <v>1.6958348513611316E-3</v>
      </c>
      <c r="H33" s="176">
        <v>1.0213358171846335E-3</v>
      </c>
      <c r="I33" s="176">
        <v>2.8837282829394554E-4</v>
      </c>
      <c r="J33" s="176">
        <v>1.2602183658259037E-3</v>
      </c>
      <c r="K33" s="176">
        <v>2.6569264385384733E-3</v>
      </c>
      <c r="L33" s="176">
        <v>2.1974675991341692E-3</v>
      </c>
      <c r="M33" s="176">
        <v>2.0982266947371726E-3</v>
      </c>
      <c r="N33" s="176">
        <v>1.9163229994593192E-3</v>
      </c>
      <c r="O33" s="176">
        <v>2.8058140809283628E-3</v>
      </c>
      <c r="P33" s="176">
        <v>2.3633925933688182E-3</v>
      </c>
      <c r="Q33" s="176">
        <v>1.3494408812592788E-3</v>
      </c>
      <c r="R33" s="176">
        <v>8.6425774053839948E-4</v>
      </c>
      <c r="S33" s="176">
        <v>1.3712180427636973E-3</v>
      </c>
      <c r="T33" s="176">
        <v>9.6640471411889751E-4</v>
      </c>
      <c r="U33" s="176">
        <v>1.4470749036715391E-3</v>
      </c>
      <c r="V33" s="176">
        <v>1.3138075955946927E-3</v>
      </c>
      <c r="W33" s="176">
        <v>4.2772361627243195E-3</v>
      </c>
      <c r="X33" s="176">
        <v>1.2535743213932797E-3</v>
      </c>
      <c r="Y33" s="176">
        <v>3.1119198775672765E-3</v>
      </c>
      <c r="Z33" s="176">
        <v>5.670642585045055E-3</v>
      </c>
      <c r="AA33" s="176">
        <v>2.1088648784628248E-3</v>
      </c>
      <c r="AB33" s="176">
        <v>1.6076840631049736E-3</v>
      </c>
      <c r="AC33" s="176">
        <v>6.5602964536068777E-4</v>
      </c>
      <c r="AD33" s="176">
        <v>2.7348402825944154E-3</v>
      </c>
      <c r="AE33" s="176">
        <v>1.2988764953356328E-3</v>
      </c>
      <c r="AF33" s="176">
        <v>1.0007796700493148</v>
      </c>
      <c r="AG33" s="176">
        <v>2.7881166937890754E-3</v>
      </c>
      <c r="AH33" s="176">
        <v>1.45345033156143E-3</v>
      </c>
      <c r="AI33" s="176">
        <v>1.6682269631124642E-3</v>
      </c>
      <c r="AJ33" s="176">
        <v>1.2380575321444562E-3</v>
      </c>
      <c r="AK33" s="176">
        <v>1.5822538221816566E-3</v>
      </c>
      <c r="AL33" s="176">
        <v>1.5892629915945445E-3</v>
      </c>
      <c r="AM33" s="177">
        <v>0.24738703983316016</v>
      </c>
      <c r="AN33" s="151"/>
    </row>
    <row r="34" spans="1:40" ht="39.950000000000003" customHeight="1" x14ac:dyDescent="0.15">
      <c r="A34" s="126" t="s">
        <v>427</v>
      </c>
      <c r="B34" s="161" t="s">
        <v>394</v>
      </c>
      <c r="C34" s="175">
        <v>3.619690047851056E-4</v>
      </c>
      <c r="D34" s="176">
        <v>8.0417599458793899E-4</v>
      </c>
      <c r="E34" s="176">
        <v>6.1109143527569864E-4</v>
      </c>
      <c r="F34" s="176">
        <v>3.1278850971140301E-4</v>
      </c>
      <c r="G34" s="176">
        <v>5.414727950879204E-4</v>
      </c>
      <c r="H34" s="176">
        <v>7.2012804137310264E-4</v>
      </c>
      <c r="I34" s="176">
        <v>8.4205504401842557E-5</v>
      </c>
      <c r="J34" s="176">
        <v>4.9296118454276571E-4</v>
      </c>
      <c r="K34" s="176">
        <v>7.2982583621247527E-4</v>
      </c>
      <c r="L34" s="176">
        <v>3.6803506562129741E-4</v>
      </c>
      <c r="M34" s="176">
        <v>2.5667643779739383E-4</v>
      </c>
      <c r="N34" s="176">
        <v>6.8571140701437802E-4</v>
      </c>
      <c r="O34" s="176">
        <v>1.0037720868273101E-3</v>
      </c>
      <c r="P34" s="176">
        <v>7.7070047939460629E-4</v>
      </c>
      <c r="Q34" s="176">
        <v>7.5358190806619778E-4</v>
      </c>
      <c r="R34" s="176">
        <v>1.6195181075540025E-3</v>
      </c>
      <c r="S34" s="176">
        <v>1.5796971877322815E-3</v>
      </c>
      <c r="T34" s="176">
        <v>2.0369007819337078E-3</v>
      </c>
      <c r="U34" s="176">
        <v>6.5737088855249352E-4</v>
      </c>
      <c r="V34" s="176">
        <v>4.4979648179465878E-4</v>
      </c>
      <c r="W34" s="176">
        <v>5.647016150386934E-4</v>
      </c>
      <c r="X34" s="176">
        <v>8.3521155354749114E-4</v>
      </c>
      <c r="Y34" s="176">
        <v>6.4735976065981673E-4</v>
      </c>
      <c r="Z34" s="176">
        <v>4.7578367910782973E-4</v>
      </c>
      <c r="AA34" s="176">
        <v>6.0984588361991316E-4</v>
      </c>
      <c r="AB34" s="176">
        <v>7.2143739729775157E-4</v>
      </c>
      <c r="AC34" s="176">
        <v>1.1907903987649089E-4</v>
      </c>
      <c r="AD34" s="176">
        <v>1.5763122045126892E-3</v>
      </c>
      <c r="AE34" s="176">
        <v>4.9948246902541847E-3</v>
      </c>
      <c r="AF34" s="176">
        <v>4.8850124578907986E-4</v>
      </c>
      <c r="AG34" s="176">
        <v>1.000332492048597</v>
      </c>
      <c r="AH34" s="176">
        <v>3.8174157184616201E-4</v>
      </c>
      <c r="AI34" s="176">
        <v>5.6268483734144632E-4</v>
      </c>
      <c r="AJ34" s="176">
        <v>1.1127007858986509E-3</v>
      </c>
      <c r="AK34" s="176">
        <v>8.0493255284373169E-4</v>
      </c>
      <c r="AL34" s="176">
        <v>5.3140547403706133E-4</v>
      </c>
      <c r="AM34" s="177">
        <v>8.5953319982369145E-4</v>
      </c>
      <c r="AN34" s="151"/>
    </row>
    <row r="35" spans="1:40" ht="39.950000000000003" customHeight="1" x14ac:dyDescent="0.15">
      <c r="A35" s="126" t="s">
        <v>428</v>
      </c>
      <c r="B35" s="161" t="s">
        <v>395</v>
      </c>
      <c r="C35" s="175">
        <v>5.8434009630215346E-4</v>
      </c>
      <c r="D35" s="176">
        <v>3.4610399088238136E-4</v>
      </c>
      <c r="E35" s="176">
        <v>2.1916679036914415E-4</v>
      </c>
      <c r="F35" s="176">
        <v>1.0217469277145403E-4</v>
      </c>
      <c r="G35" s="176">
        <v>1.5689637665010071E-4</v>
      </c>
      <c r="H35" s="176">
        <v>1.2826104259369741E-4</v>
      </c>
      <c r="I35" s="176">
        <v>4.2278879598451852E-5</v>
      </c>
      <c r="J35" s="176">
        <v>1.0485157503051434E-4</v>
      </c>
      <c r="K35" s="176">
        <v>1.5368836423336886E-4</v>
      </c>
      <c r="L35" s="176">
        <v>1.1621507137474438E-4</v>
      </c>
      <c r="M35" s="176">
        <v>1.117249814808062E-4</v>
      </c>
      <c r="N35" s="176">
        <v>1.1201735429435658E-4</v>
      </c>
      <c r="O35" s="176">
        <v>1.089836526623047E-4</v>
      </c>
      <c r="P35" s="176">
        <v>1.0134425386628822E-4</v>
      </c>
      <c r="Q35" s="176">
        <v>9.6617017927783891E-5</v>
      </c>
      <c r="R35" s="176">
        <v>8.822216524080724E-5</v>
      </c>
      <c r="S35" s="176">
        <v>9.8725014139713801E-5</v>
      </c>
      <c r="T35" s="176">
        <v>9.5331236738111237E-5</v>
      </c>
      <c r="U35" s="176">
        <v>9.8554848529762125E-5</v>
      </c>
      <c r="V35" s="176">
        <v>2.0109863069733681E-4</v>
      </c>
      <c r="W35" s="176">
        <v>1.6254178487249728E-4</v>
      </c>
      <c r="X35" s="176">
        <v>1.3611526337630107E-4</v>
      </c>
      <c r="Y35" s="176">
        <v>4.7111617274413919E-4</v>
      </c>
      <c r="Z35" s="176">
        <v>1.8423381176771098E-4</v>
      </c>
      <c r="AA35" s="176">
        <v>1.7241628821372551E-4</v>
      </c>
      <c r="AB35" s="176">
        <v>3.0524417528938173E-4</v>
      </c>
      <c r="AC35" s="176">
        <v>4.8312251626252211E-5</v>
      </c>
      <c r="AD35" s="176">
        <v>1.3932119139483702E-3</v>
      </c>
      <c r="AE35" s="176">
        <v>7.8462807017675427E-4</v>
      </c>
      <c r="AF35" s="176">
        <v>1.3481836218440653E-4</v>
      </c>
      <c r="AG35" s="176">
        <v>1.4066845909071812E-4</v>
      </c>
      <c r="AH35" s="176">
        <v>1.0161676932958665</v>
      </c>
      <c r="AI35" s="176">
        <v>1.7106825123844085E-4</v>
      </c>
      <c r="AJ35" s="176">
        <v>1.6549818211303755E-4</v>
      </c>
      <c r="AK35" s="176">
        <v>2.2825389566221986E-4</v>
      </c>
      <c r="AL35" s="176">
        <v>1.9311800327818389E-4</v>
      </c>
      <c r="AM35" s="177">
        <v>2.7115480940130979E-3</v>
      </c>
      <c r="AN35" s="151"/>
    </row>
    <row r="36" spans="1:40" ht="39.950000000000003" customHeight="1" x14ac:dyDescent="0.15">
      <c r="A36" s="126" t="s">
        <v>429</v>
      </c>
      <c r="B36" s="161" t="s">
        <v>334</v>
      </c>
      <c r="C36" s="175">
        <v>1.963258548842771E-3</v>
      </c>
      <c r="D36" s="176">
        <v>3.8658972962019116E-3</v>
      </c>
      <c r="E36" s="176">
        <v>1.9807206062951695E-3</v>
      </c>
      <c r="F36" s="176">
        <v>1.5028464449492007E-3</v>
      </c>
      <c r="G36" s="176">
        <v>2.1312083623398026E-3</v>
      </c>
      <c r="H36" s="176">
        <v>2.9474267671424819E-3</v>
      </c>
      <c r="I36" s="176">
        <v>3.6539050565914004E-4</v>
      </c>
      <c r="J36" s="176">
        <v>1.6874548552702111E-3</v>
      </c>
      <c r="K36" s="176">
        <v>1.7865181575227446E-3</v>
      </c>
      <c r="L36" s="176">
        <v>1.9103115287831191E-3</v>
      </c>
      <c r="M36" s="176">
        <v>1.0368885469764228E-3</v>
      </c>
      <c r="N36" s="176">
        <v>1.7483412399296274E-3</v>
      </c>
      <c r="O36" s="176">
        <v>3.2204087604594898E-3</v>
      </c>
      <c r="P36" s="176">
        <v>2.786493390694192E-3</v>
      </c>
      <c r="Q36" s="176">
        <v>2.2964534255705714E-3</v>
      </c>
      <c r="R36" s="176">
        <v>1.5432348012704227E-3</v>
      </c>
      <c r="S36" s="176">
        <v>1.4842030562872666E-3</v>
      </c>
      <c r="T36" s="176">
        <v>1.5874389320772882E-3</v>
      </c>
      <c r="U36" s="176">
        <v>1.1810912819866575E-3</v>
      </c>
      <c r="V36" s="176">
        <v>1.7133605086231919E-3</v>
      </c>
      <c r="W36" s="176">
        <v>2.0647195275060211E-3</v>
      </c>
      <c r="X36" s="176">
        <v>2.1415080926754089E-3</v>
      </c>
      <c r="Y36" s="176">
        <v>1.0757065196066427E-2</v>
      </c>
      <c r="Z36" s="176">
        <v>2.7426378874257922E-3</v>
      </c>
      <c r="AA36" s="176">
        <v>1.2248386141051803E-3</v>
      </c>
      <c r="AB36" s="176">
        <v>3.651450683694644E-3</v>
      </c>
      <c r="AC36" s="176">
        <v>7.3732319667511685E-4</v>
      </c>
      <c r="AD36" s="176">
        <v>2.0997439467855435E-3</v>
      </c>
      <c r="AE36" s="176">
        <v>2.3543627602414957E-3</v>
      </c>
      <c r="AF36" s="176">
        <v>6.8415110071551452E-4</v>
      </c>
      <c r="AG36" s="176">
        <v>2.6421724742118832E-3</v>
      </c>
      <c r="AH36" s="176">
        <v>1.7740536642340419E-3</v>
      </c>
      <c r="AI36" s="176">
        <v>1.0007959614071451</v>
      </c>
      <c r="AJ36" s="176">
        <v>2.7529348120753378E-3</v>
      </c>
      <c r="AK36" s="176">
        <v>3.6389817774907145E-3</v>
      </c>
      <c r="AL36" s="176">
        <v>1.495117609520237E-3</v>
      </c>
      <c r="AM36" s="177">
        <v>5.4993218352511839E-3</v>
      </c>
      <c r="AN36" s="151"/>
    </row>
    <row r="37" spans="1:40" ht="39.950000000000003" customHeight="1" x14ac:dyDescent="0.15">
      <c r="A37" s="126" t="s">
        <v>430</v>
      </c>
      <c r="B37" s="161" t="s">
        <v>396</v>
      </c>
      <c r="C37" s="175">
        <v>6.4565817577337509E-2</v>
      </c>
      <c r="D37" s="176">
        <v>0.10981497754730161</v>
      </c>
      <c r="E37" s="176">
        <v>8.5230105012289031E-2</v>
      </c>
      <c r="F37" s="176">
        <v>7.6771304653795461E-2</v>
      </c>
      <c r="G37" s="176">
        <v>7.626595601089721E-2</v>
      </c>
      <c r="H37" s="176">
        <v>0.10225497861014751</v>
      </c>
      <c r="I37" s="176">
        <v>1.4987524947558407E-2</v>
      </c>
      <c r="J37" s="176">
        <v>9.2845541763840647E-2</v>
      </c>
      <c r="K37" s="176">
        <v>9.8699482423509149E-2</v>
      </c>
      <c r="L37" s="176">
        <v>5.4563522629061202E-2</v>
      </c>
      <c r="M37" s="176">
        <v>5.238141164788606E-2</v>
      </c>
      <c r="N37" s="176">
        <v>7.0049495050504493E-2</v>
      </c>
      <c r="O37" s="176">
        <v>8.3294334420056709E-2</v>
      </c>
      <c r="P37" s="176">
        <v>7.6389660915304525E-2</v>
      </c>
      <c r="Q37" s="176">
        <v>7.9076819597348733E-2</v>
      </c>
      <c r="R37" s="176">
        <v>9.3411701498149202E-2</v>
      </c>
      <c r="S37" s="176">
        <v>8.71822582853264E-2</v>
      </c>
      <c r="T37" s="176">
        <v>8.4749570706857541E-2</v>
      </c>
      <c r="U37" s="176">
        <v>8.8305838720270896E-2</v>
      </c>
      <c r="V37" s="176">
        <v>9.2438559078269547E-2</v>
      </c>
      <c r="W37" s="176">
        <v>0.14315688611874783</v>
      </c>
      <c r="X37" s="176">
        <v>0.10045091669097286</v>
      </c>
      <c r="Y37" s="176">
        <v>0.20395028010640831</v>
      </c>
      <c r="Z37" s="176">
        <v>0.10313875577881511</v>
      </c>
      <c r="AA37" s="176">
        <v>0.12386240496400777</v>
      </c>
      <c r="AB37" s="176">
        <v>0.16167314556581724</v>
      </c>
      <c r="AC37" s="176">
        <v>4.7792919886782789E-2</v>
      </c>
      <c r="AD37" s="176">
        <v>0.16634213489588667</v>
      </c>
      <c r="AE37" s="176">
        <v>0.23779134651723038</v>
      </c>
      <c r="AF37" s="176">
        <v>0.12868301356974493</v>
      </c>
      <c r="AG37" s="176">
        <v>0.10429654067394863</v>
      </c>
      <c r="AH37" s="176">
        <v>8.4641614642358864E-2</v>
      </c>
      <c r="AI37" s="176">
        <v>0.12731652663726095</v>
      </c>
      <c r="AJ37" s="176">
        <v>1.1873881164708286</v>
      </c>
      <c r="AK37" s="176">
        <v>8.4669266047106992E-2</v>
      </c>
      <c r="AL37" s="176">
        <v>8.1618980935315361E-2</v>
      </c>
      <c r="AM37" s="177">
        <v>0.11766582049330722</v>
      </c>
      <c r="AN37" s="151"/>
    </row>
    <row r="38" spans="1:40" ht="39.950000000000003" customHeight="1" x14ac:dyDescent="0.15">
      <c r="A38" s="126" t="s">
        <v>431</v>
      </c>
      <c r="B38" s="161" t="s">
        <v>397</v>
      </c>
      <c r="C38" s="175">
        <v>7.6728874888091581E-4</v>
      </c>
      <c r="D38" s="176">
        <v>9.2390728548213431E-4</v>
      </c>
      <c r="E38" s="176">
        <v>8.237732672858371E-4</v>
      </c>
      <c r="F38" s="176">
        <v>7.0578382792888027E-4</v>
      </c>
      <c r="G38" s="176">
        <v>7.406754584003525E-4</v>
      </c>
      <c r="H38" s="176">
        <v>7.8579611156649265E-4</v>
      </c>
      <c r="I38" s="176">
        <v>1.2689795725191234E-4</v>
      </c>
      <c r="J38" s="176">
        <v>7.0158120031078223E-4</v>
      </c>
      <c r="K38" s="176">
        <v>6.4456997573979116E-4</v>
      </c>
      <c r="L38" s="176">
        <v>5.2737634826401667E-4</v>
      </c>
      <c r="M38" s="176">
        <v>5.25963643643437E-4</v>
      </c>
      <c r="N38" s="176">
        <v>6.1510633366247496E-4</v>
      </c>
      <c r="O38" s="176">
        <v>6.8825734150341903E-4</v>
      </c>
      <c r="P38" s="176">
        <v>7.2414083265418406E-4</v>
      </c>
      <c r="Q38" s="176">
        <v>6.7585001852954159E-4</v>
      </c>
      <c r="R38" s="176">
        <v>7.757532786818402E-4</v>
      </c>
      <c r="S38" s="176">
        <v>7.8368901058445731E-4</v>
      </c>
      <c r="T38" s="176">
        <v>8.4492708336717458E-4</v>
      </c>
      <c r="U38" s="176">
        <v>7.0424532444832697E-4</v>
      </c>
      <c r="V38" s="176">
        <v>1.0961649177765741E-3</v>
      </c>
      <c r="W38" s="176">
        <v>1.0069087119829385E-3</v>
      </c>
      <c r="X38" s="176">
        <v>6.2500146884123062E-4</v>
      </c>
      <c r="Y38" s="176">
        <v>1.53585327339824E-3</v>
      </c>
      <c r="Z38" s="176">
        <v>6.5662108121313542E-4</v>
      </c>
      <c r="AA38" s="176">
        <v>1.7408060644654524E-3</v>
      </c>
      <c r="AB38" s="176">
        <v>1.4315507165469099E-3</v>
      </c>
      <c r="AC38" s="176">
        <v>7.8634969952602585E-4</v>
      </c>
      <c r="AD38" s="176">
        <v>1.4797823566494784E-3</v>
      </c>
      <c r="AE38" s="176">
        <v>1.3087148058343928E-2</v>
      </c>
      <c r="AF38" s="176">
        <v>1.2795658911594694E-3</v>
      </c>
      <c r="AG38" s="176">
        <v>3.6893563287180454E-3</v>
      </c>
      <c r="AH38" s="176">
        <v>1.2922436608079672E-2</v>
      </c>
      <c r="AI38" s="176">
        <v>3.9155596405011876E-3</v>
      </c>
      <c r="AJ38" s="176">
        <v>2.9141181672309767E-3</v>
      </c>
      <c r="AK38" s="176">
        <v>1.0164259122512485</v>
      </c>
      <c r="AL38" s="176">
        <v>9.1454289204235758E-4</v>
      </c>
      <c r="AM38" s="177">
        <v>3.2867726906344315E-3</v>
      </c>
      <c r="AN38" s="151"/>
    </row>
    <row r="39" spans="1:40" ht="39.950000000000003" customHeight="1" x14ac:dyDescent="0.15">
      <c r="A39" s="126" t="s">
        <v>432</v>
      </c>
      <c r="B39" s="161" t="s">
        <v>43</v>
      </c>
      <c r="C39" s="175">
        <v>1.6081223554106874E-3</v>
      </c>
      <c r="D39" s="176">
        <v>1.8474096359717038E-3</v>
      </c>
      <c r="E39" s="176">
        <v>1.6434469334826818E-3</v>
      </c>
      <c r="F39" s="176">
        <v>1.9420454065750788E-3</v>
      </c>
      <c r="G39" s="176">
        <v>1.8094535913459747E-3</v>
      </c>
      <c r="H39" s="176">
        <v>1.3026480854867743E-3</v>
      </c>
      <c r="I39" s="176">
        <v>1.9297120085307108E-4</v>
      </c>
      <c r="J39" s="176">
        <v>9.3551320304778942E-4</v>
      </c>
      <c r="K39" s="176">
        <v>1.9208703223434478E-3</v>
      </c>
      <c r="L39" s="176">
        <v>8.0749804803317545E-4</v>
      </c>
      <c r="M39" s="176">
        <v>1.0078850104238155E-3</v>
      </c>
      <c r="N39" s="176">
        <v>1.092505322511942E-3</v>
      </c>
      <c r="O39" s="176">
        <v>1.6177712609370671E-3</v>
      </c>
      <c r="P39" s="176">
        <v>1.7475063554574096E-3</v>
      </c>
      <c r="Q39" s="176">
        <v>1.6030307654000117E-3</v>
      </c>
      <c r="R39" s="176">
        <v>1.6434018653162014E-3</v>
      </c>
      <c r="S39" s="176">
        <v>1.7135799942543984E-3</v>
      </c>
      <c r="T39" s="176">
        <v>1.7109558716501868E-3</v>
      </c>
      <c r="U39" s="176">
        <v>1.2744738715009013E-3</v>
      </c>
      <c r="V39" s="176">
        <v>2.0951683589305286E-3</v>
      </c>
      <c r="W39" s="176">
        <v>1.7993852464668527E-3</v>
      </c>
      <c r="X39" s="176">
        <v>6.2238515810828974E-4</v>
      </c>
      <c r="Y39" s="176">
        <v>1.9302815113996783E-3</v>
      </c>
      <c r="Z39" s="176">
        <v>3.8915617836283445E-3</v>
      </c>
      <c r="AA39" s="176">
        <v>2.6895872902718246E-3</v>
      </c>
      <c r="AB39" s="176">
        <v>4.4433619261517732E-3</v>
      </c>
      <c r="AC39" s="176">
        <v>7.8135414865515996E-4</v>
      </c>
      <c r="AD39" s="176">
        <v>2.7204530318041273E-3</v>
      </c>
      <c r="AE39" s="176">
        <v>2.9529845311054188E-3</v>
      </c>
      <c r="AF39" s="176">
        <v>3.5417155874220897E-3</v>
      </c>
      <c r="AG39" s="176">
        <v>4.329904353657237E-3</v>
      </c>
      <c r="AH39" s="176">
        <v>2.999281047422767E-3</v>
      </c>
      <c r="AI39" s="176">
        <v>5.8897507219465893E-3</v>
      </c>
      <c r="AJ39" s="176">
        <v>2.3275737635503747E-3</v>
      </c>
      <c r="AK39" s="176">
        <v>2.7156167996771185E-3</v>
      </c>
      <c r="AL39" s="176">
        <v>1.001733494235191</v>
      </c>
      <c r="AM39" s="177">
        <v>1.8269150210090824E-3</v>
      </c>
      <c r="AN39" s="151"/>
    </row>
    <row r="40" spans="1:40" ht="39.950000000000003" customHeight="1" x14ac:dyDescent="0.15">
      <c r="A40" s="126" t="s">
        <v>433</v>
      </c>
      <c r="B40" s="161" t="s">
        <v>41</v>
      </c>
      <c r="C40" s="178">
        <v>7.4632977651406035E-3</v>
      </c>
      <c r="D40" s="179">
        <v>1.5720818245276585E-2</v>
      </c>
      <c r="E40" s="179">
        <v>1.0365300656897428E-2</v>
      </c>
      <c r="F40" s="179">
        <v>5.0951492618425687E-3</v>
      </c>
      <c r="G40" s="179">
        <v>6.8768756421031304E-3</v>
      </c>
      <c r="H40" s="179">
        <v>4.1416765305696693E-3</v>
      </c>
      <c r="I40" s="179">
        <v>1.1693969357613565E-3</v>
      </c>
      <c r="J40" s="179">
        <v>5.1103826393963225E-3</v>
      </c>
      <c r="K40" s="179">
        <v>1.0774252394553558E-2</v>
      </c>
      <c r="L40" s="179">
        <v>8.9110749166803997E-3</v>
      </c>
      <c r="M40" s="179">
        <v>8.5086375227323863E-3</v>
      </c>
      <c r="N40" s="179">
        <v>7.770989578853426E-3</v>
      </c>
      <c r="O40" s="179">
        <v>1.1378015078484361E-2</v>
      </c>
      <c r="P40" s="179">
        <v>9.5839267279004148E-3</v>
      </c>
      <c r="Q40" s="179">
        <v>5.4721938986816675E-3</v>
      </c>
      <c r="R40" s="179">
        <v>3.5047003543046944E-3</v>
      </c>
      <c r="S40" s="179">
        <v>5.5605036957021032E-3</v>
      </c>
      <c r="T40" s="179">
        <v>3.9189223134574198E-3</v>
      </c>
      <c r="U40" s="179">
        <v>5.8681151347787577E-3</v>
      </c>
      <c r="V40" s="179">
        <v>5.3276953503482534E-3</v>
      </c>
      <c r="W40" s="179">
        <v>1.7344861829766557E-2</v>
      </c>
      <c r="X40" s="179">
        <v>5.0834399997359272E-3</v>
      </c>
      <c r="Y40" s="179">
        <v>1.2619321975275129E-2</v>
      </c>
      <c r="Z40" s="179">
        <v>2.2995342876029102E-2</v>
      </c>
      <c r="AA40" s="179">
        <v>8.5517770221243457E-3</v>
      </c>
      <c r="AB40" s="179">
        <v>6.5194104041972067E-3</v>
      </c>
      <c r="AC40" s="179">
        <v>2.660302850278992E-3</v>
      </c>
      <c r="AD40" s="179">
        <v>1.1090205222118621E-2</v>
      </c>
      <c r="AE40" s="179">
        <v>5.2671474027701538E-3</v>
      </c>
      <c r="AF40" s="179">
        <v>3.1616840323256362E-3</v>
      </c>
      <c r="AG40" s="179">
        <v>1.13062494048108E-2</v>
      </c>
      <c r="AH40" s="179">
        <v>5.8939684923322872E-3</v>
      </c>
      <c r="AI40" s="179">
        <v>6.7649213358953169E-3</v>
      </c>
      <c r="AJ40" s="179">
        <v>5.0205169916710578E-3</v>
      </c>
      <c r="AK40" s="179">
        <v>6.416286798594923E-3</v>
      </c>
      <c r="AL40" s="179">
        <v>6.4447100771754849E-3</v>
      </c>
      <c r="AM40" s="180">
        <v>1.0031931511698666</v>
      </c>
      <c r="AN40" s="151"/>
    </row>
    <row r="41" spans="1:40" ht="39.950000000000003" customHeight="1" x14ac:dyDescent="0.15">
      <c r="A41" s="127" t="s">
        <v>434</v>
      </c>
      <c r="B41" s="160" t="s">
        <v>0</v>
      </c>
      <c r="C41" s="143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42"/>
      <c r="T41" s="142"/>
      <c r="U41" s="142"/>
      <c r="V41" s="142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1"/>
      <c r="AN41" s="140"/>
    </row>
    <row r="42" spans="1:40" ht="39.950000000000003" customHeight="1" x14ac:dyDescent="0.15">
      <c r="A42" s="136" t="s">
        <v>445</v>
      </c>
      <c r="B42" s="159" t="s">
        <v>38</v>
      </c>
      <c r="C42" s="158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57"/>
      <c r="Z42" s="157"/>
      <c r="AA42" s="157"/>
      <c r="AB42" s="157"/>
      <c r="AC42" s="157"/>
      <c r="AD42" s="157"/>
      <c r="AE42" s="157"/>
      <c r="AF42" s="157"/>
      <c r="AG42" s="157"/>
      <c r="AH42" s="157"/>
      <c r="AI42" s="157"/>
      <c r="AJ42" s="157"/>
      <c r="AK42" s="157"/>
      <c r="AL42" s="157"/>
      <c r="AM42" s="156"/>
      <c r="AN42" s="155"/>
    </row>
    <row r="43" spans="1:40" ht="39.950000000000003" customHeight="1" x14ac:dyDescent="0.15">
      <c r="A43" s="126" t="s">
        <v>467</v>
      </c>
      <c r="B43" s="154" t="s">
        <v>1</v>
      </c>
      <c r="C43" s="153"/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39"/>
      <c r="AF43" s="139"/>
      <c r="AG43" s="139"/>
      <c r="AH43" s="139"/>
      <c r="AI43" s="139"/>
      <c r="AJ43" s="139"/>
      <c r="AK43" s="139"/>
      <c r="AL43" s="139"/>
      <c r="AM43" s="152"/>
      <c r="AN43" s="151"/>
    </row>
    <row r="44" spans="1:40" ht="39.950000000000003" customHeight="1" x14ac:dyDescent="0.15">
      <c r="A44" s="126" t="s">
        <v>468</v>
      </c>
      <c r="B44" s="154" t="s">
        <v>2</v>
      </c>
      <c r="C44" s="153"/>
      <c r="D44" s="139"/>
      <c r="E44" s="139"/>
      <c r="F44" s="139"/>
      <c r="G44" s="139"/>
      <c r="H44" s="139"/>
      <c r="I44" s="139"/>
      <c r="J44" s="139"/>
      <c r="K44" s="139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39"/>
      <c r="W44" s="139"/>
      <c r="X44" s="139"/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39"/>
      <c r="AK44" s="139"/>
      <c r="AL44" s="139"/>
      <c r="AM44" s="152"/>
      <c r="AN44" s="151"/>
    </row>
    <row r="45" spans="1:40" ht="39.950000000000003" customHeight="1" x14ac:dyDescent="0.15">
      <c r="A45" s="126" t="s">
        <v>469</v>
      </c>
      <c r="B45" s="154" t="s">
        <v>3</v>
      </c>
      <c r="C45" s="153"/>
      <c r="D45" s="139"/>
      <c r="E45" s="139"/>
      <c r="F45" s="139"/>
      <c r="G45" s="139"/>
      <c r="H45" s="139"/>
      <c r="I45" s="139"/>
      <c r="J45" s="139"/>
      <c r="K45" s="139"/>
      <c r="L45" s="139"/>
      <c r="M45" s="139"/>
      <c r="N45" s="139"/>
      <c r="O45" s="139"/>
      <c r="P45" s="139"/>
      <c r="Q45" s="139"/>
      <c r="R45" s="139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39"/>
      <c r="AF45" s="139"/>
      <c r="AG45" s="139"/>
      <c r="AH45" s="139"/>
      <c r="AI45" s="139"/>
      <c r="AJ45" s="139"/>
      <c r="AK45" s="139"/>
      <c r="AL45" s="139"/>
      <c r="AM45" s="152"/>
      <c r="AN45" s="151"/>
    </row>
    <row r="46" spans="1:40" ht="39.950000000000003" customHeight="1" x14ac:dyDescent="0.15">
      <c r="A46" s="126" t="s">
        <v>470</v>
      </c>
      <c r="B46" s="154" t="s">
        <v>4</v>
      </c>
      <c r="C46" s="153"/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52"/>
      <c r="AN46" s="151"/>
    </row>
    <row r="47" spans="1:40" ht="39.950000000000003" customHeight="1" x14ac:dyDescent="0.15">
      <c r="A47" s="129" t="s">
        <v>471</v>
      </c>
      <c r="B47" s="150" t="s">
        <v>5</v>
      </c>
      <c r="C47" s="149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8"/>
      <c r="AF47" s="148"/>
      <c r="AG47" s="148"/>
      <c r="AH47" s="148"/>
      <c r="AI47" s="148"/>
      <c r="AJ47" s="148"/>
      <c r="AK47" s="148"/>
      <c r="AL47" s="148"/>
      <c r="AM47" s="147"/>
      <c r="AN47" s="146"/>
    </row>
    <row r="48" spans="1:40" ht="39.950000000000003" customHeight="1" x14ac:dyDescent="0.15">
      <c r="A48" s="127" t="s">
        <v>472</v>
      </c>
      <c r="B48" s="145" t="s">
        <v>6</v>
      </c>
      <c r="C48" s="143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1"/>
      <c r="AN48" s="140"/>
    </row>
    <row r="49" spans="1:40" ht="39.950000000000003" customHeight="1" x14ac:dyDescent="0.15">
      <c r="A49" s="127" t="s">
        <v>462</v>
      </c>
      <c r="B49" s="144" t="s">
        <v>28</v>
      </c>
      <c r="C49" s="143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1"/>
      <c r="AN49" s="140"/>
    </row>
    <row r="50" spans="1:40" ht="39.950000000000003" customHeight="1" x14ac:dyDescent="0.15"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  <c r="AN50" s="139"/>
    </row>
    <row r="51" spans="1:40" ht="39.950000000000003" customHeight="1" x14ac:dyDescent="0.15"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39"/>
      <c r="AF51" s="139"/>
      <c r="AG51" s="139"/>
      <c r="AH51" s="139"/>
      <c r="AI51" s="139"/>
      <c r="AJ51" s="139"/>
      <c r="AK51" s="139"/>
      <c r="AL51" s="139"/>
      <c r="AM51" s="139"/>
      <c r="AN51" s="139"/>
    </row>
    <row r="52" spans="1:40" ht="39.950000000000003" customHeight="1" x14ac:dyDescent="0.15">
      <c r="C52" s="139"/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39"/>
      <c r="O52" s="13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139"/>
      <c r="AL52" s="139"/>
      <c r="AM52" s="139"/>
      <c r="AN52" s="139"/>
    </row>
  </sheetData>
  <mergeCells count="1">
    <mergeCell ref="C1:H1"/>
  </mergeCells>
  <phoneticPr fontId="10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5A8CF-900F-4DA6-85F6-E8600A078C10}">
  <dimension ref="A1:AO43"/>
  <sheetViews>
    <sheetView topLeftCell="A19" zoomScaleNormal="100" workbookViewId="0">
      <selection activeCell="I38" sqref="I38"/>
    </sheetView>
  </sheetViews>
  <sheetFormatPr defaultColWidth="8.875" defaultRowHeight="13.5" x14ac:dyDescent="0.15"/>
  <cols>
    <col min="1" max="1" width="8.875" style="125"/>
    <col min="2" max="2" width="22.125" style="125" customWidth="1"/>
    <col min="3" max="41" width="14.375" style="125" customWidth="1"/>
    <col min="42" max="16384" width="8.875" style="125"/>
  </cols>
  <sheetData>
    <row r="1" spans="1:41" x14ac:dyDescent="0.15">
      <c r="B1" s="161"/>
      <c r="C1" s="271" t="s">
        <v>1267</v>
      </c>
      <c r="D1" s="271"/>
      <c r="E1" s="271"/>
      <c r="F1" s="271"/>
      <c r="G1" s="271"/>
      <c r="H1" s="27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</row>
    <row r="2" spans="1:41" x14ac:dyDescent="0.15"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  <c r="AA2" s="161"/>
      <c r="AB2" s="161"/>
      <c r="AC2" s="161"/>
      <c r="AD2" s="161"/>
      <c r="AE2" s="161"/>
      <c r="AF2" s="161"/>
      <c r="AG2" s="161"/>
      <c r="AH2" s="161"/>
      <c r="AI2" s="161"/>
      <c r="AJ2" s="161"/>
      <c r="AK2" s="161"/>
      <c r="AL2" s="161"/>
      <c r="AM2" s="161"/>
      <c r="AN2" s="161"/>
      <c r="AO2" s="161"/>
    </row>
    <row r="3" spans="1:41" x14ac:dyDescent="0.15">
      <c r="A3" s="136"/>
      <c r="B3" s="162"/>
      <c r="C3" s="136" t="s">
        <v>398</v>
      </c>
      <c r="D3" s="181" t="s">
        <v>399</v>
      </c>
      <c r="E3" s="181" t="s">
        <v>400</v>
      </c>
      <c r="F3" s="181" t="s">
        <v>401</v>
      </c>
      <c r="G3" s="181" t="s">
        <v>402</v>
      </c>
      <c r="H3" s="181" t="s">
        <v>403</v>
      </c>
      <c r="I3" s="181" t="s">
        <v>404</v>
      </c>
      <c r="J3" s="181" t="s">
        <v>405</v>
      </c>
      <c r="K3" s="181" t="s">
        <v>444</v>
      </c>
      <c r="L3" s="181" t="s">
        <v>406</v>
      </c>
      <c r="M3" s="181" t="s">
        <v>407</v>
      </c>
      <c r="N3" s="181" t="s">
        <v>408</v>
      </c>
      <c r="O3" s="181" t="s">
        <v>409</v>
      </c>
      <c r="P3" s="181" t="s">
        <v>410</v>
      </c>
      <c r="Q3" s="181" t="s">
        <v>411</v>
      </c>
      <c r="R3" s="181" t="s">
        <v>412</v>
      </c>
      <c r="S3" s="181" t="s">
        <v>413</v>
      </c>
      <c r="T3" s="181" t="s">
        <v>414</v>
      </c>
      <c r="U3" s="181" t="s">
        <v>415</v>
      </c>
      <c r="V3" s="181" t="s">
        <v>416</v>
      </c>
      <c r="W3" s="181" t="s">
        <v>417</v>
      </c>
      <c r="X3" s="181" t="s">
        <v>418</v>
      </c>
      <c r="Y3" s="181" t="s">
        <v>419</v>
      </c>
      <c r="Z3" s="181" t="s">
        <v>420</v>
      </c>
      <c r="AA3" s="181" t="s">
        <v>421</v>
      </c>
      <c r="AB3" s="181" t="s">
        <v>422</v>
      </c>
      <c r="AC3" s="181" t="s">
        <v>423</v>
      </c>
      <c r="AD3" s="181" t="s">
        <v>424</v>
      </c>
      <c r="AE3" s="181" t="s">
        <v>425</v>
      </c>
      <c r="AF3" s="181" t="s">
        <v>426</v>
      </c>
      <c r="AG3" s="181" t="s">
        <v>427</v>
      </c>
      <c r="AH3" s="181" t="s">
        <v>428</v>
      </c>
      <c r="AI3" s="181" t="s">
        <v>429</v>
      </c>
      <c r="AJ3" s="181" t="s">
        <v>430</v>
      </c>
      <c r="AK3" s="181" t="s">
        <v>431</v>
      </c>
      <c r="AL3" s="181" t="s">
        <v>432</v>
      </c>
      <c r="AM3" s="182" t="s">
        <v>433</v>
      </c>
      <c r="AN3" s="183"/>
      <c r="AO3" s="183"/>
    </row>
    <row r="4" spans="1:41" ht="27" x14ac:dyDescent="0.15">
      <c r="A4" s="184"/>
      <c r="B4" s="185"/>
      <c r="C4" s="186" t="s">
        <v>435</v>
      </c>
      <c r="D4" s="185" t="s">
        <v>383</v>
      </c>
      <c r="E4" s="185" t="s">
        <v>384</v>
      </c>
      <c r="F4" s="185" t="s">
        <v>337</v>
      </c>
      <c r="G4" s="185" t="s">
        <v>345</v>
      </c>
      <c r="H4" s="185" t="s">
        <v>338</v>
      </c>
      <c r="I4" s="185" t="s">
        <v>346</v>
      </c>
      <c r="J4" s="185" t="s">
        <v>436</v>
      </c>
      <c r="K4" s="185" t="s">
        <v>339</v>
      </c>
      <c r="L4" s="185" t="s">
        <v>340</v>
      </c>
      <c r="M4" s="185" t="s">
        <v>385</v>
      </c>
      <c r="N4" s="185" t="s">
        <v>341</v>
      </c>
      <c r="O4" s="185" t="s">
        <v>162</v>
      </c>
      <c r="P4" s="185" t="s">
        <v>160</v>
      </c>
      <c r="Q4" s="185" t="s">
        <v>158</v>
      </c>
      <c r="R4" s="185" t="s">
        <v>386</v>
      </c>
      <c r="S4" s="185" t="s">
        <v>342</v>
      </c>
      <c r="T4" s="185" t="s">
        <v>437</v>
      </c>
      <c r="U4" s="185" t="s">
        <v>388</v>
      </c>
      <c r="V4" s="185" t="s">
        <v>21</v>
      </c>
      <c r="W4" s="185" t="s">
        <v>389</v>
      </c>
      <c r="X4" s="185" t="s">
        <v>390</v>
      </c>
      <c r="Y4" s="185" t="s">
        <v>22</v>
      </c>
      <c r="Z4" s="185" t="s">
        <v>23</v>
      </c>
      <c r="AA4" s="185" t="s">
        <v>114</v>
      </c>
      <c r="AB4" s="185" t="s">
        <v>112</v>
      </c>
      <c r="AC4" s="185" t="s">
        <v>391</v>
      </c>
      <c r="AD4" s="185" t="s">
        <v>392</v>
      </c>
      <c r="AE4" s="185" t="s">
        <v>393</v>
      </c>
      <c r="AF4" s="185" t="s">
        <v>76</v>
      </c>
      <c r="AG4" s="185" t="s">
        <v>394</v>
      </c>
      <c r="AH4" s="185" t="s">
        <v>395</v>
      </c>
      <c r="AI4" s="185" t="s">
        <v>334</v>
      </c>
      <c r="AJ4" s="185" t="s">
        <v>396</v>
      </c>
      <c r="AK4" s="185" t="s">
        <v>397</v>
      </c>
      <c r="AL4" s="185" t="s">
        <v>43</v>
      </c>
      <c r="AM4" s="187" t="s">
        <v>41</v>
      </c>
      <c r="AN4" s="188" t="s">
        <v>1268</v>
      </c>
      <c r="AO4" s="188" t="s">
        <v>1269</v>
      </c>
    </row>
    <row r="5" spans="1:41" x14ac:dyDescent="0.15">
      <c r="A5" s="136" t="s">
        <v>398</v>
      </c>
      <c r="B5" s="189" t="s">
        <v>435</v>
      </c>
      <c r="C5" s="190">
        <v>1.13478166</v>
      </c>
      <c r="D5" s="191">
        <v>5.9582999999999999E-4</v>
      </c>
      <c r="E5" s="191">
        <v>0.21509837000000001</v>
      </c>
      <c r="F5" s="191">
        <v>9.8536500000000003E-3</v>
      </c>
      <c r="G5" s="191">
        <v>3.8068560000000001E-2</v>
      </c>
      <c r="H5" s="191">
        <v>4.66731E-3</v>
      </c>
      <c r="I5" s="191">
        <v>6.9560000000000005E-5</v>
      </c>
      <c r="J5" s="191">
        <v>1.395301E-2</v>
      </c>
      <c r="K5" s="191">
        <v>1.42621E-3</v>
      </c>
      <c r="L5" s="191">
        <v>3.8927999999999999E-4</v>
      </c>
      <c r="M5" s="191">
        <v>7.6776999999999998E-4</v>
      </c>
      <c r="N5" s="191">
        <v>5.0798E-4</v>
      </c>
      <c r="O5" s="191">
        <v>5.5369000000000002E-4</v>
      </c>
      <c r="P5" s="191">
        <v>6.4183999999999997E-4</v>
      </c>
      <c r="Q5" s="191">
        <v>1.10633E-3</v>
      </c>
      <c r="R5" s="191">
        <v>9.3566999999999999E-4</v>
      </c>
      <c r="S5" s="191">
        <v>1.16994E-3</v>
      </c>
      <c r="T5" s="191">
        <v>1.1576100000000001E-3</v>
      </c>
      <c r="U5" s="191">
        <v>1.16423E-3</v>
      </c>
      <c r="V5" s="191">
        <v>1.125757E-2</v>
      </c>
      <c r="W5" s="191">
        <v>2.9969300000000001E-3</v>
      </c>
      <c r="X5" s="191">
        <v>3.7132000000000002E-4</v>
      </c>
      <c r="Y5" s="191">
        <v>1.08179E-3</v>
      </c>
      <c r="Z5" s="191">
        <v>6.0692000000000005E-4</v>
      </c>
      <c r="AA5" s="191">
        <v>7.8266999999999996E-4</v>
      </c>
      <c r="AB5" s="191">
        <v>6.2407000000000001E-4</v>
      </c>
      <c r="AC5" s="191">
        <v>1.6050999999999999E-4</v>
      </c>
      <c r="AD5" s="191">
        <v>6.0510999999999996E-4</v>
      </c>
      <c r="AE5" s="191">
        <v>1.6225199999999999E-3</v>
      </c>
      <c r="AF5" s="191">
        <v>5.2939999999999997E-4</v>
      </c>
      <c r="AG5" s="191">
        <v>3.76932E-3</v>
      </c>
      <c r="AH5" s="191">
        <v>5.6988200000000003E-3</v>
      </c>
      <c r="AI5" s="191">
        <v>3.7685000000000001E-3</v>
      </c>
      <c r="AJ5" s="191">
        <v>7.2669E-4</v>
      </c>
      <c r="AK5" s="191">
        <v>4.5362569999999998E-2</v>
      </c>
      <c r="AL5" s="191">
        <v>1.553475E-2</v>
      </c>
      <c r="AM5" s="192">
        <v>1.14718E-3</v>
      </c>
      <c r="AN5" s="193">
        <v>1.5235551199999999</v>
      </c>
      <c r="AO5" s="193">
        <v>0.85853919000000001</v>
      </c>
    </row>
    <row r="6" spans="1:41" x14ac:dyDescent="0.15">
      <c r="A6" s="194" t="s">
        <v>399</v>
      </c>
      <c r="B6" s="195" t="s">
        <v>383</v>
      </c>
      <c r="C6" s="190">
        <v>9.1971999999999996E-4</v>
      </c>
      <c r="D6" s="191">
        <v>1.0017130999999999</v>
      </c>
      <c r="E6" s="191">
        <v>8.1251999999999995E-4</v>
      </c>
      <c r="F6" s="191">
        <v>1.09235E-3</v>
      </c>
      <c r="G6" s="191">
        <v>1.65164E-3</v>
      </c>
      <c r="H6" s="191">
        <v>3.14701E-3</v>
      </c>
      <c r="I6" s="191">
        <v>2.3654069999999999E-2</v>
      </c>
      <c r="J6" s="191">
        <v>1.38043E-3</v>
      </c>
      <c r="K6" s="191">
        <v>4.4121500000000001E-3</v>
      </c>
      <c r="L6" s="191">
        <v>6.2209199999999996E-3</v>
      </c>
      <c r="M6" s="191">
        <v>8.4073800000000008E-3</v>
      </c>
      <c r="N6" s="191">
        <v>2.41676E-3</v>
      </c>
      <c r="O6" s="191">
        <v>1.5698800000000001E-3</v>
      </c>
      <c r="P6" s="191">
        <v>1.2868199999999999E-3</v>
      </c>
      <c r="Q6" s="191">
        <v>1.0592799999999999E-3</v>
      </c>
      <c r="R6" s="191">
        <v>1.3165900000000001E-3</v>
      </c>
      <c r="S6" s="191">
        <v>1.2922299999999999E-3</v>
      </c>
      <c r="T6" s="191">
        <v>9.0032999999999997E-4</v>
      </c>
      <c r="U6" s="191">
        <v>1.4906400000000001E-3</v>
      </c>
      <c r="V6" s="191">
        <v>1.0338700000000001E-3</v>
      </c>
      <c r="W6" s="191">
        <v>1.4318099999999999E-3</v>
      </c>
      <c r="X6" s="191">
        <v>1.41653E-2</v>
      </c>
      <c r="Y6" s="191">
        <v>1.21857E-3</v>
      </c>
      <c r="Z6" s="191">
        <v>1.5540899999999999E-3</v>
      </c>
      <c r="AA6" s="191">
        <v>5.8312000000000001E-4</v>
      </c>
      <c r="AB6" s="191">
        <v>2.8242000000000002E-4</v>
      </c>
      <c r="AC6" s="191">
        <v>1.2504000000000001E-4</v>
      </c>
      <c r="AD6" s="191">
        <v>2.5255999999999998E-3</v>
      </c>
      <c r="AE6" s="191">
        <v>3.6414999999999999E-4</v>
      </c>
      <c r="AF6" s="191">
        <v>6.1711000000000003E-4</v>
      </c>
      <c r="AG6" s="191">
        <v>5.5595999999999998E-4</v>
      </c>
      <c r="AH6" s="191">
        <v>6.9802000000000004E-4</v>
      </c>
      <c r="AI6" s="191">
        <v>4.2084000000000002E-4</v>
      </c>
      <c r="AJ6" s="191">
        <v>3.5854000000000002E-4</v>
      </c>
      <c r="AK6" s="191">
        <v>9.7338000000000004E-4</v>
      </c>
      <c r="AL6" s="191">
        <v>1.1021399999999999E-3</v>
      </c>
      <c r="AM6" s="192">
        <v>1.0111899999999999E-3</v>
      </c>
      <c r="AN6" s="193">
        <v>1.0937649599999999</v>
      </c>
      <c r="AO6" s="193">
        <v>0.61634796000000003</v>
      </c>
    </row>
    <row r="7" spans="1:41" x14ac:dyDescent="0.15">
      <c r="A7" s="194" t="s">
        <v>400</v>
      </c>
      <c r="B7" s="195" t="s">
        <v>384</v>
      </c>
      <c r="C7" s="190">
        <v>0.12815020999999999</v>
      </c>
      <c r="D7" s="191">
        <v>4.5838999999999998E-4</v>
      </c>
      <c r="E7" s="191">
        <v>1.2020475799999999</v>
      </c>
      <c r="F7" s="191">
        <v>4.6036000000000002E-3</v>
      </c>
      <c r="G7" s="191">
        <v>7.00776E-3</v>
      </c>
      <c r="H7" s="191">
        <v>1.007516E-2</v>
      </c>
      <c r="I7" s="191">
        <v>6.5749999999999999E-5</v>
      </c>
      <c r="J7" s="191">
        <v>3.4236399999999999E-3</v>
      </c>
      <c r="K7" s="191">
        <v>1.1707600000000001E-3</v>
      </c>
      <c r="L7" s="191">
        <v>2.9398E-4</v>
      </c>
      <c r="M7" s="191">
        <v>4.4630000000000001E-4</v>
      </c>
      <c r="N7" s="191">
        <v>3.3729000000000002E-4</v>
      </c>
      <c r="O7" s="191">
        <v>3.3961000000000001E-4</v>
      </c>
      <c r="P7" s="191">
        <v>3.5435000000000002E-4</v>
      </c>
      <c r="Q7" s="191">
        <v>5.465E-4</v>
      </c>
      <c r="R7" s="191">
        <v>5.3156000000000004E-4</v>
      </c>
      <c r="S7" s="191">
        <v>5.4881000000000005E-4</v>
      </c>
      <c r="T7" s="191">
        <v>5.3759000000000001E-4</v>
      </c>
      <c r="U7" s="191">
        <v>5.4226999999999997E-4</v>
      </c>
      <c r="V7" s="191">
        <v>5.1865599999999998E-3</v>
      </c>
      <c r="W7" s="191">
        <v>8.2991E-4</v>
      </c>
      <c r="X7" s="191">
        <v>2.2586000000000001E-4</v>
      </c>
      <c r="Y7" s="191">
        <v>5.9298E-4</v>
      </c>
      <c r="Z7" s="191">
        <v>4.1863000000000002E-4</v>
      </c>
      <c r="AA7" s="191">
        <v>5.7233000000000002E-4</v>
      </c>
      <c r="AB7" s="191">
        <v>3.9430999999999998E-4</v>
      </c>
      <c r="AC7" s="191">
        <v>1.4939E-4</v>
      </c>
      <c r="AD7" s="191">
        <v>5.7319999999999995E-4</v>
      </c>
      <c r="AE7" s="191">
        <v>2.09654E-3</v>
      </c>
      <c r="AF7" s="191">
        <v>6.4216999999999996E-4</v>
      </c>
      <c r="AG7" s="191">
        <v>6.56801E-3</v>
      </c>
      <c r="AH7" s="191">
        <v>1.1777910000000001E-2</v>
      </c>
      <c r="AI7" s="191">
        <v>2.6078500000000001E-3</v>
      </c>
      <c r="AJ7" s="191">
        <v>6.2518999999999997E-4</v>
      </c>
      <c r="AK7" s="191">
        <v>0.13570892000000001</v>
      </c>
      <c r="AL7" s="191">
        <v>3.4486199999999999E-3</v>
      </c>
      <c r="AM7" s="192">
        <v>3.7963599999999999E-3</v>
      </c>
      <c r="AN7" s="193">
        <v>1.53769585</v>
      </c>
      <c r="AO7" s="193">
        <v>0.86650764000000002</v>
      </c>
    </row>
    <row r="8" spans="1:41" x14ac:dyDescent="0.15">
      <c r="A8" s="194" t="s">
        <v>401</v>
      </c>
      <c r="B8" s="195" t="s">
        <v>337</v>
      </c>
      <c r="C8" s="190">
        <v>3.2241100000000001E-3</v>
      </c>
      <c r="D8" s="191">
        <v>2.0666399999999998E-3</v>
      </c>
      <c r="E8" s="191">
        <v>1.5524499999999999E-3</v>
      </c>
      <c r="F8" s="191">
        <v>1.0941617400000001</v>
      </c>
      <c r="G8" s="191">
        <v>4.0424399999999996E-3</v>
      </c>
      <c r="H8" s="191">
        <v>1.0146000000000001E-3</v>
      </c>
      <c r="I8" s="191">
        <v>1.2680999999999999E-4</v>
      </c>
      <c r="J8" s="191">
        <v>3.1773299999999999E-3</v>
      </c>
      <c r="K8" s="191">
        <v>1.82577E-3</v>
      </c>
      <c r="L8" s="191">
        <v>5.9685000000000001E-4</v>
      </c>
      <c r="M8" s="191">
        <v>8.6817999999999997E-4</v>
      </c>
      <c r="N8" s="191">
        <v>9.7369000000000004E-4</v>
      </c>
      <c r="O8" s="191">
        <v>9.9479999999999989E-4</v>
      </c>
      <c r="P8" s="191">
        <v>1.1083499999999999E-3</v>
      </c>
      <c r="Q8" s="191">
        <v>1.2038999999999999E-3</v>
      </c>
      <c r="R8" s="191">
        <v>2.2654699999999999E-3</v>
      </c>
      <c r="S8" s="191">
        <v>1.80484E-3</v>
      </c>
      <c r="T8" s="191">
        <v>1.5575700000000001E-3</v>
      </c>
      <c r="U8" s="191">
        <v>1.7633799999999999E-3</v>
      </c>
      <c r="V8" s="191">
        <v>2.7135699999999998E-3</v>
      </c>
      <c r="W8" s="191">
        <v>1.9921800000000001E-3</v>
      </c>
      <c r="X8" s="191">
        <v>3.9369999999999997E-4</v>
      </c>
      <c r="Y8" s="191">
        <v>1.0893599999999999E-3</v>
      </c>
      <c r="Z8" s="191">
        <v>1.15237E-3</v>
      </c>
      <c r="AA8" s="191">
        <v>2.0179199999999999E-3</v>
      </c>
      <c r="AB8" s="191">
        <v>1.0298799999999999E-3</v>
      </c>
      <c r="AC8" s="191">
        <v>1.6605999999999999E-4</v>
      </c>
      <c r="AD8" s="191">
        <v>1.14215E-3</v>
      </c>
      <c r="AE8" s="191">
        <v>1.0291199999999999E-3</v>
      </c>
      <c r="AF8" s="191">
        <v>1.66814E-3</v>
      </c>
      <c r="AG8" s="191">
        <v>5.886E-4</v>
      </c>
      <c r="AH8" s="191">
        <v>1.6291400000000001E-3</v>
      </c>
      <c r="AI8" s="191">
        <v>1.0590270000000001E-2</v>
      </c>
      <c r="AJ8" s="191">
        <v>1.2780300000000001E-3</v>
      </c>
      <c r="AK8" s="191">
        <v>2.0978799999999999E-3</v>
      </c>
      <c r="AL8" s="191">
        <v>1.018842E-2</v>
      </c>
      <c r="AM8" s="192">
        <v>9.9204999999999996E-4</v>
      </c>
      <c r="AN8" s="193">
        <v>1.1660877599999999</v>
      </c>
      <c r="AO8" s="193">
        <v>0.65710261000000003</v>
      </c>
    </row>
    <row r="9" spans="1:41" x14ac:dyDescent="0.15">
      <c r="A9" s="194" t="s">
        <v>402</v>
      </c>
      <c r="B9" s="195" t="s">
        <v>345</v>
      </c>
      <c r="C9" s="190">
        <v>3.331742E-2</v>
      </c>
      <c r="D9" s="191">
        <v>7.84113E-3</v>
      </c>
      <c r="E9" s="191">
        <v>3.1523469999999998E-2</v>
      </c>
      <c r="F9" s="191">
        <v>1.4022679999999999E-2</v>
      </c>
      <c r="G9" s="191">
        <v>1.3114247800000001</v>
      </c>
      <c r="H9" s="191">
        <v>2.4004850000000001E-2</v>
      </c>
      <c r="I9" s="191">
        <v>8.8593999999999999E-4</v>
      </c>
      <c r="J9" s="191">
        <v>1.5965210000000001E-2</v>
      </c>
      <c r="K9" s="191">
        <v>2.7593240000000002E-2</v>
      </c>
      <c r="L9" s="191">
        <v>5.0940400000000002E-3</v>
      </c>
      <c r="M9" s="191">
        <v>9.5489200000000007E-3</v>
      </c>
      <c r="N9" s="191">
        <v>8.3500899999999992E-3</v>
      </c>
      <c r="O9" s="191">
        <v>6.5202599999999999E-3</v>
      </c>
      <c r="P9" s="191">
        <v>6.0700900000000002E-3</v>
      </c>
      <c r="Q9" s="191">
        <v>1.201814E-2</v>
      </c>
      <c r="R9" s="191">
        <v>1.347862E-2</v>
      </c>
      <c r="S9" s="191">
        <v>1.4397689999999999E-2</v>
      </c>
      <c r="T9" s="191">
        <v>1.322834E-2</v>
      </c>
      <c r="U9" s="191">
        <v>7.8097000000000001E-3</v>
      </c>
      <c r="V9" s="191">
        <v>0.10076952</v>
      </c>
      <c r="W9" s="191">
        <v>5.6251299999999997E-2</v>
      </c>
      <c r="X9" s="191">
        <v>6.7203499999999999E-3</v>
      </c>
      <c r="Y9" s="191">
        <v>1.0639060000000001E-2</v>
      </c>
      <c r="Z9" s="191">
        <v>8.7485299999999992E-3</v>
      </c>
      <c r="AA9" s="191">
        <v>1.306599E-2</v>
      </c>
      <c r="AB9" s="191">
        <v>1.126373E-2</v>
      </c>
      <c r="AC9" s="191">
        <v>2.46219E-3</v>
      </c>
      <c r="AD9" s="191">
        <v>9.8144300000000007E-3</v>
      </c>
      <c r="AE9" s="191">
        <v>2.4049709999999998E-2</v>
      </c>
      <c r="AF9" s="191">
        <v>6.6186300000000003E-3</v>
      </c>
      <c r="AG9" s="191">
        <v>1.325761E-2</v>
      </c>
      <c r="AH9" s="191">
        <v>1.2388339999999999E-2</v>
      </c>
      <c r="AI9" s="191">
        <v>2.9421449999999998E-2</v>
      </c>
      <c r="AJ9" s="191">
        <v>9.5111499999999995E-3</v>
      </c>
      <c r="AK9" s="191">
        <v>1.4987149999999999E-2</v>
      </c>
      <c r="AL9" s="191">
        <v>0.47781149000000001</v>
      </c>
      <c r="AM9" s="192">
        <v>7.2071499999999998E-3</v>
      </c>
      <c r="AN9" s="193">
        <v>2.3780824100000002</v>
      </c>
      <c r="AO9" s="193">
        <v>1.3400742299999999</v>
      </c>
    </row>
    <row r="10" spans="1:41" x14ac:dyDescent="0.15">
      <c r="A10" s="194" t="s">
        <v>403</v>
      </c>
      <c r="B10" s="195" t="s">
        <v>338</v>
      </c>
      <c r="C10" s="190">
        <v>6.7425589999999994E-2</v>
      </c>
      <c r="D10" s="191">
        <v>1.8638189999999999E-2</v>
      </c>
      <c r="E10" s="191">
        <v>3.2071420000000003E-2</v>
      </c>
      <c r="F10" s="191">
        <v>0.12409002</v>
      </c>
      <c r="G10" s="191">
        <v>5.6240150000000003E-2</v>
      </c>
      <c r="H10" s="191">
        <v>1.34829763</v>
      </c>
      <c r="I10" s="191">
        <v>2.7159699999999998E-3</v>
      </c>
      <c r="J10" s="191">
        <v>0.23849608999999999</v>
      </c>
      <c r="K10" s="191">
        <v>4.0360779999999999E-2</v>
      </c>
      <c r="L10" s="191">
        <v>1.0200270000000001E-2</v>
      </c>
      <c r="M10" s="191">
        <v>1.6320870000000001E-2</v>
      </c>
      <c r="N10" s="191">
        <v>1.4920650000000001E-2</v>
      </c>
      <c r="O10" s="191">
        <v>1.263181E-2</v>
      </c>
      <c r="P10" s="191">
        <v>1.377306E-2</v>
      </c>
      <c r="Q10" s="191">
        <v>3.2637899999999997E-2</v>
      </c>
      <c r="R10" s="191">
        <v>3.0551709999999999E-2</v>
      </c>
      <c r="S10" s="191">
        <v>2.974483E-2</v>
      </c>
      <c r="T10" s="191">
        <v>2.7448239999999999E-2</v>
      </c>
      <c r="U10" s="191">
        <v>3.3341120000000002E-2</v>
      </c>
      <c r="V10" s="191">
        <v>5.3328790000000001E-2</v>
      </c>
      <c r="W10" s="191">
        <v>1.6118850000000001E-2</v>
      </c>
      <c r="X10" s="191">
        <v>3.34885E-3</v>
      </c>
      <c r="Y10" s="191">
        <v>2.1752190000000001E-2</v>
      </c>
      <c r="Z10" s="191">
        <v>1.926688E-2</v>
      </c>
      <c r="AA10" s="191">
        <v>3.7731599999999998E-3</v>
      </c>
      <c r="AB10" s="191">
        <v>3.7874900000000001E-3</v>
      </c>
      <c r="AC10" s="191">
        <v>1.01198E-3</v>
      </c>
      <c r="AD10" s="191">
        <v>4.6789600000000002E-3</v>
      </c>
      <c r="AE10" s="191">
        <v>7.2825900000000002E-3</v>
      </c>
      <c r="AF10" s="191">
        <v>4.5793099999999996E-3</v>
      </c>
      <c r="AG10" s="191">
        <v>1.1903520000000001E-2</v>
      </c>
      <c r="AH10" s="191">
        <v>0.13445007</v>
      </c>
      <c r="AI10" s="191">
        <v>1.0038969999999999E-2</v>
      </c>
      <c r="AJ10" s="191">
        <v>1.016617E-2</v>
      </c>
      <c r="AK10" s="191">
        <v>1.4247940000000001E-2</v>
      </c>
      <c r="AL10" s="191">
        <v>4.7829959999999998E-2</v>
      </c>
      <c r="AM10" s="192">
        <v>1.194886E-2</v>
      </c>
      <c r="AN10" s="193">
        <v>2.5294208199999999</v>
      </c>
      <c r="AO10" s="193">
        <v>1.4253549999999999</v>
      </c>
    </row>
    <row r="11" spans="1:41" x14ac:dyDescent="0.15">
      <c r="A11" s="194" t="s">
        <v>404</v>
      </c>
      <c r="B11" s="195" t="s">
        <v>346</v>
      </c>
      <c r="C11" s="190">
        <v>2.650404E-2</v>
      </c>
      <c r="D11" s="191">
        <v>4.4128819999999999E-2</v>
      </c>
      <c r="E11" s="191">
        <v>1.726314E-2</v>
      </c>
      <c r="F11" s="191">
        <v>2.106388E-2</v>
      </c>
      <c r="G11" s="191">
        <v>1.999035E-2</v>
      </c>
      <c r="H11" s="191">
        <v>9.8528530000000003E-2</v>
      </c>
      <c r="I11" s="191">
        <v>1.0571636799999999</v>
      </c>
      <c r="J11" s="191">
        <v>2.5787540000000001E-2</v>
      </c>
      <c r="K11" s="191">
        <v>3.4568309999999998E-2</v>
      </c>
      <c r="L11" s="191">
        <v>4.9806410000000002E-2</v>
      </c>
      <c r="M11" s="191">
        <v>1.313489E-2</v>
      </c>
      <c r="N11" s="191">
        <v>2.11148E-2</v>
      </c>
      <c r="O11" s="191">
        <v>1.431816E-2</v>
      </c>
      <c r="P11" s="191">
        <v>1.2676929999999999E-2</v>
      </c>
      <c r="Q11" s="191">
        <v>1.1406879999999999E-2</v>
      </c>
      <c r="R11" s="191">
        <v>1.165473E-2</v>
      </c>
      <c r="S11" s="191">
        <v>1.201587E-2</v>
      </c>
      <c r="T11" s="191">
        <v>9.3569299999999994E-3</v>
      </c>
      <c r="U11" s="191">
        <v>1.5999530000000001E-2</v>
      </c>
      <c r="V11" s="191">
        <v>1.905652E-2</v>
      </c>
      <c r="W11" s="191">
        <v>2.304252E-2</v>
      </c>
      <c r="X11" s="191">
        <v>5.3644360000000002E-2</v>
      </c>
      <c r="Y11" s="191">
        <v>2.0331430000000001E-2</v>
      </c>
      <c r="Z11" s="191">
        <v>2.2963859999999999E-2</v>
      </c>
      <c r="AA11" s="191">
        <v>9.5144300000000008E-3</v>
      </c>
      <c r="AB11" s="191">
        <v>6.26291E-3</v>
      </c>
      <c r="AC11" s="191">
        <v>1.85684E-3</v>
      </c>
      <c r="AD11" s="191">
        <v>0.10032447</v>
      </c>
      <c r="AE11" s="191">
        <v>7.2613499999999997E-3</v>
      </c>
      <c r="AF11" s="191">
        <v>1.5734149999999999E-2</v>
      </c>
      <c r="AG11" s="191">
        <v>9.4789799999999997E-3</v>
      </c>
      <c r="AH11" s="191">
        <v>1.582159E-2</v>
      </c>
      <c r="AI11" s="191">
        <v>1.0365060000000001E-2</v>
      </c>
      <c r="AJ11" s="191">
        <v>6.8749400000000004E-3</v>
      </c>
      <c r="AK11" s="191">
        <v>1.510798E-2</v>
      </c>
      <c r="AL11" s="191">
        <v>1.8475910000000002E-2</v>
      </c>
      <c r="AM11" s="192">
        <v>3.2417929999999998E-2</v>
      </c>
      <c r="AN11" s="193">
        <v>1.9050186499999999</v>
      </c>
      <c r="AO11" s="193">
        <v>1.07349786</v>
      </c>
    </row>
    <row r="12" spans="1:41" x14ac:dyDescent="0.15">
      <c r="A12" s="194" t="s">
        <v>405</v>
      </c>
      <c r="B12" s="195" t="s">
        <v>436</v>
      </c>
      <c r="C12" s="190">
        <v>1.8153260000000001E-2</v>
      </c>
      <c r="D12" s="191">
        <v>9.3425999999999995E-3</v>
      </c>
      <c r="E12" s="191">
        <v>2.9945570000000001E-2</v>
      </c>
      <c r="F12" s="191">
        <v>1.7817800000000002E-2</v>
      </c>
      <c r="G12" s="191">
        <v>3.4272410000000003E-2</v>
      </c>
      <c r="H12" s="191">
        <v>2.923837E-2</v>
      </c>
      <c r="I12" s="191">
        <v>9.2004000000000001E-4</v>
      </c>
      <c r="J12" s="191">
        <v>1.2300077700000001</v>
      </c>
      <c r="K12" s="191">
        <v>1.3078589999999999E-2</v>
      </c>
      <c r="L12" s="191">
        <v>4.5632800000000003E-3</v>
      </c>
      <c r="M12" s="191">
        <v>1.196995E-2</v>
      </c>
      <c r="N12" s="191">
        <v>9.18596E-3</v>
      </c>
      <c r="O12" s="191">
        <v>2.035439E-2</v>
      </c>
      <c r="P12" s="191">
        <v>2.9484989999999999E-2</v>
      </c>
      <c r="Q12" s="191">
        <v>5.1105270000000001E-2</v>
      </c>
      <c r="R12" s="191">
        <v>3.0026089999999998E-2</v>
      </c>
      <c r="S12" s="191">
        <v>5.1368749999999998E-2</v>
      </c>
      <c r="T12" s="191">
        <v>5.2715289999999998E-2</v>
      </c>
      <c r="U12" s="191">
        <v>7.0011089999999998E-2</v>
      </c>
      <c r="V12" s="191">
        <v>6.7998569999999994E-2</v>
      </c>
      <c r="W12" s="191">
        <v>2.0596360000000001E-2</v>
      </c>
      <c r="X12" s="191">
        <v>3.2092700000000002E-3</v>
      </c>
      <c r="Y12" s="191">
        <v>4.8888559999999998E-2</v>
      </c>
      <c r="Z12" s="191">
        <v>1.793351E-2</v>
      </c>
      <c r="AA12" s="191">
        <v>8.8544799999999996E-3</v>
      </c>
      <c r="AB12" s="191">
        <v>7.4636800000000003E-3</v>
      </c>
      <c r="AC12" s="191">
        <v>1.9923300000000001E-3</v>
      </c>
      <c r="AD12" s="191">
        <v>8.1661200000000007E-3</v>
      </c>
      <c r="AE12" s="191">
        <v>1.1093749999999999E-2</v>
      </c>
      <c r="AF12" s="191">
        <v>6.50666E-3</v>
      </c>
      <c r="AG12" s="191">
        <v>8.3812000000000001E-3</v>
      </c>
      <c r="AH12" s="191">
        <v>8.3934700000000001E-3</v>
      </c>
      <c r="AI12" s="191">
        <v>1.473345E-2</v>
      </c>
      <c r="AJ12" s="191">
        <v>1.6103650000000001E-2</v>
      </c>
      <c r="AK12" s="191">
        <v>1.026087E-2</v>
      </c>
      <c r="AL12" s="191">
        <v>7.3420139999999995E-2</v>
      </c>
      <c r="AM12" s="192">
        <v>9.0600699999999999E-3</v>
      </c>
      <c r="AN12" s="193">
        <v>2.0566175800000002</v>
      </c>
      <c r="AO12" s="193">
        <v>1.15892544</v>
      </c>
    </row>
    <row r="13" spans="1:41" x14ac:dyDescent="0.15">
      <c r="A13" s="194" t="s">
        <v>444</v>
      </c>
      <c r="B13" s="195" t="s">
        <v>339</v>
      </c>
      <c r="C13" s="190">
        <v>3.7563399999999999E-3</v>
      </c>
      <c r="D13" s="191">
        <v>1.5256099999999999E-3</v>
      </c>
      <c r="E13" s="191">
        <v>4.5808400000000001E-3</v>
      </c>
      <c r="F13" s="191">
        <v>2.1006200000000001E-3</v>
      </c>
      <c r="G13" s="191">
        <v>5.3938800000000002E-3</v>
      </c>
      <c r="H13" s="191">
        <v>9.2628099999999998E-3</v>
      </c>
      <c r="I13" s="191">
        <v>4.4767E-4</v>
      </c>
      <c r="J13" s="191">
        <v>5.7779399999999996E-3</v>
      </c>
      <c r="K13" s="191">
        <v>1.0786415199999999</v>
      </c>
      <c r="L13" s="191">
        <v>1.028659E-2</v>
      </c>
      <c r="M13" s="191">
        <v>1.223405E-2</v>
      </c>
      <c r="N13" s="191">
        <v>7.1321700000000002E-3</v>
      </c>
      <c r="O13" s="191">
        <v>9.8448500000000005E-3</v>
      </c>
      <c r="P13" s="191">
        <v>7.6500200000000004E-3</v>
      </c>
      <c r="Q13" s="191">
        <v>2.3958409999999999E-2</v>
      </c>
      <c r="R13" s="191">
        <v>4.133154E-2</v>
      </c>
      <c r="S13" s="191">
        <v>1.525314E-2</v>
      </c>
      <c r="T13" s="191">
        <v>1.212179E-2</v>
      </c>
      <c r="U13" s="191">
        <v>1.2065060000000001E-2</v>
      </c>
      <c r="V13" s="191">
        <v>6.2530099999999998E-3</v>
      </c>
      <c r="W13" s="191">
        <v>5.2660869999999999E-2</v>
      </c>
      <c r="X13" s="191">
        <v>1.2530799999999999E-3</v>
      </c>
      <c r="Y13" s="191">
        <v>7.2696699999999998E-3</v>
      </c>
      <c r="Z13" s="191">
        <v>1.3407499999999999E-3</v>
      </c>
      <c r="AA13" s="191">
        <v>8.7850000000000005E-4</v>
      </c>
      <c r="AB13" s="191">
        <v>6.9152999999999999E-4</v>
      </c>
      <c r="AC13" s="191">
        <v>6.9886999999999998E-4</v>
      </c>
      <c r="AD13" s="191">
        <v>1.15752E-3</v>
      </c>
      <c r="AE13" s="191">
        <v>1.0705700000000001E-3</v>
      </c>
      <c r="AF13" s="191">
        <v>1.27374E-3</v>
      </c>
      <c r="AG13" s="191">
        <v>2.6668600000000001E-3</v>
      </c>
      <c r="AH13" s="191">
        <v>2.4143599999999999E-3</v>
      </c>
      <c r="AI13" s="191">
        <v>1.34395E-3</v>
      </c>
      <c r="AJ13" s="191">
        <v>1.9831800000000002E-3</v>
      </c>
      <c r="AK13" s="191">
        <v>2.5269799999999999E-3</v>
      </c>
      <c r="AL13" s="191">
        <v>9.2078999999999998E-3</v>
      </c>
      <c r="AM13" s="192">
        <v>5.3425599999999997E-3</v>
      </c>
      <c r="AN13" s="193">
        <v>1.3633987400000001</v>
      </c>
      <c r="AO13" s="193">
        <v>0.76828940000000001</v>
      </c>
    </row>
    <row r="14" spans="1:41" x14ac:dyDescent="0.15">
      <c r="A14" s="194" t="s">
        <v>406</v>
      </c>
      <c r="B14" s="195" t="s">
        <v>340</v>
      </c>
      <c r="C14" s="190">
        <v>5.3104900000000002E-3</v>
      </c>
      <c r="D14" s="191">
        <v>1.7607520000000002E-2</v>
      </c>
      <c r="E14" s="191">
        <v>9.2894599999999994E-3</v>
      </c>
      <c r="F14" s="191">
        <v>4.0965999999999997E-3</v>
      </c>
      <c r="G14" s="191">
        <v>3.4027590000000003E-2</v>
      </c>
      <c r="H14" s="191">
        <v>7.9793299999999998E-3</v>
      </c>
      <c r="I14" s="191">
        <v>9.7561000000000002E-4</v>
      </c>
      <c r="J14" s="191">
        <v>1.2191830000000001E-2</v>
      </c>
      <c r="K14" s="191">
        <v>2.5052459999999999E-2</v>
      </c>
      <c r="L14" s="191">
        <v>2.0028342600000002</v>
      </c>
      <c r="M14" s="191">
        <v>6.59342E-3</v>
      </c>
      <c r="N14" s="191">
        <v>0.46478146999999997</v>
      </c>
      <c r="O14" s="191">
        <v>0.27321554999999997</v>
      </c>
      <c r="P14" s="191">
        <v>0.23028357999999999</v>
      </c>
      <c r="Q14" s="191">
        <v>7.3335910000000004E-2</v>
      </c>
      <c r="R14" s="191">
        <v>2.98924E-2</v>
      </c>
      <c r="S14" s="191">
        <v>0.11388943999999999</v>
      </c>
      <c r="T14" s="191">
        <v>3.8602360000000002E-2</v>
      </c>
      <c r="U14" s="191">
        <v>0.18583176000000001</v>
      </c>
      <c r="V14" s="191">
        <v>1.6954070000000002E-2</v>
      </c>
      <c r="W14" s="191">
        <v>9.1494010000000001E-2</v>
      </c>
      <c r="X14" s="191">
        <v>3.4369800000000001E-3</v>
      </c>
      <c r="Y14" s="191">
        <v>9.1339200000000002E-3</v>
      </c>
      <c r="Z14" s="191">
        <v>2.6608199999999999E-3</v>
      </c>
      <c r="AA14" s="191">
        <v>3.6949999999999999E-3</v>
      </c>
      <c r="AB14" s="191">
        <v>2.6706799999999999E-3</v>
      </c>
      <c r="AC14" s="191">
        <v>1.5995600000000001E-3</v>
      </c>
      <c r="AD14" s="191">
        <v>6.8664199999999998E-3</v>
      </c>
      <c r="AE14" s="191">
        <v>4.13744E-3</v>
      </c>
      <c r="AF14" s="191">
        <v>5.8306199999999999E-3</v>
      </c>
      <c r="AG14" s="191">
        <v>2.7494500000000001E-3</v>
      </c>
      <c r="AH14" s="191">
        <v>3.1739799999999999E-3</v>
      </c>
      <c r="AI14" s="191">
        <v>4.2246100000000002E-3</v>
      </c>
      <c r="AJ14" s="191">
        <v>1.132554E-2</v>
      </c>
      <c r="AK14" s="191">
        <v>4.2043999999999996E-3</v>
      </c>
      <c r="AL14" s="191">
        <v>1.7788060000000001E-2</v>
      </c>
      <c r="AM14" s="192">
        <v>1.5209769999999999E-2</v>
      </c>
      <c r="AN14" s="193">
        <v>3.7429463699999999</v>
      </c>
      <c r="AO14" s="193">
        <v>2.1091892900000002</v>
      </c>
    </row>
    <row r="15" spans="1:41" x14ac:dyDescent="0.15">
      <c r="A15" s="194" t="s">
        <v>407</v>
      </c>
      <c r="B15" s="195" t="s">
        <v>385</v>
      </c>
      <c r="C15" s="190">
        <v>1.4917299999999999E-3</v>
      </c>
      <c r="D15" s="191">
        <v>2.7622900000000001E-3</v>
      </c>
      <c r="E15" s="191">
        <v>3.25874E-3</v>
      </c>
      <c r="F15" s="191">
        <v>1.4050499999999999E-3</v>
      </c>
      <c r="G15" s="191">
        <v>5.0606399999999999E-3</v>
      </c>
      <c r="H15" s="191">
        <v>7.1259299999999999E-3</v>
      </c>
      <c r="I15" s="191">
        <v>2.0634000000000001E-4</v>
      </c>
      <c r="J15" s="191">
        <v>4.8006500000000001E-3</v>
      </c>
      <c r="K15" s="191">
        <v>1.078252E-2</v>
      </c>
      <c r="L15" s="191">
        <v>1.5360850000000001E-2</v>
      </c>
      <c r="M15" s="191">
        <v>1.3478388699999999</v>
      </c>
      <c r="N15" s="191">
        <v>6.4108899999999996E-2</v>
      </c>
      <c r="O15" s="191">
        <v>4.3345849999999998E-2</v>
      </c>
      <c r="P15" s="191">
        <v>2.6475530000000001E-2</v>
      </c>
      <c r="Q15" s="191">
        <v>4.3165269999999999E-2</v>
      </c>
      <c r="R15" s="191">
        <v>5.1326799999999999E-2</v>
      </c>
      <c r="S15" s="191">
        <v>6.8880269999999993E-2</v>
      </c>
      <c r="T15" s="191">
        <v>4.8575710000000001E-2</v>
      </c>
      <c r="U15" s="191">
        <v>4.0771979999999999E-2</v>
      </c>
      <c r="V15" s="191">
        <v>1.3410719999999999E-2</v>
      </c>
      <c r="W15" s="191">
        <v>1.5556E-2</v>
      </c>
      <c r="X15" s="191">
        <v>1.03235E-3</v>
      </c>
      <c r="Y15" s="191">
        <v>2.2218799999999999E-3</v>
      </c>
      <c r="Z15" s="191">
        <v>7.829E-4</v>
      </c>
      <c r="AA15" s="191">
        <v>8.7699000000000002E-4</v>
      </c>
      <c r="AB15" s="191">
        <v>8.1256000000000004E-4</v>
      </c>
      <c r="AC15" s="191">
        <v>3.4290999999999998E-4</v>
      </c>
      <c r="AD15" s="191">
        <v>1.4719100000000001E-3</v>
      </c>
      <c r="AE15" s="191">
        <v>1.3406399999999999E-3</v>
      </c>
      <c r="AF15" s="191">
        <v>1.6137199999999999E-3</v>
      </c>
      <c r="AG15" s="191">
        <v>9.6520000000000004E-4</v>
      </c>
      <c r="AH15" s="191">
        <v>2.5795700000000002E-3</v>
      </c>
      <c r="AI15" s="191">
        <v>1.4626000000000001E-3</v>
      </c>
      <c r="AJ15" s="191">
        <v>3.17586E-3</v>
      </c>
      <c r="AK15" s="191">
        <v>1.4079400000000001E-3</v>
      </c>
      <c r="AL15" s="191">
        <v>6.5037899999999997E-3</v>
      </c>
      <c r="AM15" s="192">
        <v>4.6637299999999996E-3</v>
      </c>
      <c r="AN15" s="193">
        <v>1.8469651899999999</v>
      </c>
      <c r="AO15" s="193">
        <v>1.04078414</v>
      </c>
    </row>
    <row r="16" spans="1:41" x14ac:dyDescent="0.15">
      <c r="A16" s="194" t="s">
        <v>408</v>
      </c>
      <c r="B16" s="195" t="s">
        <v>341</v>
      </c>
      <c r="C16" s="190">
        <v>5.3131300000000001E-3</v>
      </c>
      <c r="D16" s="191">
        <v>2.164953E-2</v>
      </c>
      <c r="E16" s="191">
        <v>1.631906E-2</v>
      </c>
      <c r="F16" s="191">
        <v>5.19236E-3</v>
      </c>
      <c r="G16" s="191">
        <v>1.8005589999999998E-2</v>
      </c>
      <c r="H16" s="191">
        <v>1.3369870000000001E-2</v>
      </c>
      <c r="I16" s="191">
        <v>1.23762E-3</v>
      </c>
      <c r="J16" s="191">
        <v>1.1833059999999999E-2</v>
      </c>
      <c r="K16" s="191">
        <v>1.330549E-2</v>
      </c>
      <c r="L16" s="191">
        <v>3.72113E-3</v>
      </c>
      <c r="M16" s="191">
        <v>4.2679700000000003E-3</v>
      </c>
      <c r="N16" s="191">
        <v>1.06972194</v>
      </c>
      <c r="O16" s="191">
        <v>4.1912570000000003E-2</v>
      </c>
      <c r="P16" s="191">
        <v>3.9486559999999997E-2</v>
      </c>
      <c r="Q16" s="191">
        <v>4.493548E-2</v>
      </c>
      <c r="R16" s="191">
        <v>2.6837980000000001E-2</v>
      </c>
      <c r="S16" s="191">
        <v>3.354675E-2</v>
      </c>
      <c r="T16" s="191">
        <v>3.3293009999999998E-2</v>
      </c>
      <c r="U16" s="191">
        <v>2.0094290000000001E-2</v>
      </c>
      <c r="V16" s="191">
        <v>1.4897580000000001E-2</v>
      </c>
      <c r="W16" s="191">
        <v>9.5093250000000004E-2</v>
      </c>
      <c r="X16" s="191">
        <v>3.0960499999999999E-3</v>
      </c>
      <c r="Y16" s="191">
        <v>6.0848600000000001E-3</v>
      </c>
      <c r="Z16" s="191">
        <v>1.85659E-3</v>
      </c>
      <c r="AA16" s="191">
        <v>4.2003800000000001E-3</v>
      </c>
      <c r="AB16" s="191">
        <v>1.51274E-3</v>
      </c>
      <c r="AC16" s="191">
        <v>1.47904E-3</v>
      </c>
      <c r="AD16" s="191">
        <v>3.5266199999999998E-3</v>
      </c>
      <c r="AE16" s="191">
        <v>2.5595700000000002E-3</v>
      </c>
      <c r="AF16" s="191">
        <v>6.2350000000000001E-3</v>
      </c>
      <c r="AG16" s="191">
        <v>2.00015E-3</v>
      </c>
      <c r="AH16" s="191">
        <v>3.19111E-3</v>
      </c>
      <c r="AI16" s="191">
        <v>4.3887300000000004E-3</v>
      </c>
      <c r="AJ16" s="191">
        <v>3.6965700000000002E-3</v>
      </c>
      <c r="AK16" s="191">
        <v>5.7027099999999997E-3</v>
      </c>
      <c r="AL16" s="191">
        <v>1.145259E-2</v>
      </c>
      <c r="AM16" s="192">
        <v>8.2561900000000001E-3</v>
      </c>
      <c r="AN16" s="193">
        <v>1.60327313</v>
      </c>
      <c r="AO16" s="193">
        <v>0.90346112000000001</v>
      </c>
    </row>
    <row r="17" spans="1:41" x14ac:dyDescent="0.15">
      <c r="A17" s="194" t="s">
        <v>409</v>
      </c>
      <c r="B17" s="195" t="s">
        <v>162</v>
      </c>
      <c r="C17" s="190">
        <v>6.6927000000000002E-4</v>
      </c>
      <c r="D17" s="191">
        <v>3.11604E-3</v>
      </c>
      <c r="E17" s="191">
        <v>7.6860000000000003E-4</v>
      </c>
      <c r="F17" s="191">
        <v>6.5696000000000005E-4</v>
      </c>
      <c r="G17" s="191">
        <v>2.0926E-3</v>
      </c>
      <c r="H17" s="191">
        <v>9.2102000000000004E-4</v>
      </c>
      <c r="I17" s="191">
        <v>1.8263E-4</v>
      </c>
      <c r="J17" s="191">
        <v>1.33215E-3</v>
      </c>
      <c r="K17" s="191">
        <v>3.0453500000000001E-3</v>
      </c>
      <c r="L17" s="191">
        <v>7.7904999999999999E-4</v>
      </c>
      <c r="M17" s="191">
        <v>5.4763999999999995E-4</v>
      </c>
      <c r="N17" s="191">
        <v>1.74599E-3</v>
      </c>
      <c r="O17" s="191">
        <v>1.14868321</v>
      </c>
      <c r="P17" s="191">
        <v>4.3373050000000003E-2</v>
      </c>
      <c r="Q17" s="191">
        <v>1.6234599999999998E-2</v>
      </c>
      <c r="R17" s="191">
        <v>3.7578799999999999E-3</v>
      </c>
      <c r="S17" s="191">
        <v>1.468964E-2</v>
      </c>
      <c r="T17" s="191">
        <v>3.6193800000000002E-3</v>
      </c>
      <c r="U17" s="191">
        <v>1.358681E-2</v>
      </c>
      <c r="V17" s="191">
        <v>1.4390799999999999E-3</v>
      </c>
      <c r="W17" s="191">
        <v>7.5032299999999996E-3</v>
      </c>
      <c r="X17" s="191">
        <v>8.8836000000000004E-4</v>
      </c>
      <c r="Y17" s="191">
        <v>1.2409949999999999E-2</v>
      </c>
      <c r="Z17" s="191">
        <v>9.1370999999999998E-4</v>
      </c>
      <c r="AA17" s="191">
        <v>9.9284000000000004E-4</v>
      </c>
      <c r="AB17" s="191">
        <v>1.2173799999999999E-3</v>
      </c>
      <c r="AC17" s="191">
        <v>4.1177999999999999E-4</v>
      </c>
      <c r="AD17" s="191">
        <v>1.5881199999999999E-3</v>
      </c>
      <c r="AE17" s="191">
        <v>1.8047499999999999E-3</v>
      </c>
      <c r="AF17" s="191">
        <v>1.4835E-3</v>
      </c>
      <c r="AG17" s="191">
        <v>9.2944999999999996E-4</v>
      </c>
      <c r="AH17" s="191">
        <v>8.3962999999999996E-4</v>
      </c>
      <c r="AI17" s="191">
        <v>1.0313799999999999E-3</v>
      </c>
      <c r="AJ17" s="191">
        <v>8.3534400000000002E-3</v>
      </c>
      <c r="AK17" s="191">
        <v>8.0667E-4</v>
      </c>
      <c r="AL17" s="191">
        <v>1.6340199999999999E-3</v>
      </c>
      <c r="AM17" s="192">
        <v>1.0781199999999999E-3</v>
      </c>
      <c r="AN17" s="193">
        <v>1.3051272899999999</v>
      </c>
      <c r="AO17" s="193">
        <v>0.73545282999999995</v>
      </c>
    </row>
    <row r="18" spans="1:41" x14ac:dyDescent="0.15">
      <c r="A18" s="194" t="s">
        <v>410</v>
      </c>
      <c r="B18" s="195" t="s">
        <v>160</v>
      </c>
      <c r="C18" s="190">
        <v>6.9043000000000002E-4</v>
      </c>
      <c r="D18" s="191">
        <v>3.0778300000000001E-3</v>
      </c>
      <c r="E18" s="191">
        <v>9.0226E-4</v>
      </c>
      <c r="F18" s="191">
        <v>7.7895999999999998E-4</v>
      </c>
      <c r="G18" s="191">
        <v>9.6005000000000005E-4</v>
      </c>
      <c r="H18" s="191">
        <v>1.0647E-3</v>
      </c>
      <c r="I18" s="191">
        <v>2.0771E-4</v>
      </c>
      <c r="J18" s="191">
        <v>3.85418E-3</v>
      </c>
      <c r="K18" s="191">
        <v>2.3743800000000002E-3</v>
      </c>
      <c r="L18" s="191">
        <v>8.2757999999999996E-4</v>
      </c>
      <c r="M18" s="191">
        <v>7.3048999999999998E-4</v>
      </c>
      <c r="N18" s="191">
        <v>1.2826700000000001E-3</v>
      </c>
      <c r="O18" s="191">
        <v>6.2704900000000001E-3</v>
      </c>
      <c r="P18" s="191">
        <v>1.14052391</v>
      </c>
      <c r="Q18" s="191">
        <v>3.2724799999999999E-3</v>
      </c>
      <c r="R18" s="191">
        <v>4.5440000000000003E-3</v>
      </c>
      <c r="S18" s="191">
        <v>3.8351800000000001E-3</v>
      </c>
      <c r="T18" s="191">
        <v>2.57486E-3</v>
      </c>
      <c r="U18" s="191">
        <v>2.6814500000000002E-3</v>
      </c>
      <c r="V18" s="191">
        <v>1.21262E-3</v>
      </c>
      <c r="W18" s="191">
        <v>1.6451599999999999E-3</v>
      </c>
      <c r="X18" s="191">
        <v>9.9416000000000001E-4</v>
      </c>
      <c r="Y18" s="191">
        <v>2.3616900000000001E-3</v>
      </c>
      <c r="Z18" s="191">
        <v>1.02651E-3</v>
      </c>
      <c r="AA18" s="191">
        <v>1.1998099999999999E-3</v>
      </c>
      <c r="AB18" s="191">
        <v>1.54214E-3</v>
      </c>
      <c r="AC18" s="191">
        <v>4.5673000000000003E-4</v>
      </c>
      <c r="AD18" s="191">
        <v>1.66515E-3</v>
      </c>
      <c r="AE18" s="191">
        <v>2.27451E-3</v>
      </c>
      <c r="AF18" s="191">
        <v>1.2744500000000001E-3</v>
      </c>
      <c r="AG18" s="191">
        <v>1.01735E-3</v>
      </c>
      <c r="AH18" s="191">
        <v>8.4415E-4</v>
      </c>
      <c r="AI18" s="191">
        <v>1.24742E-3</v>
      </c>
      <c r="AJ18" s="191">
        <v>1.1158589999999999E-2</v>
      </c>
      <c r="AK18" s="191">
        <v>8.4814000000000005E-4</v>
      </c>
      <c r="AL18" s="191">
        <v>1.15609E-3</v>
      </c>
      <c r="AM18" s="192">
        <v>1.16277E-3</v>
      </c>
      <c r="AN18" s="193">
        <v>1.21354104</v>
      </c>
      <c r="AO18" s="193">
        <v>0.68384301999999997</v>
      </c>
    </row>
    <row r="19" spans="1:41" x14ac:dyDescent="0.15">
      <c r="A19" s="194" t="s">
        <v>411</v>
      </c>
      <c r="B19" s="195" t="s">
        <v>158</v>
      </c>
      <c r="C19" s="190">
        <v>5.7394E-4</v>
      </c>
      <c r="D19" s="191">
        <v>4.0277999999999999E-4</v>
      </c>
      <c r="E19" s="191">
        <v>4.2378000000000001E-4</v>
      </c>
      <c r="F19" s="191">
        <v>3.3768999999999997E-4</v>
      </c>
      <c r="G19" s="191">
        <v>3.679E-4</v>
      </c>
      <c r="H19" s="191">
        <v>3.7138999999999998E-4</v>
      </c>
      <c r="I19" s="191">
        <v>5.8950000000000003E-5</v>
      </c>
      <c r="J19" s="191">
        <v>3.7134000000000001E-4</v>
      </c>
      <c r="K19" s="191">
        <v>3.7638E-4</v>
      </c>
      <c r="L19" s="191">
        <v>2.2505999999999999E-4</v>
      </c>
      <c r="M19" s="191">
        <v>2.2957000000000001E-4</v>
      </c>
      <c r="N19" s="191">
        <v>3.0095000000000002E-4</v>
      </c>
      <c r="O19" s="191">
        <v>2.6096700000000001E-3</v>
      </c>
      <c r="P19" s="191">
        <v>5.1256100000000001E-3</v>
      </c>
      <c r="Q19" s="191">
        <v>1.0636031100000001</v>
      </c>
      <c r="R19" s="191">
        <v>4.9138000000000003E-4</v>
      </c>
      <c r="S19" s="191">
        <v>1.14587E-3</v>
      </c>
      <c r="T19" s="191">
        <v>1.31959E-3</v>
      </c>
      <c r="U19" s="191">
        <v>8.8497000000000001E-4</v>
      </c>
      <c r="V19" s="191">
        <v>5.2541000000000003E-4</v>
      </c>
      <c r="W19" s="191">
        <v>6.7493999999999996E-4</v>
      </c>
      <c r="X19" s="191">
        <v>3.2280999999999998E-4</v>
      </c>
      <c r="Y19" s="191">
        <v>7.5524999999999995E-4</v>
      </c>
      <c r="Z19" s="191">
        <v>4.1978000000000002E-4</v>
      </c>
      <c r="AA19" s="191">
        <v>1.23306E-3</v>
      </c>
      <c r="AB19" s="191">
        <v>5.6844000000000003E-4</v>
      </c>
      <c r="AC19" s="191">
        <v>1.5579999999999999E-4</v>
      </c>
      <c r="AD19" s="191">
        <v>5.9478000000000005E-4</v>
      </c>
      <c r="AE19" s="191">
        <v>9.2590999999999995E-4</v>
      </c>
      <c r="AF19" s="191">
        <v>2.8343700000000001E-3</v>
      </c>
      <c r="AG19" s="191">
        <v>4.1146999999999999E-4</v>
      </c>
      <c r="AH19" s="191">
        <v>8.2132000000000004E-3</v>
      </c>
      <c r="AI19" s="191">
        <v>5.2997000000000005E-4</v>
      </c>
      <c r="AJ19" s="191">
        <v>3.3260099999999999E-3</v>
      </c>
      <c r="AK19" s="191">
        <v>9.0174999999999999E-4</v>
      </c>
      <c r="AL19" s="191">
        <v>1.8872880000000002E-2</v>
      </c>
      <c r="AM19" s="192">
        <v>1.0114E-3</v>
      </c>
      <c r="AN19" s="193">
        <v>1.1214971499999999</v>
      </c>
      <c r="AO19" s="193">
        <v>0.63197532999999995</v>
      </c>
    </row>
    <row r="20" spans="1:41" x14ac:dyDescent="0.15">
      <c r="A20" s="194" t="s">
        <v>412</v>
      </c>
      <c r="B20" s="195" t="s">
        <v>386</v>
      </c>
      <c r="C20" s="190">
        <v>8.8409000000000003E-4</v>
      </c>
      <c r="D20" s="191">
        <v>1.30635E-3</v>
      </c>
      <c r="E20" s="191">
        <v>9.9894000000000003E-4</v>
      </c>
      <c r="F20" s="191">
        <v>8.9751999999999996E-4</v>
      </c>
      <c r="G20" s="191">
        <v>9.8327000000000006E-4</v>
      </c>
      <c r="H20" s="191">
        <v>1.08647E-3</v>
      </c>
      <c r="I20" s="191">
        <v>1.6819E-4</v>
      </c>
      <c r="J20" s="191">
        <v>1.00292E-3</v>
      </c>
      <c r="K20" s="191">
        <v>1.1247399999999999E-3</v>
      </c>
      <c r="L20" s="191">
        <v>6.6096000000000004E-4</v>
      </c>
      <c r="M20" s="191">
        <v>8.8917E-4</v>
      </c>
      <c r="N20" s="191">
        <v>2.9827E-3</v>
      </c>
      <c r="O20" s="191">
        <v>9.8993699999999994E-3</v>
      </c>
      <c r="P20" s="191">
        <v>1.192555E-2</v>
      </c>
      <c r="Q20" s="191">
        <v>0.11026954</v>
      </c>
      <c r="R20" s="191">
        <v>1.2105398999999999</v>
      </c>
      <c r="S20" s="191">
        <v>0.11918201</v>
      </c>
      <c r="T20" s="191">
        <v>0.23879816000000001</v>
      </c>
      <c r="U20" s="191">
        <v>1.9574660000000001E-2</v>
      </c>
      <c r="V20" s="191">
        <v>6.6338999999999999E-3</v>
      </c>
      <c r="W20" s="191">
        <v>2.7188500000000001E-3</v>
      </c>
      <c r="X20" s="191">
        <v>1.03838E-3</v>
      </c>
      <c r="Y20" s="191">
        <v>2.1761100000000002E-3</v>
      </c>
      <c r="Z20" s="191">
        <v>1.14123E-3</v>
      </c>
      <c r="AA20" s="191">
        <v>1.45981E-3</v>
      </c>
      <c r="AB20" s="191">
        <v>1.80634E-3</v>
      </c>
      <c r="AC20" s="191">
        <v>4.9686999999999995E-4</v>
      </c>
      <c r="AD20" s="191">
        <v>1.9555100000000001E-3</v>
      </c>
      <c r="AE20" s="191">
        <v>3.6744500000000001E-3</v>
      </c>
      <c r="AF20" s="191">
        <v>3.6753900000000002E-3</v>
      </c>
      <c r="AG20" s="191">
        <v>2.3778200000000001E-3</v>
      </c>
      <c r="AH20" s="191">
        <v>1.7537500000000001E-3</v>
      </c>
      <c r="AI20" s="191">
        <v>1.6636800000000001E-3</v>
      </c>
      <c r="AJ20" s="191">
        <v>1.0663529999999999E-2</v>
      </c>
      <c r="AK20" s="191">
        <v>1.0690400000000001E-3</v>
      </c>
      <c r="AL20" s="191">
        <v>3.039323E-2</v>
      </c>
      <c r="AM20" s="192">
        <v>1.9699100000000001E-3</v>
      </c>
      <c r="AN20" s="193">
        <v>1.8098423100000001</v>
      </c>
      <c r="AO20" s="193">
        <v>1.01986501</v>
      </c>
    </row>
    <row r="21" spans="1:41" x14ac:dyDescent="0.15">
      <c r="A21" s="194" t="s">
        <v>413</v>
      </c>
      <c r="B21" s="195" t="s">
        <v>342</v>
      </c>
      <c r="C21" s="190">
        <v>8.9798999999999999E-4</v>
      </c>
      <c r="D21" s="191">
        <v>1.1776200000000001E-3</v>
      </c>
      <c r="E21" s="191">
        <v>6.7885000000000005E-4</v>
      </c>
      <c r="F21" s="191">
        <v>5.3766999999999997E-4</v>
      </c>
      <c r="G21" s="191">
        <v>7.6327999999999997E-4</v>
      </c>
      <c r="H21" s="191">
        <v>6.8444999999999997E-4</v>
      </c>
      <c r="I21" s="191">
        <v>1.2286999999999999E-4</v>
      </c>
      <c r="J21" s="191">
        <v>7.0580000000000003E-4</v>
      </c>
      <c r="K21" s="191">
        <v>7.9748000000000004E-4</v>
      </c>
      <c r="L21" s="191">
        <v>4.5601000000000002E-4</v>
      </c>
      <c r="M21" s="191">
        <v>4.6149E-4</v>
      </c>
      <c r="N21" s="191">
        <v>1.20801E-3</v>
      </c>
      <c r="O21" s="191">
        <v>2.0502969999999999E-2</v>
      </c>
      <c r="P21" s="191">
        <v>2.056473E-2</v>
      </c>
      <c r="Q21" s="191">
        <v>1.7496060000000001E-2</v>
      </c>
      <c r="R21" s="191">
        <v>1.8780390000000001E-2</v>
      </c>
      <c r="S21" s="191">
        <v>1.0871781700000001</v>
      </c>
      <c r="T21" s="191">
        <v>1.8123380000000001E-2</v>
      </c>
      <c r="U21" s="191">
        <v>3.9777659999999999E-2</v>
      </c>
      <c r="V21" s="191">
        <v>1.7704299999999999E-3</v>
      </c>
      <c r="W21" s="191">
        <v>6.96789E-3</v>
      </c>
      <c r="X21" s="191">
        <v>7.2592000000000002E-4</v>
      </c>
      <c r="Y21" s="191">
        <v>1.74219E-3</v>
      </c>
      <c r="Z21" s="191">
        <v>7.0549999999999996E-4</v>
      </c>
      <c r="AA21" s="191">
        <v>9.6590000000000001E-4</v>
      </c>
      <c r="AB21" s="191">
        <v>9.9302000000000006E-4</v>
      </c>
      <c r="AC21" s="191">
        <v>3.4602999999999999E-4</v>
      </c>
      <c r="AD21" s="191">
        <v>1.7662299999999999E-3</v>
      </c>
      <c r="AE21" s="191">
        <v>1.64913E-3</v>
      </c>
      <c r="AF21" s="191">
        <v>2.4520599999999998E-3</v>
      </c>
      <c r="AG21" s="191">
        <v>1.05502E-3</v>
      </c>
      <c r="AH21" s="191">
        <v>7.3242000000000001E-4</v>
      </c>
      <c r="AI21" s="191">
        <v>8.4873000000000001E-4</v>
      </c>
      <c r="AJ21" s="191">
        <v>6.5422800000000001E-3</v>
      </c>
      <c r="AK21" s="191">
        <v>7.4755000000000004E-4</v>
      </c>
      <c r="AL21" s="191">
        <v>1.52213E-3</v>
      </c>
      <c r="AM21" s="192">
        <v>2.0512999999999998E-3</v>
      </c>
      <c r="AN21" s="193">
        <v>1.2644986</v>
      </c>
      <c r="AO21" s="193">
        <v>0.71255813999999995</v>
      </c>
    </row>
    <row r="22" spans="1:41" x14ac:dyDescent="0.15">
      <c r="A22" s="194" t="s">
        <v>414</v>
      </c>
      <c r="B22" s="195" t="s">
        <v>437</v>
      </c>
      <c r="C22" s="190">
        <v>9.6780000000000005E-5</v>
      </c>
      <c r="D22" s="191">
        <v>1.1233E-4</v>
      </c>
      <c r="E22" s="191">
        <v>9.4079999999999994E-5</v>
      </c>
      <c r="F22" s="191">
        <v>7.5859999999999995E-5</v>
      </c>
      <c r="G22" s="191">
        <v>8.4190000000000005E-5</v>
      </c>
      <c r="H22" s="191">
        <v>1.0164E-4</v>
      </c>
      <c r="I22" s="191">
        <v>1.647E-5</v>
      </c>
      <c r="J22" s="191">
        <v>8.8319999999999995E-5</v>
      </c>
      <c r="K22" s="191">
        <v>9.255E-5</v>
      </c>
      <c r="L22" s="191">
        <v>5.7800000000000002E-5</v>
      </c>
      <c r="M22" s="191">
        <v>5.5630000000000001E-5</v>
      </c>
      <c r="N22" s="191">
        <v>8.8629999999999997E-5</v>
      </c>
      <c r="O22" s="191">
        <v>4.0109E-4</v>
      </c>
      <c r="P22" s="191">
        <v>1.8644000000000001E-4</v>
      </c>
      <c r="Q22" s="191">
        <v>9.1219999999999997E-5</v>
      </c>
      <c r="R22" s="191">
        <v>1.0737E-4</v>
      </c>
      <c r="S22" s="191">
        <v>1.0223E-4</v>
      </c>
      <c r="T22" s="191">
        <v>1.00988191</v>
      </c>
      <c r="U22" s="191">
        <v>4.0045699999999998E-3</v>
      </c>
      <c r="V22" s="191">
        <v>1.0466E-4</v>
      </c>
      <c r="W22" s="191">
        <v>7.5465000000000005E-4</v>
      </c>
      <c r="X22" s="191">
        <v>9.2029999999999998E-5</v>
      </c>
      <c r="Y22" s="191">
        <v>1.7424000000000001E-4</v>
      </c>
      <c r="Z22" s="191">
        <v>9.4030000000000006E-5</v>
      </c>
      <c r="AA22" s="191">
        <v>2.1361000000000001E-4</v>
      </c>
      <c r="AB22" s="191">
        <v>1.7568999999999999E-4</v>
      </c>
      <c r="AC22" s="191">
        <v>6.9029999999999995E-5</v>
      </c>
      <c r="AD22" s="191">
        <v>2.2442E-4</v>
      </c>
      <c r="AE22" s="191">
        <v>2.7109999999999998E-4</v>
      </c>
      <c r="AF22" s="191">
        <v>7.5290000000000003E-4</v>
      </c>
      <c r="AG22" s="191">
        <v>1.2929E-4</v>
      </c>
      <c r="AH22" s="191">
        <v>8.3430000000000006E-5</v>
      </c>
      <c r="AI22" s="191">
        <v>1.3379E-4</v>
      </c>
      <c r="AJ22" s="191">
        <v>7.3890999999999996E-4</v>
      </c>
      <c r="AK22" s="191">
        <v>1.3770000000000001E-4</v>
      </c>
      <c r="AL22" s="191">
        <v>1.0915E-4</v>
      </c>
      <c r="AM22" s="192">
        <v>2.6376999999999998E-4</v>
      </c>
      <c r="AN22" s="193">
        <v>1.0202614999999999</v>
      </c>
      <c r="AO22" s="193">
        <v>0.57492799000000006</v>
      </c>
    </row>
    <row r="23" spans="1:41" x14ac:dyDescent="0.15">
      <c r="A23" s="194" t="s">
        <v>415</v>
      </c>
      <c r="B23" s="195" t="s">
        <v>388</v>
      </c>
      <c r="C23" s="190">
        <v>1.3619259999999999E-2</v>
      </c>
      <c r="D23" s="191">
        <v>9.1074699999999995E-3</v>
      </c>
      <c r="E23" s="191">
        <v>6.3934600000000001E-3</v>
      </c>
      <c r="F23" s="191">
        <v>3.8842600000000001E-3</v>
      </c>
      <c r="G23" s="191">
        <v>4.7361699999999996E-3</v>
      </c>
      <c r="H23" s="191">
        <v>4.8329999999999996E-3</v>
      </c>
      <c r="I23" s="191">
        <v>1.18154E-3</v>
      </c>
      <c r="J23" s="191">
        <v>4.4405800000000004E-3</v>
      </c>
      <c r="K23" s="191">
        <v>5.4010899999999999E-3</v>
      </c>
      <c r="L23" s="191">
        <v>3.2611699999999999E-3</v>
      </c>
      <c r="M23" s="191">
        <v>3.2091799999999998E-3</v>
      </c>
      <c r="N23" s="191">
        <v>3.77334E-3</v>
      </c>
      <c r="O23" s="191">
        <v>4.0252100000000004E-3</v>
      </c>
      <c r="P23" s="191">
        <v>4.5432900000000002E-3</v>
      </c>
      <c r="Q23" s="191">
        <v>3.8878699999999999E-3</v>
      </c>
      <c r="R23" s="191">
        <v>4.2896399999999999E-3</v>
      </c>
      <c r="S23" s="191">
        <v>4.1421599999999998E-3</v>
      </c>
      <c r="T23" s="191">
        <v>4.0074899999999998E-3</v>
      </c>
      <c r="U23" s="191">
        <v>1.66838365</v>
      </c>
      <c r="V23" s="191">
        <v>6.0505799999999998E-3</v>
      </c>
      <c r="W23" s="191">
        <v>6.7080799999999999E-3</v>
      </c>
      <c r="X23" s="191">
        <v>4.8353700000000003E-3</v>
      </c>
      <c r="Y23" s="191">
        <v>8.1887799999999997E-3</v>
      </c>
      <c r="Z23" s="191">
        <v>5.4599399999999999E-3</v>
      </c>
      <c r="AA23" s="191">
        <v>5.8883800000000003E-3</v>
      </c>
      <c r="AB23" s="191">
        <v>6.8436499999999997E-3</v>
      </c>
      <c r="AC23" s="191">
        <v>1.89667E-3</v>
      </c>
      <c r="AD23" s="191">
        <v>3.0992059999999998E-2</v>
      </c>
      <c r="AE23" s="191">
        <v>9.5026899999999994E-3</v>
      </c>
      <c r="AF23" s="191">
        <v>1.368726E-2</v>
      </c>
      <c r="AG23" s="191">
        <v>4.7310800000000004E-3</v>
      </c>
      <c r="AH23" s="191">
        <v>3.7764299999999999E-3</v>
      </c>
      <c r="AI23" s="191">
        <v>5.8338399999999999E-3</v>
      </c>
      <c r="AJ23" s="191">
        <v>4.268781E-2</v>
      </c>
      <c r="AK23" s="191">
        <v>4.8431999999999998E-3</v>
      </c>
      <c r="AL23" s="191">
        <v>5.5442699999999996E-3</v>
      </c>
      <c r="AM23" s="192">
        <v>8.8567699999999999E-3</v>
      </c>
      <c r="AN23" s="193">
        <v>1.9334467</v>
      </c>
      <c r="AO23" s="193">
        <v>1.08951737</v>
      </c>
    </row>
    <row r="24" spans="1:41" x14ac:dyDescent="0.15">
      <c r="A24" s="194" t="s">
        <v>416</v>
      </c>
      <c r="B24" s="195" t="s">
        <v>21</v>
      </c>
      <c r="C24" s="190">
        <v>5.7387899999999997E-3</v>
      </c>
      <c r="D24" s="191">
        <v>7.0760900000000002E-3</v>
      </c>
      <c r="E24" s="191">
        <v>1.124898E-2</v>
      </c>
      <c r="F24" s="191">
        <v>1.6630229999999999E-2</v>
      </c>
      <c r="G24" s="191">
        <v>1.792699E-2</v>
      </c>
      <c r="H24" s="191">
        <v>7.1901500000000002E-3</v>
      </c>
      <c r="I24" s="191">
        <v>1.64207E-3</v>
      </c>
      <c r="J24" s="191">
        <v>5.6178900000000004E-3</v>
      </c>
      <c r="K24" s="191">
        <v>1.160599E-2</v>
      </c>
      <c r="L24" s="191">
        <v>1.4846379999999999E-2</v>
      </c>
      <c r="M24" s="191">
        <v>3.532946E-2</v>
      </c>
      <c r="N24" s="191">
        <v>9.2281599999999991E-3</v>
      </c>
      <c r="O24" s="191">
        <v>6.6544999999999998E-3</v>
      </c>
      <c r="P24" s="191">
        <v>7.4272100000000001E-3</v>
      </c>
      <c r="Q24" s="191">
        <v>1.046657E-2</v>
      </c>
      <c r="R24" s="191">
        <v>9.6036400000000001E-3</v>
      </c>
      <c r="S24" s="191">
        <v>9.1521899999999993E-3</v>
      </c>
      <c r="T24" s="191">
        <v>1.118688E-2</v>
      </c>
      <c r="U24" s="191">
        <v>7.2288300000000003E-3</v>
      </c>
      <c r="V24" s="191">
        <v>1.0439782500000001</v>
      </c>
      <c r="W24" s="191">
        <v>7.9082900000000001E-3</v>
      </c>
      <c r="X24" s="191">
        <v>9.8130999999999999E-3</v>
      </c>
      <c r="Y24" s="191">
        <v>8.2411099999999994E-3</v>
      </c>
      <c r="Z24" s="191">
        <v>6.4427099999999999E-3</v>
      </c>
      <c r="AA24" s="191">
        <v>8.0300200000000006E-3</v>
      </c>
      <c r="AB24" s="191">
        <v>1.659567E-2</v>
      </c>
      <c r="AC24" s="191">
        <v>1.9467499999999999E-3</v>
      </c>
      <c r="AD24" s="191">
        <v>5.5311199999999996E-3</v>
      </c>
      <c r="AE24" s="191">
        <v>2.499695E-2</v>
      </c>
      <c r="AF24" s="191">
        <v>1.0061280000000001E-2</v>
      </c>
      <c r="AG24" s="191">
        <v>1.641577E-2</v>
      </c>
      <c r="AH24" s="191">
        <v>6.4411099999999999E-3</v>
      </c>
      <c r="AI24" s="191">
        <v>4.069909E-2</v>
      </c>
      <c r="AJ24" s="191">
        <v>1.226814E-2</v>
      </c>
      <c r="AK24" s="191">
        <v>9.2706999999999998E-3</v>
      </c>
      <c r="AL24" s="191">
        <v>0.12073357999999999</v>
      </c>
      <c r="AM24" s="192">
        <v>7.4739899999999998E-3</v>
      </c>
      <c r="AN24" s="193">
        <v>1.5626486500000001</v>
      </c>
      <c r="AO24" s="193">
        <v>0.88056880000000004</v>
      </c>
    </row>
    <row r="25" spans="1:41" x14ac:dyDescent="0.15">
      <c r="A25" s="194" t="s">
        <v>417</v>
      </c>
      <c r="B25" s="195" t="s">
        <v>389</v>
      </c>
      <c r="C25" s="190">
        <v>4.75509E-3</v>
      </c>
      <c r="D25" s="191">
        <v>6.49542E-3</v>
      </c>
      <c r="E25" s="191">
        <v>3.2318300000000002E-3</v>
      </c>
      <c r="F25" s="191">
        <v>4.7993000000000003E-3</v>
      </c>
      <c r="G25" s="191">
        <v>7.6558599999999996E-3</v>
      </c>
      <c r="H25" s="191">
        <v>6.3740000000000003E-3</v>
      </c>
      <c r="I25" s="191">
        <v>9.5768000000000003E-4</v>
      </c>
      <c r="J25" s="191">
        <v>6.4831100000000003E-3</v>
      </c>
      <c r="K25" s="191">
        <v>8.5450200000000004E-3</v>
      </c>
      <c r="L25" s="191">
        <v>1.0390379999999999E-2</v>
      </c>
      <c r="M25" s="191">
        <v>6.0987999999999997E-3</v>
      </c>
      <c r="N25" s="191">
        <v>7.9345500000000003E-3</v>
      </c>
      <c r="O25" s="191">
        <v>5.0176400000000003E-3</v>
      </c>
      <c r="P25" s="191">
        <v>4.67812E-3</v>
      </c>
      <c r="Q25" s="191">
        <v>4.0973900000000002E-3</v>
      </c>
      <c r="R25" s="191">
        <v>6.3965300000000001E-3</v>
      </c>
      <c r="S25" s="191">
        <v>4.8584300000000004E-3</v>
      </c>
      <c r="T25" s="191">
        <v>4.4904699999999999E-3</v>
      </c>
      <c r="U25" s="191">
        <v>4.1141299999999997E-3</v>
      </c>
      <c r="V25" s="191">
        <v>4.5293099999999999E-3</v>
      </c>
      <c r="W25" s="191">
        <v>1.003655</v>
      </c>
      <c r="X25" s="191">
        <v>1.7061969999999999E-2</v>
      </c>
      <c r="Y25" s="191">
        <v>3.4601470000000002E-2</v>
      </c>
      <c r="Z25" s="191">
        <v>5.6691600000000003E-3</v>
      </c>
      <c r="AA25" s="191">
        <v>4.8387300000000003E-3</v>
      </c>
      <c r="AB25" s="191">
        <v>4.0422399999999999E-3</v>
      </c>
      <c r="AC25" s="191">
        <v>9.8002000000000002E-3</v>
      </c>
      <c r="AD25" s="191">
        <v>8.96074E-3</v>
      </c>
      <c r="AE25" s="191">
        <v>5.8456200000000002E-3</v>
      </c>
      <c r="AF25" s="191">
        <v>9.7102000000000004E-3</v>
      </c>
      <c r="AG25" s="191">
        <v>7.0058300000000002E-3</v>
      </c>
      <c r="AH25" s="191">
        <v>4.3284100000000004E-3</v>
      </c>
      <c r="AI25" s="191">
        <v>3.66418E-3</v>
      </c>
      <c r="AJ25" s="191">
        <v>2.8496099999999998E-3</v>
      </c>
      <c r="AK25" s="191">
        <v>4.9022500000000004E-3</v>
      </c>
      <c r="AL25" s="191">
        <v>5.29855E-3</v>
      </c>
      <c r="AM25" s="192">
        <v>4.5625400000000003E-3</v>
      </c>
      <c r="AN25" s="193">
        <v>1.24869976</v>
      </c>
      <c r="AO25" s="193">
        <v>0.70365533000000002</v>
      </c>
    </row>
    <row r="26" spans="1:41" x14ac:dyDescent="0.15">
      <c r="A26" s="194" t="s">
        <v>418</v>
      </c>
      <c r="B26" s="195" t="s">
        <v>390</v>
      </c>
      <c r="C26" s="190">
        <v>2.374594E-2</v>
      </c>
      <c r="D26" s="191">
        <v>5.1350670000000001E-2</v>
      </c>
      <c r="E26" s="191">
        <v>3.01821E-2</v>
      </c>
      <c r="F26" s="191">
        <v>4.7532350000000001E-2</v>
      </c>
      <c r="G26" s="191">
        <v>7.3467599999999994E-2</v>
      </c>
      <c r="H26" s="191">
        <v>5.1859759999999998E-2</v>
      </c>
      <c r="I26" s="191">
        <v>1.117694E-2</v>
      </c>
      <c r="J26" s="191">
        <v>5.8335369999999998E-2</v>
      </c>
      <c r="K26" s="191">
        <v>7.4340589999999998E-2</v>
      </c>
      <c r="L26" s="191">
        <v>0.10053011000000001</v>
      </c>
      <c r="M26" s="191">
        <v>5.9585659999999999E-2</v>
      </c>
      <c r="N26" s="191">
        <v>5.7516350000000001E-2</v>
      </c>
      <c r="O26" s="191">
        <v>3.9222460000000001E-2</v>
      </c>
      <c r="P26" s="191">
        <v>3.3512550000000002E-2</v>
      </c>
      <c r="Q26" s="191">
        <v>3.0406349999999999E-2</v>
      </c>
      <c r="R26" s="191">
        <v>5.100271E-2</v>
      </c>
      <c r="S26" s="191">
        <v>3.2391009999999998E-2</v>
      </c>
      <c r="T26" s="191">
        <v>2.6443399999999999E-2</v>
      </c>
      <c r="U26" s="191">
        <v>4.3480989999999997E-2</v>
      </c>
      <c r="V26" s="191">
        <v>3.7524620000000002E-2</v>
      </c>
      <c r="W26" s="191">
        <v>2.3593340000000001E-2</v>
      </c>
      <c r="X26" s="191">
        <v>1.10020469</v>
      </c>
      <c r="Y26" s="191">
        <v>5.9799659999999998E-2</v>
      </c>
      <c r="Z26" s="191">
        <v>8.6943759999999995E-2</v>
      </c>
      <c r="AA26" s="191">
        <v>2.9974540000000001E-2</v>
      </c>
      <c r="AB26" s="191">
        <v>1.0846120000000001E-2</v>
      </c>
      <c r="AC26" s="191">
        <v>6.2862200000000003E-3</v>
      </c>
      <c r="AD26" s="191">
        <v>2.2451349999999998E-2</v>
      </c>
      <c r="AE26" s="191">
        <v>1.504495E-2</v>
      </c>
      <c r="AF26" s="191">
        <v>2.0288500000000001E-2</v>
      </c>
      <c r="AG26" s="191">
        <v>2.7158410000000001E-2</v>
      </c>
      <c r="AH26" s="191">
        <v>2.4629809999999999E-2</v>
      </c>
      <c r="AI26" s="191">
        <v>1.35516E-2</v>
      </c>
      <c r="AJ26" s="191">
        <v>1.328961E-2</v>
      </c>
      <c r="AK26" s="191">
        <v>5.1493789999999998E-2</v>
      </c>
      <c r="AL26" s="191">
        <v>4.2841240000000003E-2</v>
      </c>
      <c r="AM26" s="192">
        <v>1.77422E-2</v>
      </c>
      <c r="AN26" s="193">
        <v>2.4997473100000001</v>
      </c>
      <c r="AO26" s="193">
        <v>1.4086336699999999</v>
      </c>
    </row>
    <row r="27" spans="1:41" x14ac:dyDescent="0.15">
      <c r="A27" s="194" t="s">
        <v>419</v>
      </c>
      <c r="B27" s="195" t="s">
        <v>22</v>
      </c>
      <c r="C27" s="190">
        <v>2.0603499999999999E-3</v>
      </c>
      <c r="D27" s="191">
        <v>4.3846800000000002E-3</v>
      </c>
      <c r="E27" s="191">
        <v>3.6058499999999999E-3</v>
      </c>
      <c r="F27" s="191">
        <v>3.0495800000000001E-3</v>
      </c>
      <c r="G27" s="191">
        <v>4.0509600000000002E-3</v>
      </c>
      <c r="H27" s="191">
        <v>4.46956E-3</v>
      </c>
      <c r="I27" s="191">
        <v>8.3975E-4</v>
      </c>
      <c r="J27" s="191">
        <v>2.6725799999999999E-3</v>
      </c>
      <c r="K27" s="191">
        <v>2.5348900000000001E-3</v>
      </c>
      <c r="L27" s="191">
        <v>2.8641600000000001E-3</v>
      </c>
      <c r="M27" s="191">
        <v>1.92869E-3</v>
      </c>
      <c r="N27" s="191">
        <v>2.0858000000000001E-3</v>
      </c>
      <c r="O27" s="191">
        <v>1.8842799999999999E-3</v>
      </c>
      <c r="P27" s="191">
        <v>1.7503900000000001E-3</v>
      </c>
      <c r="Q27" s="191">
        <v>1.94925E-3</v>
      </c>
      <c r="R27" s="191">
        <v>3.2172899999999998E-3</v>
      </c>
      <c r="S27" s="191">
        <v>1.97051E-3</v>
      </c>
      <c r="T27" s="191">
        <v>1.65179E-3</v>
      </c>
      <c r="U27" s="191">
        <v>1.87411E-3</v>
      </c>
      <c r="V27" s="191">
        <v>2.4352900000000001E-3</v>
      </c>
      <c r="W27" s="191">
        <v>2.1175E-3</v>
      </c>
      <c r="X27" s="191">
        <v>1.6798799999999999E-3</v>
      </c>
      <c r="Y27" s="191">
        <v>1.09957148</v>
      </c>
      <c r="Z27" s="191">
        <v>1.080333E-2</v>
      </c>
      <c r="AA27" s="191">
        <v>3.2388400000000002E-3</v>
      </c>
      <c r="AB27" s="191">
        <v>2.1662500000000002E-3</v>
      </c>
      <c r="AC27" s="191">
        <v>7.3401E-4</v>
      </c>
      <c r="AD27" s="191">
        <v>5.1800099999999996E-3</v>
      </c>
      <c r="AE27" s="191">
        <v>3.2734999999999999E-3</v>
      </c>
      <c r="AF27" s="191">
        <v>5.2898700000000003E-3</v>
      </c>
      <c r="AG27" s="191">
        <v>1.0444790000000001E-2</v>
      </c>
      <c r="AH27" s="191">
        <v>6.4486500000000002E-3</v>
      </c>
      <c r="AI27" s="191">
        <v>3.47358E-3</v>
      </c>
      <c r="AJ27" s="191">
        <v>1.64204E-3</v>
      </c>
      <c r="AK27" s="191">
        <v>1.100083E-2</v>
      </c>
      <c r="AL27" s="191">
        <v>2.9455599999999998E-3</v>
      </c>
      <c r="AM27" s="192">
        <v>3.9604200000000001E-3</v>
      </c>
      <c r="AN27" s="193">
        <v>1.22525029</v>
      </c>
      <c r="AO27" s="193">
        <v>0.69044130999999997</v>
      </c>
    </row>
    <row r="28" spans="1:41" x14ac:dyDescent="0.15">
      <c r="A28" s="194" t="s">
        <v>420</v>
      </c>
      <c r="B28" s="195" t="s">
        <v>23</v>
      </c>
      <c r="C28" s="190">
        <v>1.87357E-3</v>
      </c>
      <c r="D28" s="191">
        <v>4.7719399999999997E-3</v>
      </c>
      <c r="E28" s="191">
        <v>2.37893E-3</v>
      </c>
      <c r="F28" s="191">
        <v>1.7531000000000001E-3</v>
      </c>
      <c r="G28" s="191">
        <v>2.83694E-3</v>
      </c>
      <c r="H28" s="191">
        <v>4.34543E-3</v>
      </c>
      <c r="I28" s="191">
        <v>4.2376000000000002E-4</v>
      </c>
      <c r="J28" s="191">
        <v>1.9310099999999999E-3</v>
      </c>
      <c r="K28" s="191">
        <v>4.40355E-3</v>
      </c>
      <c r="L28" s="191">
        <v>2.0919799999999998E-3</v>
      </c>
      <c r="M28" s="191">
        <v>1.66614E-3</v>
      </c>
      <c r="N28" s="191">
        <v>1.56453E-3</v>
      </c>
      <c r="O28" s="191">
        <v>1.6060099999999999E-3</v>
      </c>
      <c r="P28" s="191">
        <v>1.20852E-3</v>
      </c>
      <c r="Q28" s="191">
        <v>1.7613399999999999E-3</v>
      </c>
      <c r="R28" s="191">
        <v>2.2283300000000002E-3</v>
      </c>
      <c r="S28" s="191">
        <v>1.51458E-3</v>
      </c>
      <c r="T28" s="191">
        <v>1.4132700000000001E-3</v>
      </c>
      <c r="U28" s="191">
        <v>1.9030500000000001E-3</v>
      </c>
      <c r="V28" s="191">
        <v>2.0611499999999999E-3</v>
      </c>
      <c r="W28" s="191">
        <v>3.4742699999999998E-3</v>
      </c>
      <c r="X28" s="191">
        <v>1.1933829999999999E-2</v>
      </c>
      <c r="Y28" s="191">
        <v>3.9331699999999997E-3</v>
      </c>
      <c r="Z28" s="191">
        <v>1.0021543399999999</v>
      </c>
      <c r="AA28" s="191">
        <v>2.57552E-3</v>
      </c>
      <c r="AB28" s="191">
        <v>4.2503200000000001E-3</v>
      </c>
      <c r="AC28" s="191">
        <v>5.4498999999999997E-4</v>
      </c>
      <c r="AD28" s="191">
        <v>6.5553E-3</v>
      </c>
      <c r="AE28" s="191">
        <v>5.3156999999999996E-3</v>
      </c>
      <c r="AF28" s="191">
        <v>2.8209620000000001E-2</v>
      </c>
      <c r="AG28" s="191">
        <v>5.8906799999999997E-3</v>
      </c>
      <c r="AH28" s="191">
        <v>5.0943999999999998E-3</v>
      </c>
      <c r="AI28" s="191">
        <v>1.3302399999999999E-3</v>
      </c>
      <c r="AJ28" s="191">
        <v>1.36005E-3</v>
      </c>
      <c r="AK28" s="191">
        <v>1.918079E-2</v>
      </c>
      <c r="AL28" s="191">
        <v>2.3443700000000001E-3</v>
      </c>
      <c r="AM28" s="192">
        <v>2.2606930000000001E-2</v>
      </c>
      <c r="AN28" s="193">
        <v>1.1704916400000001</v>
      </c>
      <c r="AO28" s="193">
        <v>0.65958424000000004</v>
      </c>
    </row>
    <row r="29" spans="1:41" x14ac:dyDescent="0.15">
      <c r="A29" s="194" t="s">
        <v>421</v>
      </c>
      <c r="B29" s="195" t="s">
        <v>114</v>
      </c>
      <c r="C29" s="190">
        <v>9.7951430000000006E-2</v>
      </c>
      <c r="D29" s="191">
        <v>3.7580759999999998E-2</v>
      </c>
      <c r="E29" s="191">
        <v>0.11465249</v>
      </c>
      <c r="F29" s="191">
        <v>9.6190010000000006E-2</v>
      </c>
      <c r="G29" s="191">
        <v>0.12090163</v>
      </c>
      <c r="H29" s="191">
        <v>6.6097660000000003E-2</v>
      </c>
      <c r="I29" s="191">
        <v>1.38338E-2</v>
      </c>
      <c r="J29" s="191">
        <v>8.9707980000000007E-2</v>
      </c>
      <c r="K29" s="191">
        <v>5.4745710000000003E-2</v>
      </c>
      <c r="L29" s="191">
        <v>5.5610199999999999E-2</v>
      </c>
      <c r="M29" s="191">
        <v>6.2743460000000001E-2</v>
      </c>
      <c r="N29" s="191">
        <v>6.9705320000000001E-2</v>
      </c>
      <c r="O29" s="191">
        <v>7.0181830000000001E-2</v>
      </c>
      <c r="P29" s="191">
        <v>6.6251149999999995E-2</v>
      </c>
      <c r="Q29" s="191">
        <v>7.4539380000000002E-2</v>
      </c>
      <c r="R29" s="191">
        <v>6.7629469999999997E-2</v>
      </c>
      <c r="S29" s="191">
        <v>7.9657169999999999E-2</v>
      </c>
      <c r="T29" s="191">
        <v>7.0236409999999999E-2</v>
      </c>
      <c r="U29" s="191">
        <v>8.7668750000000004E-2</v>
      </c>
      <c r="V29" s="191">
        <v>9.8948960000000002E-2</v>
      </c>
      <c r="W29" s="191">
        <v>8.0176860000000003E-2</v>
      </c>
      <c r="X29" s="191">
        <v>2.8319549999999999E-2</v>
      </c>
      <c r="Y29" s="191">
        <v>3.759034E-2</v>
      </c>
      <c r="Z29" s="191">
        <v>2.6936559999999998E-2</v>
      </c>
      <c r="AA29" s="191">
        <v>1.0212190299999999</v>
      </c>
      <c r="AB29" s="191">
        <v>1.65959E-2</v>
      </c>
      <c r="AC29" s="191">
        <v>4.87324E-3</v>
      </c>
      <c r="AD29" s="191">
        <v>4.217183E-2</v>
      </c>
      <c r="AE29" s="191">
        <v>2.9593850000000001E-2</v>
      </c>
      <c r="AF29" s="191">
        <v>2.0638719999999999E-2</v>
      </c>
      <c r="AG29" s="191">
        <v>3.0218109999999999E-2</v>
      </c>
      <c r="AH29" s="191">
        <v>6.6890619999999998E-2</v>
      </c>
      <c r="AI29" s="191">
        <v>5.4836959999999997E-2</v>
      </c>
      <c r="AJ29" s="191">
        <v>3.3099150000000001E-2</v>
      </c>
      <c r="AK29" s="191">
        <v>0.10290051</v>
      </c>
      <c r="AL29" s="191">
        <v>0.29416368999999998</v>
      </c>
      <c r="AM29" s="192">
        <v>2.6346080000000001E-2</v>
      </c>
      <c r="AN29" s="193">
        <v>3.4114045800000001</v>
      </c>
      <c r="AO29" s="193">
        <v>1.9223620400000001</v>
      </c>
    </row>
    <row r="30" spans="1:41" x14ac:dyDescent="0.15">
      <c r="A30" s="194" t="s">
        <v>422</v>
      </c>
      <c r="B30" s="195" t="s">
        <v>112</v>
      </c>
      <c r="C30" s="190">
        <v>1.4968810000000001E-2</v>
      </c>
      <c r="D30" s="191">
        <v>5.1598039999999998E-2</v>
      </c>
      <c r="E30" s="191">
        <v>1.5698E-2</v>
      </c>
      <c r="F30" s="191">
        <v>2.7033700000000001E-2</v>
      </c>
      <c r="G30" s="191">
        <v>2.1454270000000001E-2</v>
      </c>
      <c r="H30" s="191">
        <v>1.5652260000000001E-2</v>
      </c>
      <c r="I30" s="191">
        <v>6.1112800000000002E-3</v>
      </c>
      <c r="J30" s="191">
        <v>1.304423E-2</v>
      </c>
      <c r="K30" s="191">
        <v>1.9509470000000001E-2</v>
      </c>
      <c r="L30" s="191">
        <v>1.516322E-2</v>
      </c>
      <c r="M30" s="191">
        <v>1.7103299999999998E-2</v>
      </c>
      <c r="N30" s="191">
        <v>2.0760150000000002E-2</v>
      </c>
      <c r="O30" s="191">
        <v>1.5428839999999999E-2</v>
      </c>
      <c r="P30" s="191">
        <v>1.5269949999999999E-2</v>
      </c>
      <c r="Q30" s="191">
        <v>1.939983E-2</v>
      </c>
      <c r="R30" s="191">
        <v>1.4687230000000001E-2</v>
      </c>
      <c r="S30" s="191">
        <v>1.4804299999999999E-2</v>
      </c>
      <c r="T30" s="191">
        <v>1.444663E-2</v>
      </c>
      <c r="U30" s="191">
        <v>1.524582E-2</v>
      </c>
      <c r="V30" s="191">
        <v>2.4895299999999999E-2</v>
      </c>
      <c r="W30" s="191">
        <v>2.2184140000000001E-2</v>
      </c>
      <c r="X30" s="191">
        <v>2.3616729999999999E-2</v>
      </c>
      <c r="Y30" s="191">
        <v>3.3670079999999998E-2</v>
      </c>
      <c r="Z30" s="191">
        <v>3.3854219999999997E-2</v>
      </c>
      <c r="AA30" s="191">
        <v>2.4507959999999999E-2</v>
      </c>
      <c r="AB30" s="191">
        <v>1.05253701</v>
      </c>
      <c r="AC30" s="191">
        <v>8.0182340000000005E-2</v>
      </c>
      <c r="AD30" s="191">
        <v>3.2597370000000001E-2</v>
      </c>
      <c r="AE30" s="191">
        <v>1.4883520000000001E-2</v>
      </c>
      <c r="AF30" s="191">
        <v>2.659342E-2</v>
      </c>
      <c r="AG30" s="191">
        <v>1.2885829999999999E-2</v>
      </c>
      <c r="AH30" s="191">
        <v>1.5907290000000001E-2</v>
      </c>
      <c r="AI30" s="191">
        <v>3.3808919999999999E-2</v>
      </c>
      <c r="AJ30" s="191">
        <v>1.500547E-2</v>
      </c>
      <c r="AK30" s="191">
        <v>1.675142E-2</v>
      </c>
      <c r="AL30" s="191">
        <v>1.8903179999999999E-2</v>
      </c>
      <c r="AM30" s="192">
        <v>1.8228189999999998E-2</v>
      </c>
      <c r="AN30" s="193">
        <v>1.84839171</v>
      </c>
      <c r="AO30" s="193">
        <v>1.041588</v>
      </c>
    </row>
    <row r="31" spans="1:41" x14ac:dyDescent="0.15">
      <c r="A31" s="194" t="s">
        <v>423</v>
      </c>
      <c r="B31" s="195" t="s">
        <v>391</v>
      </c>
      <c r="C31" s="190">
        <v>9.1006000000000004E-3</v>
      </c>
      <c r="D31" s="191">
        <v>1.7929239999999999E-2</v>
      </c>
      <c r="E31" s="191">
        <v>1.0485990000000001E-2</v>
      </c>
      <c r="F31" s="191">
        <v>1.060904E-2</v>
      </c>
      <c r="G31" s="191">
        <v>1.1156299999999999E-2</v>
      </c>
      <c r="H31" s="191">
        <v>9.1433799999999996E-3</v>
      </c>
      <c r="I31" s="191">
        <v>2.0436400000000002E-3</v>
      </c>
      <c r="J31" s="191">
        <v>1.052401E-2</v>
      </c>
      <c r="K31" s="191">
        <v>9.8547600000000006E-3</v>
      </c>
      <c r="L31" s="191">
        <v>7.6204899999999997E-3</v>
      </c>
      <c r="M31" s="191">
        <v>6.5322000000000002E-3</v>
      </c>
      <c r="N31" s="191">
        <v>1.0600979999999999E-2</v>
      </c>
      <c r="O31" s="191">
        <v>9.1932200000000002E-3</v>
      </c>
      <c r="P31" s="191">
        <v>8.8016599999999993E-3</v>
      </c>
      <c r="Q31" s="191">
        <v>8.2225100000000006E-3</v>
      </c>
      <c r="R31" s="191">
        <v>7.6712200000000003E-3</v>
      </c>
      <c r="S31" s="191">
        <v>9.2532199999999995E-3</v>
      </c>
      <c r="T31" s="191">
        <v>8.7584199999999994E-3</v>
      </c>
      <c r="U31" s="191">
        <v>7.8249300000000008E-3</v>
      </c>
      <c r="V31" s="191">
        <v>1.155051E-2</v>
      </c>
      <c r="W31" s="191">
        <v>1.255502E-2</v>
      </c>
      <c r="X31" s="191">
        <v>1.076708E-2</v>
      </c>
      <c r="Y31" s="191">
        <v>9.0420799999999992E-3</v>
      </c>
      <c r="Z31" s="191">
        <v>7.8896399999999998E-3</v>
      </c>
      <c r="AA31" s="191">
        <v>3.4103550000000003E-2</v>
      </c>
      <c r="AB31" s="191">
        <v>2.195888E-2</v>
      </c>
      <c r="AC31" s="191">
        <v>1.03330644</v>
      </c>
      <c r="AD31" s="191">
        <v>2.74404E-2</v>
      </c>
      <c r="AE31" s="191">
        <v>3.3841219999999998E-2</v>
      </c>
      <c r="AF31" s="191">
        <v>6.4088799999999996E-3</v>
      </c>
      <c r="AG31" s="191">
        <v>1.279889E-2</v>
      </c>
      <c r="AH31" s="191">
        <v>2.220459E-2</v>
      </c>
      <c r="AI31" s="191">
        <v>2.6318899999999999E-2</v>
      </c>
      <c r="AJ31" s="191">
        <v>1.4541770000000001E-2</v>
      </c>
      <c r="AK31" s="191">
        <v>2.0990999999999999E-2</v>
      </c>
      <c r="AL31" s="191">
        <v>1.5125100000000001E-2</v>
      </c>
      <c r="AM31" s="192">
        <v>4.0653519999999999E-2</v>
      </c>
      <c r="AN31" s="193">
        <v>1.53682327</v>
      </c>
      <c r="AO31" s="193">
        <v>0.86601592999999999</v>
      </c>
    </row>
    <row r="32" spans="1:41" x14ac:dyDescent="0.15">
      <c r="A32" s="194" t="s">
        <v>424</v>
      </c>
      <c r="B32" s="195" t="s">
        <v>392</v>
      </c>
      <c r="C32" s="190">
        <v>8.7340669999999995E-2</v>
      </c>
      <c r="D32" s="191">
        <v>0.23375515999999999</v>
      </c>
      <c r="E32" s="191">
        <v>7.181622E-2</v>
      </c>
      <c r="F32" s="191">
        <v>4.910101E-2</v>
      </c>
      <c r="G32" s="191">
        <v>7.7891810000000006E-2</v>
      </c>
      <c r="H32" s="191">
        <v>5.3313510000000001E-2</v>
      </c>
      <c r="I32" s="191">
        <v>2.948361E-2</v>
      </c>
      <c r="J32" s="191">
        <v>4.6906530000000002E-2</v>
      </c>
      <c r="K32" s="191">
        <v>8.5481080000000001E-2</v>
      </c>
      <c r="L32" s="191">
        <v>5.9684109999999999E-2</v>
      </c>
      <c r="M32" s="191">
        <v>6.0720709999999997E-2</v>
      </c>
      <c r="N32" s="191">
        <v>5.8131660000000002E-2</v>
      </c>
      <c r="O32" s="191">
        <v>4.7768970000000001E-2</v>
      </c>
      <c r="P32" s="191">
        <v>4.3718930000000003E-2</v>
      </c>
      <c r="Q32" s="191">
        <v>4.8733949999999998E-2</v>
      </c>
      <c r="R32" s="191">
        <v>4.4150750000000002E-2</v>
      </c>
      <c r="S32" s="191">
        <v>4.721148E-2</v>
      </c>
      <c r="T32" s="191">
        <v>4.5189859999999998E-2</v>
      </c>
      <c r="U32" s="191">
        <v>5.0634279999999997E-2</v>
      </c>
      <c r="V32" s="191">
        <v>0.1219667</v>
      </c>
      <c r="W32" s="191">
        <v>7.2286870000000003E-2</v>
      </c>
      <c r="X32" s="191">
        <v>5.7836140000000001E-2</v>
      </c>
      <c r="Y32" s="191">
        <v>4.2988180000000001E-2</v>
      </c>
      <c r="Z32" s="191">
        <v>8.0273890000000001E-2</v>
      </c>
      <c r="AA32" s="191">
        <v>6.7661789999999999E-2</v>
      </c>
      <c r="AB32" s="191">
        <v>5.0536369999999997E-2</v>
      </c>
      <c r="AC32" s="191">
        <v>9.1252099999999999E-3</v>
      </c>
      <c r="AD32" s="191">
        <v>1.1422744499999999</v>
      </c>
      <c r="AE32" s="191">
        <v>4.8776010000000002E-2</v>
      </c>
      <c r="AF32" s="191">
        <v>4.882798E-2</v>
      </c>
      <c r="AG32" s="191">
        <v>4.0549059999999998E-2</v>
      </c>
      <c r="AH32" s="191">
        <v>3.2993979999999999E-2</v>
      </c>
      <c r="AI32" s="191">
        <v>5.8648270000000002E-2</v>
      </c>
      <c r="AJ32" s="191">
        <v>3.1605330000000001E-2</v>
      </c>
      <c r="AK32" s="191">
        <v>6.4632259999999997E-2</v>
      </c>
      <c r="AL32" s="191">
        <v>0.11461186</v>
      </c>
      <c r="AM32" s="192">
        <v>0.12270039000000001</v>
      </c>
      <c r="AN32" s="193">
        <v>3.4493290499999998</v>
      </c>
      <c r="AO32" s="193">
        <v>1.9437328700000001</v>
      </c>
    </row>
    <row r="33" spans="1:41" x14ac:dyDescent="0.15">
      <c r="A33" s="194" t="s">
        <v>425</v>
      </c>
      <c r="B33" s="195" t="s">
        <v>393</v>
      </c>
      <c r="C33" s="190">
        <v>2.0328969999999998E-2</v>
      </c>
      <c r="D33" s="191">
        <v>3.0199150000000001E-2</v>
      </c>
      <c r="E33" s="191">
        <v>2.4469049999999999E-2</v>
      </c>
      <c r="F33" s="191">
        <v>2.3907649999999999E-2</v>
      </c>
      <c r="G33" s="191">
        <v>2.7361360000000001E-2</v>
      </c>
      <c r="H33" s="191">
        <v>3.5016449999999998E-2</v>
      </c>
      <c r="I33" s="191">
        <v>4.1613900000000001E-3</v>
      </c>
      <c r="J33" s="191">
        <v>2.7697380000000001E-2</v>
      </c>
      <c r="K33" s="191">
        <v>2.481717E-2</v>
      </c>
      <c r="L33" s="191">
        <v>1.7983510000000001E-2</v>
      </c>
      <c r="M33" s="191">
        <v>1.731311E-2</v>
      </c>
      <c r="N33" s="191">
        <v>2.2806239999999998E-2</v>
      </c>
      <c r="O33" s="191">
        <v>2.5127549999999998E-2</v>
      </c>
      <c r="P33" s="191">
        <v>2.8918309999999999E-2</v>
      </c>
      <c r="Q33" s="191">
        <v>2.616359E-2</v>
      </c>
      <c r="R33" s="191">
        <v>2.866608E-2</v>
      </c>
      <c r="S33" s="191">
        <v>3.2813549999999997E-2</v>
      </c>
      <c r="T33" s="191">
        <v>3.9551700000000002E-2</v>
      </c>
      <c r="U33" s="191">
        <v>2.2939560000000001E-2</v>
      </c>
      <c r="V33" s="191">
        <v>2.7359250000000002E-2</v>
      </c>
      <c r="W33" s="191">
        <v>3.3106299999999998E-2</v>
      </c>
      <c r="X33" s="191">
        <v>2.772606E-2</v>
      </c>
      <c r="Y33" s="191">
        <v>7.584378E-2</v>
      </c>
      <c r="Z33" s="191">
        <v>2.9104769999999999E-2</v>
      </c>
      <c r="AA33" s="191">
        <v>5.8732989999999999E-2</v>
      </c>
      <c r="AB33" s="191">
        <v>8.6390640000000005E-2</v>
      </c>
      <c r="AC33" s="191">
        <v>1.444046E-2</v>
      </c>
      <c r="AD33" s="191">
        <v>3.450363E-2</v>
      </c>
      <c r="AE33" s="191">
        <v>1.2186662800000001</v>
      </c>
      <c r="AF33" s="191">
        <v>5.0851929999999997E-2</v>
      </c>
      <c r="AG33" s="191">
        <v>4.7740100000000001E-2</v>
      </c>
      <c r="AH33" s="191">
        <v>3.042779E-2</v>
      </c>
      <c r="AI33" s="191">
        <v>9.7958420000000004E-2</v>
      </c>
      <c r="AJ33" s="191">
        <v>0.10825384</v>
      </c>
      <c r="AK33" s="191">
        <v>4.0998550000000002E-2</v>
      </c>
      <c r="AL33" s="191">
        <v>3.028548E-2</v>
      </c>
      <c r="AM33" s="192">
        <v>0.1109658</v>
      </c>
      <c r="AN33" s="193">
        <v>2.6035978499999999</v>
      </c>
      <c r="AO33" s="193">
        <v>1.46715453</v>
      </c>
    </row>
    <row r="34" spans="1:41" x14ac:dyDescent="0.15">
      <c r="A34" s="194" t="s">
        <v>426</v>
      </c>
      <c r="B34" s="195" t="s">
        <v>76</v>
      </c>
      <c r="C34" s="190">
        <v>1.84045E-3</v>
      </c>
      <c r="D34" s="191">
        <v>3.87675E-3</v>
      </c>
      <c r="E34" s="191">
        <v>2.5560800000000001E-3</v>
      </c>
      <c r="F34" s="191">
        <v>1.25646E-3</v>
      </c>
      <c r="G34" s="191">
        <v>1.69583E-3</v>
      </c>
      <c r="H34" s="191">
        <v>1.02133E-3</v>
      </c>
      <c r="I34" s="191">
        <v>2.8836999999999998E-4</v>
      </c>
      <c r="J34" s="191">
        <v>1.26022E-3</v>
      </c>
      <c r="K34" s="191">
        <v>2.6569300000000001E-3</v>
      </c>
      <c r="L34" s="191">
        <v>2.19747E-3</v>
      </c>
      <c r="M34" s="191">
        <v>2.09823E-3</v>
      </c>
      <c r="N34" s="191">
        <v>1.91632E-3</v>
      </c>
      <c r="O34" s="191">
        <v>2.8058100000000002E-3</v>
      </c>
      <c r="P34" s="191">
        <v>2.3633899999999999E-3</v>
      </c>
      <c r="Q34" s="191">
        <v>1.3494399999999999E-3</v>
      </c>
      <c r="R34" s="191">
        <v>8.6426000000000005E-4</v>
      </c>
      <c r="S34" s="191">
        <v>1.37122E-3</v>
      </c>
      <c r="T34" s="191">
        <v>9.6639999999999996E-4</v>
      </c>
      <c r="U34" s="191">
        <v>1.44707E-3</v>
      </c>
      <c r="V34" s="191">
        <v>1.3138100000000001E-3</v>
      </c>
      <c r="W34" s="191">
        <v>4.2772399999999999E-3</v>
      </c>
      <c r="X34" s="191">
        <v>1.2535700000000001E-3</v>
      </c>
      <c r="Y34" s="191">
        <v>3.1119199999999998E-3</v>
      </c>
      <c r="Z34" s="191">
        <v>5.6706400000000002E-3</v>
      </c>
      <c r="AA34" s="191">
        <v>2.1088700000000001E-3</v>
      </c>
      <c r="AB34" s="191">
        <v>1.60768E-3</v>
      </c>
      <c r="AC34" s="191">
        <v>6.5603000000000005E-4</v>
      </c>
      <c r="AD34" s="191">
        <v>2.7348400000000001E-3</v>
      </c>
      <c r="AE34" s="191">
        <v>1.2988800000000001E-3</v>
      </c>
      <c r="AF34" s="191">
        <v>1.00077967</v>
      </c>
      <c r="AG34" s="191">
        <v>2.7881199999999998E-3</v>
      </c>
      <c r="AH34" s="191">
        <v>1.45345E-3</v>
      </c>
      <c r="AI34" s="191">
        <v>1.6682299999999999E-3</v>
      </c>
      <c r="AJ34" s="191">
        <v>1.23806E-3</v>
      </c>
      <c r="AK34" s="191">
        <v>1.5822500000000001E-3</v>
      </c>
      <c r="AL34" s="191">
        <v>1.5892600000000001E-3</v>
      </c>
      <c r="AM34" s="192">
        <v>0.24738704</v>
      </c>
      <c r="AN34" s="193">
        <v>1.3163515800000001</v>
      </c>
      <c r="AO34" s="193">
        <v>0.74177784000000002</v>
      </c>
    </row>
    <row r="35" spans="1:41" x14ac:dyDescent="0.15">
      <c r="A35" s="194" t="s">
        <v>427</v>
      </c>
      <c r="B35" s="195" t="s">
        <v>394</v>
      </c>
      <c r="C35" s="190">
        <v>3.6196999999999998E-4</v>
      </c>
      <c r="D35" s="191">
        <v>8.0416999999999999E-4</v>
      </c>
      <c r="E35" s="191">
        <v>6.1109000000000001E-4</v>
      </c>
      <c r="F35" s="191">
        <v>3.1279000000000002E-4</v>
      </c>
      <c r="G35" s="191">
        <v>5.4146999999999995E-4</v>
      </c>
      <c r="H35" s="191">
        <v>7.2013000000000003E-4</v>
      </c>
      <c r="I35" s="191">
        <v>8.4209999999999995E-5</v>
      </c>
      <c r="J35" s="191">
        <v>4.9295999999999997E-4</v>
      </c>
      <c r="K35" s="191">
        <v>7.2983E-4</v>
      </c>
      <c r="L35" s="191">
        <v>3.6803999999999998E-4</v>
      </c>
      <c r="M35" s="191">
        <v>2.5667000000000002E-4</v>
      </c>
      <c r="N35" s="191">
        <v>6.8572000000000001E-4</v>
      </c>
      <c r="O35" s="191">
        <v>1.00377E-3</v>
      </c>
      <c r="P35" s="191">
        <v>7.7070000000000003E-4</v>
      </c>
      <c r="Q35" s="191">
        <v>7.5359000000000005E-4</v>
      </c>
      <c r="R35" s="191">
        <v>1.6195199999999999E-3</v>
      </c>
      <c r="S35" s="191">
        <v>1.5797000000000001E-3</v>
      </c>
      <c r="T35" s="191">
        <v>2.0368999999999999E-3</v>
      </c>
      <c r="U35" s="191">
        <v>6.5737E-4</v>
      </c>
      <c r="V35" s="191">
        <v>4.4979999999999998E-4</v>
      </c>
      <c r="W35" s="191">
        <v>5.6470000000000001E-4</v>
      </c>
      <c r="X35" s="191">
        <v>8.3520999999999997E-4</v>
      </c>
      <c r="Y35" s="191">
        <v>6.4736000000000004E-4</v>
      </c>
      <c r="Z35" s="191">
        <v>4.7577999999999997E-4</v>
      </c>
      <c r="AA35" s="191">
        <v>6.0983999999999995E-4</v>
      </c>
      <c r="AB35" s="191">
        <v>7.2143999999999995E-4</v>
      </c>
      <c r="AC35" s="191">
        <v>1.1908000000000001E-4</v>
      </c>
      <c r="AD35" s="191">
        <v>1.57632E-3</v>
      </c>
      <c r="AE35" s="191">
        <v>4.9948299999999996E-3</v>
      </c>
      <c r="AF35" s="191">
        <v>4.885E-4</v>
      </c>
      <c r="AG35" s="191">
        <v>1.0003324899999999</v>
      </c>
      <c r="AH35" s="191">
        <v>3.8173999999999999E-4</v>
      </c>
      <c r="AI35" s="191">
        <v>5.6269000000000002E-4</v>
      </c>
      <c r="AJ35" s="191">
        <v>1.1127000000000001E-3</v>
      </c>
      <c r="AK35" s="191">
        <v>8.0493000000000003E-4</v>
      </c>
      <c r="AL35" s="191">
        <v>5.3140000000000001E-4</v>
      </c>
      <c r="AM35" s="192">
        <v>8.5954E-4</v>
      </c>
      <c r="AN35" s="193">
        <v>1.0304589399999999</v>
      </c>
      <c r="AO35" s="193">
        <v>0.58067435000000001</v>
      </c>
    </row>
    <row r="36" spans="1:41" x14ac:dyDescent="0.15">
      <c r="A36" s="194" t="s">
        <v>428</v>
      </c>
      <c r="B36" s="195" t="s">
        <v>395</v>
      </c>
      <c r="C36" s="190">
        <v>5.8434000000000003E-4</v>
      </c>
      <c r="D36" s="191">
        <v>3.4610000000000001E-4</v>
      </c>
      <c r="E36" s="191">
        <v>2.1917E-4</v>
      </c>
      <c r="F36" s="191">
        <v>1.0217000000000001E-4</v>
      </c>
      <c r="G36" s="191">
        <v>1.5689E-4</v>
      </c>
      <c r="H36" s="191">
        <v>1.2826E-4</v>
      </c>
      <c r="I36" s="191">
        <v>4.2280000000000002E-5</v>
      </c>
      <c r="J36" s="191">
        <v>1.0485E-4</v>
      </c>
      <c r="K36" s="191">
        <v>1.5369E-4</v>
      </c>
      <c r="L36" s="191">
        <v>1.1621E-4</v>
      </c>
      <c r="M36" s="191">
        <v>1.1173E-4</v>
      </c>
      <c r="N36" s="191">
        <v>1.1202E-4</v>
      </c>
      <c r="O36" s="191">
        <v>1.0898E-4</v>
      </c>
      <c r="P36" s="191">
        <v>1.0134E-4</v>
      </c>
      <c r="Q36" s="191">
        <v>9.6620000000000007E-5</v>
      </c>
      <c r="R36" s="191">
        <v>8.8220000000000006E-5</v>
      </c>
      <c r="S36" s="191">
        <v>9.8720000000000003E-5</v>
      </c>
      <c r="T36" s="191">
        <v>9.5329999999999997E-5</v>
      </c>
      <c r="U36" s="191">
        <v>9.8549999999999997E-5</v>
      </c>
      <c r="V36" s="191">
        <v>2.0110000000000001E-4</v>
      </c>
      <c r="W36" s="191">
        <v>1.6254E-4</v>
      </c>
      <c r="X36" s="191">
        <v>1.3611E-4</v>
      </c>
      <c r="Y36" s="191">
        <v>4.7112E-4</v>
      </c>
      <c r="Z36" s="191">
        <v>1.8422999999999999E-4</v>
      </c>
      <c r="AA36" s="191">
        <v>1.7242000000000001E-4</v>
      </c>
      <c r="AB36" s="191">
        <v>3.0524000000000003E-4</v>
      </c>
      <c r="AC36" s="191">
        <v>4.8310000000000003E-5</v>
      </c>
      <c r="AD36" s="191">
        <v>1.39321E-3</v>
      </c>
      <c r="AE36" s="191">
        <v>7.8461999999999998E-4</v>
      </c>
      <c r="AF36" s="191">
        <v>1.3480999999999999E-4</v>
      </c>
      <c r="AG36" s="191">
        <v>1.4066999999999999E-4</v>
      </c>
      <c r="AH36" s="191">
        <v>1.0161676900000001</v>
      </c>
      <c r="AI36" s="191">
        <v>1.7107E-4</v>
      </c>
      <c r="AJ36" s="191">
        <v>1.6550000000000001E-4</v>
      </c>
      <c r="AK36" s="191">
        <v>2.2824999999999999E-4</v>
      </c>
      <c r="AL36" s="191">
        <v>1.9311999999999999E-4</v>
      </c>
      <c r="AM36" s="192">
        <v>2.7115400000000001E-3</v>
      </c>
      <c r="AN36" s="193">
        <v>1.02663704</v>
      </c>
      <c r="AO36" s="193">
        <v>0.57852066999999996</v>
      </c>
    </row>
    <row r="37" spans="1:41" ht="27" x14ac:dyDescent="0.15">
      <c r="A37" s="194" t="s">
        <v>429</v>
      </c>
      <c r="B37" s="195" t="s">
        <v>334</v>
      </c>
      <c r="C37" s="190">
        <v>1.9632600000000001E-3</v>
      </c>
      <c r="D37" s="191">
        <v>3.8658999999999998E-3</v>
      </c>
      <c r="E37" s="191">
        <v>1.9807200000000001E-3</v>
      </c>
      <c r="F37" s="191">
        <v>1.5028400000000001E-3</v>
      </c>
      <c r="G37" s="191">
        <v>2.1312100000000001E-3</v>
      </c>
      <c r="H37" s="191">
        <v>2.94743E-3</v>
      </c>
      <c r="I37" s="191">
        <v>3.6539E-4</v>
      </c>
      <c r="J37" s="191">
        <v>1.6874500000000001E-3</v>
      </c>
      <c r="K37" s="191">
        <v>1.78652E-3</v>
      </c>
      <c r="L37" s="191">
        <v>1.9103099999999999E-3</v>
      </c>
      <c r="M37" s="191">
        <v>1.0368899999999999E-3</v>
      </c>
      <c r="N37" s="191">
        <v>1.7483399999999999E-3</v>
      </c>
      <c r="O37" s="191">
        <v>3.2204E-3</v>
      </c>
      <c r="P37" s="191">
        <v>2.78649E-3</v>
      </c>
      <c r="Q37" s="191">
        <v>2.2964499999999998E-3</v>
      </c>
      <c r="R37" s="191">
        <v>1.54323E-3</v>
      </c>
      <c r="S37" s="191">
        <v>1.4842099999999999E-3</v>
      </c>
      <c r="T37" s="191">
        <v>1.5874299999999999E-3</v>
      </c>
      <c r="U37" s="191">
        <v>1.1810900000000001E-3</v>
      </c>
      <c r="V37" s="191">
        <v>1.7133599999999999E-3</v>
      </c>
      <c r="W37" s="191">
        <v>2.0647199999999999E-3</v>
      </c>
      <c r="X37" s="191">
        <v>2.1415100000000001E-3</v>
      </c>
      <c r="Y37" s="191">
        <v>1.0757060000000001E-2</v>
      </c>
      <c r="Z37" s="191">
        <v>2.7426400000000002E-3</v>
      </c>
      <c r="AA37" s="191">
        <v>1.22484E-3</v>
      </c>
      <c r="AB37" s="191">
        <v>3.6514500000000001E-3</v>
      </c>
      <c r="AC37" s="191">
        <v>7.3731999999999997E-4</v>
      </c>
      <c r="AD37" s="191">
        <v>2.0997400000000001E-3</v>
      </c>
      <c r="AE37" s="191">
        <v>2.3543599999999998E-3</v>
      </c>
      <c r="AF37" s="191">
        <v>6.8415000000000001E-4</v>
      </c>
      <c r="AG37" s="191">
        <v>2.64218E-3</v>
      </c>
      <c r="AH37" s="191">
        <v>1.7740500000000001E-3</v>
      </c>
      <c r="AI37" s="191">
        <v>1.00079596</v>
      </c>
      <c r="AJ37" s="191">
        <v>2.7529299999999998E-3</v>
      </c>
      <c r="AK37" s="191">
        <v>3.6389899999999999E-3</v>
      </c>
      <c r="AL37" s="191">
        <v>1.49512E-3</v>
      </c>
      <c r="AM37" s="192">
        <v>5.4993200000000002E-3</v>
      </c>
      <c r="AN37" s="193">
        <v>1.08579526</v>
      </c>
      <c r="AO37" s="193">
        <v>0.61185694999999996</v>
      </c>
    </row>
    <row r="38" spans="1:41" x14ac:dyDescent="0.15">
      <c r="A38" s="194" t="s">
        <v>430</v>
      </c>
      <c r="B38" s="195" t="s">
        <v>396</v>
      </c>
      <c r="C38" s="190">
        <v>6.4565810000000001E-2</v>
      </c>
      <c r="D38" s="191">
        <v>0.10981498000000001</v>
      </c>
      <c r="E38" s="191">
        <v>8.5230109999999998E-2</v>
      </c>
      <c r="F38" s="191">
        <v>7.6771300000000001E-2</v>
      </c>
      <c r="G38" s="191">
        <v>7.6265959999999994E-2</v>
      </c>
      <c r="H38" s="191">
        <v>0.10225498</v>
      </c>
      <c r="I38" s="191">
        <v>1.4987520000000001E-2</v>
      </c>
      <c r="J38" s="191">
        <v>9.2845540000000004E-2</v>
      </c>
      <c r="K38" s="191">
        <v>9.8699490000000001E-2</v>
      </c>
      <c r="L38" s="191">
        <v>5.4563510000000003E-2</v>
      </c>
      <c r="M38" s="191">
        <v>5.2381410000000003E-2</v>
      </c>
      <c r="N38" s="191">
        <v>7.0049490000000006E-2</v>
      </c>
      <c r="O38" s="191">
        <v>8.329433E-2</v>
      </c>
      <c r="P38" s="191">
        <v>7.6389659999999998E-2</v>
      </c>
      <c r="Q38" s="191">
        <v>7.9076820000000006E-2</v>
      </c>
      <c r="R38" s="191">
        <v>9.34117E-2</v>
      </c>
      <c r="S38" s="191">
        <v>8.7182250000000003E-2</v>
      </c>
      <c r="T38" s="191">
        <v>8.4749569999999996E-2</v>
      </c>
      <c r="U38" s="191">
        <v>8.8305850000000005E-2</v>
      </c>
      <c r="V38" s="191">
        <v>9.2438549999999994E-2</v>
      </c>
      <c r="W38" s="191">
        <v>0.14315687999999999</v>
      </c>
      <c r="X38" s="191">
        <v>0.10045091</v>
      </c>
      <c r="Y38" s="191">
        <v>0.20395028000000001</v>
      </c>
      <c r="Z38" s="191">
        <v>0.10313875</v>
      </c>
      <c r="AA38" s="191">
        <v>0.1238624</v>
      </c>
      <c r="AB38" s="191">
        <v>0.16167313999999999</v>
      </c>
      <c r="AC38" s="191">
        <v>4.7792920000000003E-2</v>
      </c>
      <c r="AD38" s="191">
        <v>0.16634213</v>
      </c>
      <c r="AE38" s="191">
        <v>0.23779135000000001</v>
      </c>
      <c r="AF38" s="191">
        <v>0.12868300999999999</v>
      </c>
      <c r="AG38" s="191">
        <v>0.10429653999999999</v>
      </c>
      <c r="AH38" s="191">
        <v>8.4641620000000001E-2</v>
      </c>
      <c r="AI38" s="191">
        <v>0.12731653000000001</v>
      </c>
      <c r="AJ38" s="191">
        <v>1.1873881100000001</v>
      </c>
      <c r="AK38" s="191">
        <v>8.4669270000000005E-2</v>
      </c>
      <c r="AL38" s="191">
        <v>8.1618979999999994E-2</v>
      </c>
      <c r="AM38" s="192">
        <v>0.11766582</v>
      </c>
      <c r="AN38" s="193">
        <v>4.7877174499999997</v>
      </c>
      <c r="AO38" s="193">
        <v>2.6979286899999999</v>
      </c>
    </row>
    <row r="39" spans="1:41" x14ac:dyDescent="0.15">
      <c r="A39" s="194" t="s">
        <v>431</v>
      </c>
      <c r="B39" s="195" t="s">
        <v>397</v>
      </c>
      <c r="C39" s="190">
        <v>7.6727999999999996E-4</v>
      </c>
      <c r="D39" s="191">
        <v>9.2391000000000001E-4</v>
      </c>
      <c r="E39" s="191">
        <v>8.2377000000000004E-4</v>
      </c>
      <c r="F39" s="191">
        <v>7.0578000000000004E-4</v>
      </c>
      <c r="G39" s="191">
        <v>7.4067999999999996E-4</v>
      </c>
      <c r="H39" s="191">
        <v>7.8580000000000002E-4</v>
      </c>
      <c r="I39" s="191">
        <v>1.2689999999999999E-4</v>
      </c>
      <c r="J39" s="191">
        <v>7.0158000000000004E-4</v>
      </c>
      <c r="K39" s="191">
        <v>6.4457000000000002E-4</v>
      </c>
      <c r="L39" s="191">
        <v>5.2736999999999999E-4</v>
      </c>
      <c r="M39" s="191">
        <v>5.2596000000000001E-4</v>
      </c>
      <c r="N39" s="191">
        <v>6.1510000000000004E-4</v>
      </c>
      <c r="O39" s="191">
        <v>6.8824999999999995E-4</v>
      </c>
      <c r="P39" s="191">
        <v>7.2413999999999996E-4</v>
      </c>
      <c r="Q39" s="191">
        <v>6.7584999999999998E-4</v>
      </c>
      <c r="R39" s="191">
        <v>7.7574999999999996E-4</v>
      </c>
      <c r="S39" s="191">
        <v>7.8368000000000003E-4</v>
      </c>
      <c r="T39" s="191">
        <v>8.4493000000000003E-4</v>
      </c>
      <c r="U39" s="191">
        <v>7.0425000000000001E-4</v>
      </c>
      <c r="V39" s="191">
        <v>1.0961600000000001E-3</v>
      </c>
      <c r="W39" s="191">
        <v>1.00691E-3</v>
      </c>
      <c r="X39" s="191">
        <v>6.2500000000000001E-4</v>
      </c>
      <c r="Y39" s="191">
        <v>1.5358500000000001E-3</v>
      </c>
      <c r="Z39" s="191">
        <v>6.5662000000000001E-4</v>
      </c>
      <c r="AA39" s="191">
        <v>1.74081E-3</v>
      </c>
      <c r="AB39" s="191">
        <v>1.43155E-3</v>
      </c>
      <c r="AC39" s="191">
        <v>7.8635E-4</v>
      </c>
      <c r="AD39" s="191">
        <v>1.4797899999999999E-3</v>
      </c>
      <c r="AE39" s="191">
        <v>1.3087140000000001E-2</v>
      </c>
      <c r="AF39" s="191">
        <v>1.2795599999999999E-3</v>
      </c>
      <c r="AG39" s="191">
        <v>3.68936E-3</v>
      </c>
      <c r="AH39" s="191">
        <v>1.292244E-2</v>
      </c>
      <c r="AI39" s="191">
        <v>3.9155600000000002E-3</v>
      </c>
      <c r="AJ39" s="191">
        <v>2.9141100000000001E-3</v>
      </c>
      <c r="AK39" s="191">
        <v>1.0164259099999999</v>
      </c>
      <c r="AL39" s="191">
        <v>9.1454000000000004E-4</v>
      </c>
      <c r="AM39" s="192">
        <v>3.2867700000000001E-3</v>
      </c>
      <c r="AN39" s="193">
        <v>1.0818799800000001</v>
      </c>
      <c r="AO39" s="193">
        <v>0.60965064000000002</v>
      </c>
    </row>
    <row r="40" spans="1:41" x14ac:dyDescent="0.15">
      <c r="A40" s="194" t="s">
        <v>432</v>
      </c>
      <c r="B40" s="195" t="s">
        <v>43</v>
      </c>
      <c r="C40" s="190">
        <v>1.6081299999999999E-3</v>
      </c>
      <c r="D40" s="191">
        <v>1.8474100000000001E-3</v>
      </c>
      <c r="E40" s="191">
        <v>1.6434500000000001E-3</v>
      </c>
      <c r="F40" s="191">
        <v>1.9420399999999999E-3</v>
      </c>
      <c r="G40" s="191">
        <v>1.80945E-3</v>
      </c>
      <c r="H40" s="191">
        <v>1.30265E-3</v>
      </c>
      <c r="I40" s="191">
        <v>1.9296999999999999E-4</v>
      </c>
      <c r="J40" s="191">
        <v>9.3550999999999997E-4</v>
      </c>
      <c r="K40" s="191">
        <v>1.9208700000000001E-3</v>
      </c>
      <c r="L40" s="191">
        <v>8.0749999999999995E-4</v>
      </c>
      <c r="M40" s="191">
        <v>1.0078800000000001E-3</v>
      </c>
      <c r="N40" s="191">
        <v>1.0925100000000001E-3</v>
      </c>
      <c r="O40" s="191">
        <v>1.6177699999999999E-3</v>
      </c>
      <c r="P40" s="191">
        <v>1.7475100000000001E-3</v>
      </c>
      <c r="Q40" s="191">
        <v>1.6030300000000001E-3</v>
      </c>
      <c r="R40" s="191">
        <v>1.6433999999999999E-3</v>
      </c>
      <c r="S40" s="191">
        <v>1.7135799999999999E-3</v>
      </c>
      <c r="T40" s="191">
        <v>1.7109600000000001E-3</v>
      </c>
      <c r="U40" s="191">
        <v>1.2744799999999999E-3</v>
      </c>
      <c r="V40" s="191">
        <v>2.09516E-3</v>
      </c>
      <c r="W40" s="191">
        <v>1.7993799999999999E-3</v>
      </c>
      <c r="X40" s="191">
        <v>6.2237999999999996E-4</v>
      </c>
      <c r="Y40" s="191">
        <v>1.9302799999999999E-3</v>
      </c>
      <c r="Z40" s="191">
        <v>3.8915600000000001E-3</v>
      </c>
      <c r="AA40" s="191">
        <v>2.68958E-3</v>
      </c>
      <c r="AB40" s="191">
        <v>4.4433600000000004E-3</v>
      </c>
      <c r="AC40" s="191">
        <v>7.8134999999999999E-4</v>
      </c>
      <c r="AD40" s="191">
        <v>2.7204500000000001E-3</v>
      </c>
      <c r="AE40" s="191">
        <v>2.95298E-3</v>
      </c>
      <c r="AF40" s="191">
        <v>3.54171E-3</v>
      </c>
      <c r="AG40" s="191">
        <v>4.3299000000000002E-3</v>
      </c>
      <c r="AH40" s="191">
        <v>2.99928E-3</v>
      </c>
      <c r="AI40" s="191">
        <v>5.88975E-3</v>
      </c>
      <c r="AJ40" s="191">
        <v>2.3275700000000002E-3</v>
      </c>
      <c r="AK40" s="191">
        <v>2.7156099999999998E-3</v>
      </c>
      <c r="AL40" s="191">
        <v>1.0017334899999999</v>
      </c>
      <c r="AM40" s="192">
        <v>1.8269099999999999E-3</v>
      </c>
      <c r="AN40" s="193">
        <v>1.0767117900000001</v>
      </c>
      <c r="AO40" s="193">
        <v>0.60673832000000005</v>
      </c>
    </row>
    <row r="41" spans="1:41" x14ac:dyDescent="0.15">
      <c r="A41" s="194" t="s">
        <v>433</v>
      </c>
      <c r="B41" s="195" t="s">
        <v>41</v>
      </c>
      <c r="C41" s="190">
        <v>7.46329E-3</v>
      </c>
      <c r="D41" s="191">
        <v>1.572082E-2</v>
      </c>
      <c r="E41" s="191">
        <v>1.0365299999999999E-2</v>
      </c>
      <c r="F41" s="191">
        <v>5.0951399999999997E-3</v>
      </c>
      <c r="G41" s="191">
        <v>6.8768700000000002E-3</v>
      </c>
      <c r="H41" s="191">
        <v>4.1416700000000001E-3</v>
      </c>
      <c r="I41" s="191">
        <v>1.1693999999999999E-3</v>
      </c>
      <c r="J41" s="191">
        <v>5.1103800000000003E-3</v>
      </c>
      <c r="K41" s="191">
        <v>1.0774250000000001E-2</v>
      </c>
      <c r="L41" s="191">
        <v>8.9110700000000001E-3</v>
      </c>
      <c r="M41" s="191">
        <v>8.5086399999999996E-3</v>
      </c>
      <c r="N41" s="191">
        <v>7.7709900000000002E-3</v>
      </c>
      <c r="O41" s="191">
        <v>1.1378020000000001E-2</v>
      </c>
      <c r="P41" s="191">
        <v>9.5839299999999992E-3</v>
      </c>
      <c r="Q41" s="191">
        <v>5.4722E-3</v>
      </c>
      <c r="R41" s="191">
        <v>3.5046999999999999E-3</v>
      </c>
      <c r="S41" s="191">
        <v>5.5605000000000003E-3</v>
      </c>
      <c r="T41" s="191">
        <v>3.9189200000000002E-3</v>
      </c>
      <c r="U41" s="191">
        <v>5.8681100000000002E-3</v>
      </c>
      <c r="V41" s="191">
        <v>5.3276900000000004E-3</v>
      </c>
      <c r="W41" s="191">
        <v>1.734486E-2</v>
      </c>
      <c r="X41" s="191">
        <v>5.0834399999999998E-3</v>
      </c>
      <c r="Y41" s="191">
        <v>1.261932E-2</v>
      </c>
      <c r="Z41" s="191">
        <v>2.299534E-2</v>
      </c>
      <c r="AA41" s="191">
        <v>8.5517800000000001E-3</v>
      </c>
      <c r="AB41" s="191">
        <v>6.5194099999999998E-3</v>
      </c>
      <c r="AC41" s="191">
        <v>2.6603E-3</v>
      </c>
      <c r="AD41" s="191">
        <v>1.10902E-2</v>
      </c>
      <c r="AE41" s="191">
        <v>5.26715E-3</v>
      </c>
      <c r="AF41" s="191">
        <v>3.16168E-3</v>
      </c>
      <c r="AG41" s="191">
        <v>1.130625E-2</v>
      </c>
      <c r="AH41" s="191">
        <v>5.8939700000000001E-3</v>
      </c>
      <c r="AI41" s="191">
        <v>6.7649199999999998E-3</v>
      </c>
      <c r="AJ41" s="191">
        <v>5.0205099999999997E-3</v>
      </c>
      <c r="AK41" s="191">
        <v>6.4162899999999998E-3</v>
      </c>
      <c r="AL41" s="191">
        <v>6.4447100000000002E-3</v>
      </c>
      <c r="AM41" s="192">
        <v>1.00319315</v>
      </c>
      <c r="AN41" s="196">
        <v>1.2828551800000001</v>
      </c>
      <c r="AO41" s="196">
        <v>0.72290226000000002</v>
      </c>
    </row>
    <row r="42" spans="1:41" x14ac:dyDescent="0.15">
      <c r="A42" s="197"/>
      <c r="B42" s="198" t="s">
        <v>1270</v>
      </c>
      <c r="C42" s="199">
        <v>1.7927982200000001</v>
      </c>
      <c r="D42" s="200">
        <v>1.7289712800000001</v>
      </c>
      <c r="E42" s="200">
        <v>1.96522171</v>
      </c>
      <c r="F42" s="200">
        <v>1.67496377</v>
      </c>
      <c r="G42" s="200">
        <v>2.0000953099999998</v>
      </c>
      <c r="H42" s="200">
        <v>1.9325384800000001</v>
      </c>
      <c r="I42" s="200">
        <v>1.17833835</v>
      </c>
      <c r="J42" s="200">
        <v>1.94464839</v>
      </c>
      <c r="K42" s="200">
        <v>1.67863414</v>
      </c>
      <c r="L42" s="200">
        <v>2.4718214999999999</v>
      </c>
      <c r="M42" s="200">
        <v>1.7734706600000001</v>
      </c>
      <c r="N42" s="200">
        <v>2.0192582200000002</v>
      </c>
      <c r="O42" s="200">
        <v>1.94419608</v>
      </c>
      <c r="P42" s="200">
        <v>1.9015386400000001</v>
      </c>
      <c r="Q42" s="200">
        <v>1.8283982700000001</v>
      </c>
      <c r="R42" s="200">
        <v>1.82136378</v>
      </c>
      <c r="S42" s="200">
        <v>1.90758809</v>
      </c>
      <c r="T42" s="200">
        <v>1.8370988100000001</v>
      </c>
      <c r="U42" s="200">
        <v>2.4822300500000001</v>
      </c>
      <c r="V42" s="200">
        <v>1.8104819999999999</v>
      </c>
      <c r="W42" s="200">
        <v>1.8364715899999999</v>
      </c>
      <c r="X42" s="200">
        <v>1.4999016300000001</v>
      </c>
      <c r="Y42" s="200">
        <v>1.79841699</v>
      </c>
      <c r="Z42" s="200">
        <v>1.51887448</v>
      </c>
      <c r="AA42" s="200">
        <v>1.4566119</v>
      </c>
      <c r="AB42" s="200">
        <v>1.4962153199999999</v>
      </c>
      <c r="AC42" s="200">
        <v>1.2306991300000001</v>
      </c>
      <c r="AD42" s="200">
        <v>1.69674166</v>
      </c>
      <c r="AE42" s="200">
        <v>1.75277941</v>
      </c>
      <c r="AF42" s="200">
        <v>1.4436420700000001</v>
      </c>
      <c r="AG42" s="200">
        <v>1.41416933</v>
      </c>
      <c r="AH42" s="200">
        <v>1.5600603</v>
      </c>
      <c r="AI42" s="200">
        <v>1.58602993</v>
      </c>
      <c r="AJ42" s="200">
        <v>1.58613059</v>
      </c>
      <c r="AK42" s="200">
        <v>1.72054639</v>
      </c>
      <c r="AL42" s="200">
        <v>2.4937687799999999</v>
      </c>
      <c r="AM42" s="201">
        <v>1.8751172300000001</v>
      </c>
      <c r="AN42" s="191"/>
      <c r="AO42" s="191"/>
    </row>
    <row r="43" spans="1:41" x14ac:dyDescent="0.15">
      <c r="A43" s="197"/>
      <c r="B43" s="202" t="s">
        <v>1271</v>
      </c>
      <c r="C43" s="203">
        <v>1.0102604900000001</v>
      </c>
      <c r="D43" s="203">
        <v>0.97429334000000001</v>
      </c>
      <c r="E43" s="203">
        <v>1.1074229200000001</v>
      </c>
      <c r="F43" s="203">
        <v>0.94385954000000005</v>
      </c>
      <c r="G43" s="203">
        <v>1.1270745499999999</v>
      </c>
      <c r="H43" s="203">
        <v>1.0890055700000001</v>
      </c>
      <c r="I43" s="203">
        <v>0.66400594000000002</v>
      </c>
      <c r="J43" s="203">
        <v>1.09582964</v>
      </c>
      <c r="K43" s="203">
        <v>0.94592783000000003</v>
      </c>
      <c r="L43" s="203">
        <v>1.3928971800000001</v>
      </c>
      <c r="M43" s="203">
        <v>0.99936919999999996</v>
      </c>
      <c r="N43" s="203">
        <v>1.1378730500000001</v>
      </c>
      <c r="O43" s="203">
        <v>1.0955747499999999</v>
      </c>
      <c r="P43" s="203">
        <v>1.07153685</v>
      </c>
      <c r="Q43" s="203">
        <v>1.03032148</v>
      </c>
      <c r="R43" s="203">
        <v>1.02635747</v>
      </c>
      <c r="S43" s="203">
        <v>1.07494577</v>
      </c>
      <c r="T43" s="203">
        <v>1.0352243299999999</v>
      </c>
      <c r="U43" s="203">
        <v>1.3987624999999999</v>
      </c>
      <c r="V43" s="203">
        <v>1.0202254799999999</v>
      </c>
      <c r="W43" s="203">
        <v>1.0348708799999999</v>
      </c>
      <c r="X43" s="203">
        <v>0.84521020000000002</v>
      </c>
      <c r="Y43" s="203">
        <v>1.01342672</v>
      </c>
      <c r="Z43" s="203">
        <v>0.85590160000000004</v>
      </c>
      <c r="AA43" s="203">
        <v>0.82081599000000005</v>
      </c>
      <c r="AB43" s="203">
        <v>0.84313293</v>
      </c>
      <c r="AC43" s="203">
        <v>0.69351178999999996</v>
      </c>
      <c r="AD43" s="203">
        <v>0.95613161000000002</v>
      </c>
      <c r="AE43" s="203">
        <v>0.98770946999999998</v>
      </c>
      <c r="AF43" s="203">
        <v>0.81350736000000001</v>
      </c>
      <c r="AG43" s="203">
        <v>0.79689916000000005</v>
      </c>
      <c r="AH43" s="203">
        <v>0.87911024000000004</v>
      </c>
      <c r="AI43" s="203">
        <v>0.89374439000000006</v>
      </c>
      <c r="AJ43" s="203">
        <v>0.89380112</v>
      </c>
      <c r="AK43" s="203">
        <v>0.96954582</v>
      </c>
      <c r="AL43" s="203">
        <v>1.4052647</v>
      </c>
      <c r="AM43" s="204">
        <v>1.05664811</v>
      </c>
      <c r="AN43" s="191"/>
      <c r="AO43" s="191"/>
    </row>
  </sheetData>
  <sheetProtection algorithmName="SHA-512" hashValue="Gq8WMPwZasI3UUF8iGkyBTGXQLTLJRQKN8kvIgkEls85EdX3jPO7YMc8HEYKjfwCtEfbIovSKWKLturVZusXtQ==" saltValue="zlP9ySPc2M4cd3PKnwRTkw==" spinCount="100000" sheet="1" objects="1" scenarios="1"/>
  <mergeCells count="1">
    <mergeCell ref="C1:H1"/>
  </mergeCells>
  <phoneticPr fontId="10"/>
  <pageMargins left="0.51181102362204722" right="0.51181102362204722" top="0.55118110236220474" bottom="0.55118110236220474" header="0.31496062992125984" footer="0.31496062992125984"/>
  <pageSetup paperSize="9" scale="9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6EDD4-1E0A-4BA0-829C-0FCD39170F4F}">
  <dimension ref="A1:X40"/>
  <sheetViews>
    <sheetView tabSelected="1" view="pageBreakPreview" zoomScaleNormal="100" zoomScaleSheetLayoutView="100" workbookViewId="0">
      <selection activeCell="B34" sqref="B34"/>
    </sheetView>
  </sheetViews>
  <sheetFormatPr defaultColWidth="7" defaultRowHeight="14.25" x14ac:dyDescent="0.15"/>
  <cols>
    <col min="1" max="1" width="7" style="224"/>
    <col min="2" max="2" width="2" style="224" customWidth="1"/>
    <col min="3" max="3" width="2.5" style="224" customWidth="1"/>
    <col min="4" max="4" width="18.5" style="224" customWidth="1"/>
    <col min="5" max="7" width="7" style="224"/>
    <col min="8" max="8" width="5" style="224" bestFit="1" customWidth="1"/>
    <col min="9" max="9" width="22.875" style="224" bestFit="1" customWidth="1"/>
    <col min="10" max="20" width="7" style="224"/>
    <col min="21" max="21" width="9.125" style="224" customWidth="1"/>
    <col min="22" max="16384" width="7" style="224"/>
  </cols>
  <sheetData>
    <row r="1" spans="1:24" x14ac:dyDescent="0.15">
      <c r="A1" s="225"/>
      <c r="B1" s="225"/>
      <c r="C1" s="225"/>
      <c r="D1" s="225"/>
      <c r="E1" s="225"/>
      <c r="F1" s="225"/>
      <c r="G1" s="225"/>
      <c r="H1" s="225"/>
      <c r="I1" s="225"/>
      <c r="J1" s="225" t="s">
        <v>1355</v>
      </c>
      <c r="K1" s="225"/>
      <c r="L1" s="225" t="s">
        <v>1354</v>
      </c>
      <c r="M1" s="225"/>
      <c r="N1" s="225"/>
      <c r="O1" s="225" t="s">
        <v>1353</v>
      </c>
      <c r="P1" s="225"/>
      <c r="Q1" s="225"/>
      <c r="R1" s="225" t="s">
        <v>1352</v>
      </c>
      <c r="S1" s="225"/>
      <c r="T1" s="225"/>
      <c r="U1" s="225"/>
      <c r="V1" s="225"/>
      <c r="W1" s="225"/>
      <c r="X1" s="225"/>
    </row>
    <row r="2" spans="1:24" ht="42.75" x14ac:dyDescent="0.15">
      <c r="A2" s="225"/>
      <c r="B2" s="225" t="s">
        <v>1351</v>
      </c>
      <c r="C2" s="225"/>
      <c r="D2" s="225"/>
      <c r="E2" s="225" t="s">
        <v>1350</v>
      </c>
      <c r="F2" s="225"/>
      <c r="G2" s="225"/>
      <c r="H2" s="225"/>
      <c r="I2" s="225"/>
      <c r="J2" s="260" t="s">
        <v>1347</v>
      </c>
      <c r="K2" s="260" t="s">
        <v>1349</v>
      </c>
      <c r="L2" s="260" t="s">
        <v>1348</v>
      </c>
      <c r="M2" s="260" t="s">
        <v>1347</v>
      </c>
      <c r="N2" s="260" t="s">
        <v>316</v>
      </c>
      <c r="O2" s="260" t="s">
        <v>1348</v>
      </c>
      <c r="P2" s="260" t="s">
        <v>1347</v>
      </c>
      <c r="Q2" s="260" t="s">
        <v>316</v>
      </c>
      <c r="R2" s="260" t="s">
        <v>1348</v>
      </c>
      <c r="S2" s="260" t="s">
        <v>1347</v>
      </c>
      <c r="T2" s="260" t="s">
        <v>316</v>
      </c>
      <c r="U2" s="260" t="s">
        <v>1346</v>
      </c>
      <c r="V2" s="225"/>
      <c r="W2" s="225"/>
      <c r="X2" s="225"/>
    </row>
    <row r="3" spans="1:24" x14ac:dyDescent="0.15">
      <c r="A3" s="225"/>
      <c r="B3" s="259" t="s">
        <v>1345</v>
      </c>
      <c r="C3" s="258"/>
      <c r="D3" s="258"/>
      <c r="E3" s="257">
        <f>SUM(E4,E13)</f>
        <v>0</v>
      </c>
      <c r="F3" s="225"/>
      <c r="G3" s="225"/>
      <c r="H3" s="230" t="s">
        <v>398</v>
      </c>
      <c r="I3" s="229" t="s">
        <v>343</v>
      </c>
      <c r="J3" s="228">
        <f ca="1">生産誘発額sim!J4</f>
        <v>0</v>
      </c>
      <c r="K3" s="228">
        <f ca="1">生産誘発額sim!K4</f>
        <v>0</v>
      </c>
      <c r="L3" s="228">
        <f>生産誘発額sim!O4</f>
        <v>0</v>
      </c>
      <c r="M3" s="228">
        <f ca="1">生産誘発額sim!P4</f>
        <v>0</v>
      </c>
      <c r="N3" s="228">
        <f ca="1">生産誘発額sim!Q4</f>
        <v>0</v>
      </c>
      <c r="O3" s="228">
        <f ca="1">生産誘発額sim!U4</f>
        <v>0</v>
      </c>
      <c r="P3" s="228">
        <f ca="1">生産誘発額sim!V4</f>
        <v>0</v>
      </c>
      <c r="Q3" s="228">
        <f ca="1">生産誘発額sim!W4</f>
        <v>0</v>
      </c>
      <c r="R3" s="228">
        <f ca="1">生産誘発額sim!N4+生産誘発額sim!O4+生産誘発額sim!U4</f>
        <v>0</v>
      </c>
      <c r="S3" s="228">
        <f ca="1">生産誘発額sim!J4+生産誘発額sim!P4+生産誘発額sim!V4</f>
        <v>0</v>
      </c>
      <c r="T3" s="228">
        <f ca="1">生産誘発額sim!K4+生産誘発額sim!Q4+生産誘発額sim!W4</f>
        <v>0</v>
      </c>
      <c r="U3" s="228">
        <f ca="1">生産誘発額sim!L4+生産誘発額sim!R4+生産誘発額sim!X4</f>
        <v>0</v>
      </c>
      <c r="V3" s="225"/>
      <c r="W3" s="225"/>
      <c r="X3" s="225"/>
    </row>
    <row r="4" spans="1:24" x14ac:dyDescent="0.15">
      <c r="A4" s="225"/>
      <c r="B4" s="249"/>
      <c r="C4" s="256" t="s">
        <v>1344</v>
      </c>
      <c r="D4" s="255"/>
      <c r="E4" s="254">
        <f>SUM(E5:E12)</f>
        <v>0</v>
      </c>
      <c r="F4" s="225"/>
      <c r="G4" s="225"/>
      <c r="H4" s="230" t="s">
        <v>399</v>
      </c>
      <c r="I4" s="229" t="s">
        <v>383</v>
      </c>
      <c r="J4" s="228">
        <f ca="1">生産誘発額sim!J5</f>
        <v>0</v>
      </c>
      <c r="K4" s="228">
        <f ca="1">生産誘発額sim!K5</f>
        <v>0</v>
      </c>
      <c r="L4" s="228">
        <f>生産誘発額sim!O5</f>
        <v>0</v>
      </c>
      <c r="M4" s="228">
        <f ca="1">生産誘発額sim!P5</f>
        <v>0</v>
      </c>
      <c r="N4" s="228">
        <f ca="1">生産誘発額sim!Q5</f>
        <v>0</v>
      </c>
      <c r="O4" s="228">
        <f ca="1">生産誘発額sim!U5</f>
        <v>0</v>
      </c>
      <c r="P4" s="228">
        <f ca="1">生産誘発額sim!V5</f>
        <v>0</v>
      </c>
      <c r="Q4" s="228">
        <f ca="1">生産誘発額sim!W5</f>
        <v>0</v>
      </c>
      <c r="R4" s="228">
        <f ca="1">生産誘発額sim!N5+生産誘発額sim!O5+生産誘発額sim!U5</f>
        <v>0</v>
      </c>
      <c r="S4" s="228">
        <f ca="1">生産誘発額sim!J5+生産誘発額sim!P5+生産誘発額sim!V5</f>
        <v>0</v>
      </c>
      <c r="T4" s="228">
        <f ca="1">生産誘発額sim!K5+生産誘発額sim!Q5+生産誘発額sim!W5</f>
        <v>0</v>
      </c>
      <c r="U4" s="228">
        <f ca="1">生産誘発額sim!L5+生産誘発額sim!R5+生産誘発額sim!X5</f>
        <v>0</v>
      </c>
      <c r="V4" s="225"/>
      <c r="W4" s="225"/>
      <c r="X4" s="225"/>
    </row>
    <row r="5" spans="1:24" x14ac:dyDescent="0.15">
      <c r="A5" s="225"/>
      <c r="B5" s="249"/>
      <c r="C5" s="253"/>
      <c r="D5" s="231" t="s">
        <v>1343</v>
      </c>
      <c r="E5" s="261"/>
      <c r="F5" s="225"/>
      <c r="G5" s="225"/>
      <c r="H5" s="230">
        <v>11</v>
      </c>
      <c r="I5" s="229" t="s">
        <v>384</v>
      </c>
      <c r="J5" s="228">
        <f ca="1">生産誘発額sim!J6</f>
        <v>0</v>
      </c>
      <c r="K5" s="228">
        <f ca="1">生産誘発額sim!K6</f>
        <v>0</v>
      </c>
      <c r="L5" s="228">
        <f>生産誘発額sim!O6</f>
        <v>0</v>
      </c>
      <c r="M5" s="228">
        <f ca="1">生産誘発額sim!P6</f>
        <v>0</v>
      </c>
      <c r="N5" s="228">
        <f ca="1">生産誘発額sim!Q6</f>
        <v>0</v>
      </c>
      <c r="O5" s="228">
        <f ca="1">生産誘発額sim!U6</f>
        <v>0</v>
      </c>
      <c r="P5" s="228">
        <f ca="1">生産誘発額sim!V6</f>
        <v>0</v>
      </c>
      <c r="Q5" s="228">
        <f ca="1">生産誘発額sim!W6</f>
        <v>0</v>
      </c>
      <c r="R5" s="228">
        <f ca="1">生産誘発額sim!N6+生産誘発額sim!O6+生産誘発額sim!U6</f>
        <v>0</v>
      </c>
      <c r="S5" s="228">
        <f ca="1">生産誘発額sim!J6+生産誘発額sim!P6+生産誘発額sim!V6</f>
        <v>0</v>
      </c>
      <c r="T5" s="228">
        <f ca="1">生産誘発額sim!K6+生産誘発額sim!Q6+生産誘発額sim!W6</f>
        <v>0</v>
      </c>
      <c r="U5" s="228">
        <f ca="1">生産誘発額sim!L6+生産誘発額sim!R6+生産誘発額sim!X6</f>
        <v>0</v>
      </c>
      <c r="V5" s="225"/>
      <c r="W5" s="225"/>
      <c r="X5" s="225"/>
    </row>
    <row r="6" spans="1:24" x14ac:dyDescent="0.15">
      <c r="A6" s="225"/>
      <c r="B6" s="249"/>
      <c r="C6" s="253"/>
      <c r="D6" s="231" t="s">
        <v>1342</v>
      </c>
      <c r="E6" s="261"/>
      <c r="F6" s="225"/>
      <c r="G6" s="225"/>
      <c r="H6" s="230">
        <v>15</v>
      </c>
      <c r="I6" s="229" t="s">
        <v>337</v>
      </c>
      <c r="J6" s="228">
        <f ca="1">生産誘発額sim!J7</f>
        <v>0</v>
      </c>
      <c r="K6" s="228">
        <f ca="1">生産誘発額sim!K7</f>
        <v>0</v>
      </c>
      <c r="L6" s="228">
        <f>生産誘発額sim!O7</f>
        <v>0</v>
      </c>
      <c r="M6" s="228">
        <f ca="1">生産誘発額sim!P7</f>
        <v>0</v>
      </c>
      <c r="N6" s="228">
        <f ca="1">生産誘発額sim!Q7</f>
        <v>0</v>
      </c>
      <c r="O6" s="228">
        <f ca="1">生産誘発額sim!U7</f>
        <v>0</v>
      </c>
      <c r="P6" s="228">
        <f ca="1">生産誘発額sim!V7</f>
        <v>0</v>
      </c>
      <c r="Q6" s="228">
        <f ca="1">生産誘発額sim!W7</f>
        <v>0</v>
      </c>
      <c r="R6" s="228">
        <f ca="1">生産誘発額sim!N7+生産誘発額sim!O7+生産誘発額sim!U7</f>
        <v>0</v>
      </c>
      <c r="S6" s="228">
        <f ca="1">生産誘発額sim!J7+生産誘発額sim!P7+生産誘発額sim!V7</f>
        <v>0</v>
      </c>
      <c r="T6" s="228">
        <f ca="1">生産誘発額sim!K7+生産誘発額sim!Q7+生産誘発額sim!W7</f>
        <v>0</v>
      </c>
      <c r="U6" s="228">
        <f ca="1">生産誘発額sim!L7+生産誘発額sim!R7+生産誘発額sim!X7</f>
        <v>0</v>
      </c>
      <c r="V6" s="225"/>
      <c r="W6" s="225"/>
      <c r="X6" s="225"/>
    </row>
    <row r="7" spans="1:24" x14ac:dyDescent="0.15">
      <c r="A7" s="225"/>
      <c r="B7" s="249"/>
      <c r="C7" s="253"/>
      <c r="D7" s="231" t="s">
        <v>1341</v>
      </c>
      <c r="E7" s="261"/>
      <c r="F7" s="225"/>
      <c r="G7" s="225"/>
      <c r="H7" s="230">
        <v>16</v>
      </c>
      <c r="I7" s="229" t="s">
        <v>345</v>
      </c>
      <c r="J7" s="228">
        <f ca="1">生産誘発額sim!J8</f>
        <v>0</v>
      </c>
      <c r="K7" s="228">
        <f ca="1">生産誘発額sim!K8</f>
        <v>0</v>
      </c>
      <c r="L7" s="228">
        <f>生産誘発額sim!O8</f>
        <v>0</v>
      </c>
      <c r="M7" s="228">
        <f ca="1">生産誘発額sim!P8</f>
        <v>0</v>
      </c>
      <c r="N7" s="228">
        <f ca="1">生産誘発額sim!Q8</f>
        <v>0</v>
      </c>
      <c r="O7" s="228">
        <f ca="1">生産誘発額sim!U8</f>
        <v>0</v>
      </c>
      <c r="P7" s="228">
        <f ca="1">生産誘発額sim!V8</f>
        <v>0</v>
      </c>
      <c r="Q7" s="228">
        <f ca="1">生産誘発額sim!W8</f>
        <v>0</v>
      </c>
      <c r="R7" s="228">
        <f ca="1">生産誘発額sim!N8+生産誘発額sim!O8+生産誘発額sim!U8</f>
        <v>0</v>
      </c>
      <c r="S7" s="228">
        <f ca="1">生産誘発額sim!J8+生産誘発額sim!P8+生産誘発額sim!V8</f>
        <v>0</v>
      </c>
      <c r="T7" s="228">
        <f ca="1">生産誘発額sim!K8+生産誘発額sim!Q8+生産誘発額sim!W8</f>
        <v>0</v>
      </c>
      <c r="U7" s="228">
        <f ca="1">生産誘発額sim!L8+生産誘発額sim!R8+生産誘発額sim!X8</f>
        <v>0</v>
      </c>
      <c r="V7" s="225"/>
      <c r="W7" s="225"/>
      <c r="X7" s="225"/>
    </row>
    <row r="8" spans="1:24" x14ac:dyDescent="0.15">
      <c r="A8" s="225"/>
      <c r="B8" s="249"/>
      <c r="C8" s="253"/>
      <c r="D8" s="231" t="s">
        <v>1340</v>
      </c>
      <c r="E8" s="261"/>
      <c r="F8" s="225"/>
      <c r="G8" s="225"/>
      <c r="H8" s="230">
        <v>20</v>
      </c>
      <c r="I8" s="229" t="s">
        <v>338</v>
      </c>
      <c r="J8" s="228">
        <f ca="1">生産誘発額sim!J9</f>
        <v>0</v>
      </c>
      <c r="K8" s="228">
        <f ca="1">生産誘発額sim!K9</f>
        <v>0</v>
      </c>
      <c r="L8" s="228">
        <f>生産誘発額sim!O9</f>
        <v>0</v>
      </c>
      <c r="M8" s="228">
        <f ca="1">生産誘発額sim!P9</f>
        <v>0</v>
      </c>
      <c r="N8" s="228">
        <f ca="1">生産誘発額sim!Q9</f>
        <v>0</v>
      </c>
      <c r="O8" s="228">
        <f ca="1">生産誘発額sim!U9</f>
        <v>0</v>
      </c>
      <c r="P8" s="228">
        <f ca="1">生産誘発額sim!V9</f>
        <v>0</v>
      </c>
      <c r="Q8" s="228">
        <f ca="1">生産誘発額sim!W9</f>
        <v>0</v>
      </c>
      <c r="R8" s="228">
        <f ca="1">生産誘発額sim!N9+生産誘発額sim!O9+生産誘発額sim!U9</f>
        <v>0</v>
      </c>
      <c r="S8" s="228">
        <f ca="1">生産誘発額sim!J9+生産誘発額sim!P9+生産誘発額sim!V9</f>
        <v>0</v>
      </c>
      <c r="T8" s="228">
        <f ca="1">生産誘発額sim!K9+生産誘発額sim!Q9+生産誘発額sim!W9</f>
        <v>0</v>
      </c>
      <c r="U8" s="228">
        <f ca="1">生産誘発額sim!L9+生産誘発額sim!R9+生産誘発額sim!X9</f>
        <v>0</v>
      </c>
      <c r="V8" s="225"/>
      <c r="W8" s="225"/>
      <c r="X8" s="225"/>
    </row>
    <row r="9" spans="1:24" x14ac:dyDescent="0.15">
      <c r="A9" s="225"/>
      <c r="B9" s="249"/>
      <c r="C9" s="253"/>
      <c r="D9" s="231" t="s">
        <v>1339</v>
      </c>
      <c r="E9" s="261"/>
      <c r="F9" s="225"/>
      <c r="G9" s="225"/>
      <c r="H9" s="230">
        <v>21</v>
      </c>
      <c r="I9" s="229" t="s">
        <v>346</v>
      </c>
      <c r="J9" s="228">
        <f ca="1">生産誘発額sim!J10</f>
        <v>0</v>
      </c>
      <c r="K9" s="228">
        <f ca="1">生産誘発額sim!K10</f>
        <v>0</v>
      </c>
      <c r="L9" s="228">
        <f>生産誘発額sim!O10</f>
        <v>0</v>
      </c>
      <c r="M9" s="228">
        <f ca="1">生産誘発額sim!P10</f>
        <v>0</v>
      </c>
      <c r="N9" s="228">
        <f ca="1">生産誘発額sim!Q10</f>
        <v>0</v>
      </c>
      <c r="O9" s="228">
        <f ca="1">生産誘発額sim!U10</f>
        <v>0</v>
      </c>
      <c r="P9" s="228">
        <f ca="1">生産誘発額sim!V10</f>
        <v>0</v>
      </c>
      <c r="Q9" s="228">
        <f ca="1">生産誘発額sim!W10</f>
        <v>0</v>
      </c>
      <c r="R9" s="228">
        <f ca="1">生産誘発額sim!N10+生産誘発額sim!O10+生産誘発額sim!U10</f>
        <v>0</v>
      </c>
      <c r="S9" s="228">
        <f ca="1">生産誘発額sim!J10+生産誘発額sim!P10+生産誘発額sim!V10</f>
        <v>0</v>
      </c>
      <c r="T9" s="228">
        <f ca="1">生産誘発額sim!K10+生産誘発額sim!Q10+生産誘発額sim!W10</f>
        <v>0</v>
      </c>
      <c r="U9" s="228">
        <f ca="1">生産誘発額sim!L10+生産誘発額sim!R10+生産誘発額sim!X10</f>
        <v>0</v>
      </c>
      <c r="V9" s="225"/>
      <c r="W9" s="225"/>
      <c r="X9" s="225"/>
    </row>
    <row r="10" spans="1:24" x14ac:dyDescent="0.15">
      <c r="A10" s="225"/>
      <c r="B10" s="249"/>
      <c r="C10" s="253"/>
      <c r="D10" s="231" t="s">
        <v>1338</v>
      </c>
      <c r="E10" s="261"/>
      <c r="F10" s="225"/>
      <c r="G10" s="225"/>
      <c r="H10" s="230">
        <v>22</v>
      </c>
      <c r="I10" s="229" t="s">
        <v>347</v>
      </c>
      <c r="J10" s="228">
        <f ca="1">生産誘発額sim!J11</f>
        <v>0</v>
      </c>
      <c r="K10" s="228">
        <f ca="1">生産誘発額sim!K11</f>
        <v>0</v>
      </c>
      <c r="L10" s="228">
        <f>生産誘発額sim!O11</f>
        <v>0</v>
      </c>
      <c r="M10" s="228">
        <f ca="1">生産誘発額sim!P11</f>
        <v>0</v>
      </c>
      <c r="N10" s="228">
        <f ca="1">生産誘発額sim!Q11</f>
        <v>0</v>
      </c>
      <c r="O10" s="228">
        <f ca="1">生産誘発額sim!U11</f>
        <v>0</v>
      </c>
      <c r="P10" s="228">
        <f ca="1">生産誘発額sim!V11</f>
        <v>0</v>
      </c>
      <c r="Q10" s="228">
        <f ca="1">生産誘発額sim!W11</f>
        <v>0</v>
      </c>
      <c r="R10" s="228">
        <f ca="1">生産誘発額sim!N11+生産誘発額sim!O11+生産誘発額sim!U11</f>
        <v>0</v>
      </c>
      <c r="S10" s="228">
        <f ca="1">生産誘発額sim!J11+生産誘発額sim!P11+生産誘発額sim!V11</f>
        <v>0</v>
      </c>
      <c r="T10" s="228">
        <f ca="1">生産誘発額sim!K11+生産誘発額sim!Q11+生産誘発額sim!W11</f>
        <v>0</v>
      </c>
      <c r="U10" s="228">
        <f ca="1">生産誘発額sim!L11+生産誘発額sim!R11+生産誘発額sim!X11</f>
        <v>0</v>
      </c>
      <c r="V10" s="225"/>
      <c r="W10" s="225"/>
      <c r="X10" s="225"/>
    </row>
    <row r="11" spans="1:24" x14ac:dyDescent="0.15">
      <c r="A11" s="225"/>
      <c r="B11" s="249"/>
      <c r="C11" s="253"/>
      <c r="D11" s="231" t="s">
        <v>1337</v>
      </c>
      <c r="E11" s="261"/>
      <c r="F11" s="225"/>
      <c r="G11" s="225"/>
      <c r="H11" s="230">
        <v>25</v>
      </c>
      <c r="I11" s="229" t="s">
        <v>339</v>
      </c>
      <c r="J11" s="228">
        <f ca="1">生産誘発額sim!J12</f>
        <v>0</v>
      </c>
      <c r="K11" s="228">
        <f ca="1">生産誘発額sim!K12</f>
        <v>0</v>
      </c>
      <c r="L11" s="228">
        <f>生産誘発額sim!O12</f>
        <v>0</v>
      </c>
      <c r="M11" s="228">
        <f ca="1">生産誘発額sim!P12</f>
        <v>0</v>
      </c>
      <c r="N11" s="228">
        <f ca="1">生産誘発額sim!Q12</f>
        <v>0</v>
      </c>
      <c r="O11" s="228">
        <f ca="1">生産誘発額sim!U12</f>
        <v>0</v>
      </c>
      <c r="P11" s="228">
        <f ca="1">生産誘発額sim!V12</f>
        <v>0</v>
      </c>
      <c r="Q11" s="228">
        <f ca="1">生産誘発額sim!W12</f>
        <v>0</v>
      </c>
      <c r="R11" s="228">
        <f ca="1">生産誘発額sim!N12+生産誘発額sim!O12+生産誘発額sim!U12</f>
        <v>0</v>
      </c>
      <c r="S11" s="228">
        <f ca="1">生産誘発額sim!J12+生産誘発額sim!P12+生産誘発額sim!V12</f>
        <v>0</v>
      </c>
      <c r="T11" s="228">
        <f ca="1">生産誘発額sim!K12+生産誘発額sim!Q12+生産誘発額sim!W12</f>
        <v>0</v>
      </c>
      <c r="U11" s="228">
        <f ca="1">生産誘発額sim!L12+生産誘発額sim!R12+生産誘発額sim!X12</f>
        <v>0</v>
      </c>
      <c r="V11" s="225"/>
      <c r="W11" s="225"/>
      <c r="X11" s="225"/>
    </row>
    <row r="12" spans="1:24" x14ac:dyDescent="0.15">
      <c r="A12" s="225"/>
      <c r="B12" s="249"/>
      <c r="C12" s="253"/>
      <c r="D12" s="247" t="s">
        <v>1336</v>
      </c>
      <c r="E12" s="262"/>
      <c r="F12" s="225"/>
      <c r="G12" s="225"/>
      <c r="H12" s="230">
        <v>26</v>
      </c>
      <c r="I12" s="229" t="s">
        <v>340</v>
      </c>
      <c r="J12" s="228">
        <f ca="1">生産誘発額sim!J13</f>
        <v>0</v>
      </c>
      <c r="K12" s="228">
        <f ca="1">生産誘発額sim!K13</f>
        <v>0</v>
      </c>
      <c r="L12" s="228">
        <f>生産誘発額sim!O13</f>
        <v>0</v>
      </c>
      <c r="M12" s="228">
        <f ca="1">生産誘発額sim!P13</f>
        <v>0</v>
      </c>
      <c r="N12" s="228">
        <f ca="1">生産誘発額sim!Q13</f>
        <v>0</v>
      </c>
      <c r="O12" s="228">
        <f ca="1">生産誘発額sim!U13</f>
        <v>0</v>
      </c>
      <c r="P12" s="228">
        <f ca="1">生産誘発額sim!V13</f>
        <v>0</v>
      </c>
      <c r="Q12" s="228">
        <f ca="1">生産誘発額sim!W13</f>
        <v>0</v>
      </c>
      <c r="R12" s="228">
        <f ca="1">生産誘発額sim!N13+生産誘発額sim!O13+生産誘発額sim!U13</f>
        <v>0</v>
      </c>
      <c r="S12" s="228">
        <f ca="1">生産誘発額sim!J13+生産誘発額sim!P13+生産誘発額sim!V13</f>
        <v>0</v>
      </c>
      <c r="T12" s="228">
        <f ca="1">生産誘発額sim!K13+生産誘発額sim!Q13+生産誘発額sim!W13</f>
        <v>0</v>
      </c>
      <c r="U12" s="228">
        <f ca="1">生産誘発額sim!L13+生産誘発額sim!R13+生産誘発額sim!X13</f>
        <v>0</v>
      </c>
      <c r="V12" s="225"/>
      <c r="W12" s="225"/>
      <c r="X12" s="225"/>
    </row>
    <row r="13" spans="1:24" x14ac:dyDescent="0.15">
      <c r="A13" s="225"/>
      <c r="B13" s="249"/>
      <c r="C13" s="252" t="s">
        <v>1335</v>
      </c>
      <c r="D13" s="251"/>
      <c r="E13" s="250">
        <f>SUM(E14:E16)</f>
        <v>0</v>
      </c>
      <c r="F13" s="225"/>
      <c r="G13" s="225"/>
      <c r="H13" s="230">
        <v>27</v>
      </c>
      <c r="I13" s="229" t="s">
        <v>385</v>
      </c>
      <c r="J13" s="228">
        <f ca="1">生産誘発額sim!J14</f>
        <v>0</v>
      </c>
      <c r="K13" s="228">
        <f ca="1">生産誘発額sim!K14</f>
        <v>0</v>
      </c>
      <c r="L13" s="228">
        <f>生産誘発額sim!O14</f>
        <v>0</v>
      </c>
      <c r="M13" s="228">
        <f ca="1">生産誘発額sim!P14</f>
        <v>0</v>
      </c>
      <c r="N13" s="228">
        <f ca="1">生産誘発額sim!Q14</f>
        <v>0</v>
      </c>
      <c r="O13" s="228">
        <f ca="1">生産誘発額sim!U14</f>
        <v>0</v>
      </c>
      <c r="P13" s="228">
        <f ca="1">生産誘発額sim!V14</f>
        <v>0</v>
      </c>
      <c r="Q13" s="228">
        <f ca="1">生産誘発額sim!W14</f>
        <v>0</v>
      </c>
      <c r="R13" s="228">
        <f ca="1">生産誘発額sim!N14+生産誘発額sim!O14+生産誘発額sim!U14</f>
        <v>0</v>
      </c>
      <c r="S13" s="228">
        <f ca="1">生産誘発額sim!J14+生産誘発額sim!P14+生産誘発額sim!V14</f>
        <v>0</v>
      </c>
      <c r="T13" s="228">
        <f ca="1">生産誘発額sim!K14+生産誘発額sim!Q14+生産誘発額sim!W14</f>
        <v>0</v>
      </c>
      <c r="U13" s="228">
        <f ca="1">生産誘発額sim!L14+生産誘発額sim!R14+生産誘発額sim!X14</f>
        <v>0</v>
      </c>
      <c r="V13" s="225"/>
      <c r="W13" s="225"/>
      <c r="X13" s="225"/>
    </row>
    <row r="14" spans="1:24" x14ac:dyDescent="0.15">
      <c r="A14" s="225"/>
      <c r="B14" s="249"/>
      <c r="C14" s="248"/>
      <c r="D14" s="231" t="s">
        <v>1334</v>
      </c>
      <c r="E14" s="261"/>
      <c r="F14" s="225"/>
      <c r="G14" s="225"/>
      <c r="H14" s="230">
        <v>28</v>
      </c>
      <c r="I14" s="229" t="s">
        <v>341</v>
      </c>
      <c r="J14" s="228">
        <f ca="1">生産誘発額sim!J15</f>
        <v>0</v>
      </c>
      <c r="K14" s="228">
        <f ca="1">生産誘発額sim!K15</f>
        <v>0</v>
      </c>
      <c r="L14" s="228">
        <f>生産誘発額sim!O15</f>
        <v>0</v>
      </c>
      <c r="M14" s="228">
        <f ca="1">生産誘発額sim!P15</f>
        <v>0</v>
      </c>
      <c r="N14" s="228">
        <f ca="1">生産誘発額sim!Q15</f>
        <v>0</v>
      </c>
      <c r="O14" s="228">
        <f ca="1">生産誘発額sim!U15</f>
        <v>0</v>
      </c>
      <c r="P14" s="228">
        <f ca="1">生産誘発額sim!V15</f>
        <v>0</v>
      </c>
      <c r="Q14" s="228">
        <f ca="1">生産誘発額sim!W15</f>
        <v>0</v>
      </c>
      <c r="R14" s="228">
        <f ca="1">生産誘発額sim!N15+生産誘発額sim!O15+生産誘発額sim!U15</f>
        <v>0</v>
      </c>
      <c r="S14" s="228">
        <f ca="1">生産誘発額sim!J15+生産誘発額sim!P15+生産誘発額sim!V15</f>
        <v>0</v>
      </c>
      <c r="T14" s="228">
        <f ca="1">生産誘発額sim!K15+生産誘発額sim!Q15+生産誘発額sim!W15</f>
        <v>0</v>
      </c>
      <c r="U14" s="228">
        <f ca="1">生産誘発額sim!L15+生産誘発額sim!R15+生産誘発額sim!X15</f>
        <v>0</v>
      </c>
      <c r="V14" s="225"/>
      <c r="W14" s="225"/>
      <c r="X14" s="225"/>
    </row>
    <row r="15" spans="1:24" x14ac:dyDescent="0.15">
      <c r="A15" s="225"/>
      <c r="B15" s="249"/>
      <c r="C15" s="248"/>
      <c r="D15" s="231" t="s">
        <v>1333</v>
      </c>
      <c r="E15" s="261"/>
      <c r="F15" s="225"/>
      <c r="G15" s="225"/>
      <c r="H15" s="230">
        <v>29</v>
      </c>
      <c r="I15" s="229" t="s">
        <v>162</v>
      </c>
      <c r="J15" s="228">
        <f ca="1">生産誘発額sim!J16</f>
        <v>0</v>
      </c>
      <c r="K15" s="228">
        <f ca="1">生産誘発額sim!K16</f>
        <v>0</v>
      </c>
      <c r="L15" s="228">
        <f>生産誘発額sim!O16</f>
        <v>0</v>
      </c>
      <c r="M15" s="228">
        <f ca="1">生産誘発額sim!P16</f>
        <v>0</v>
      </c>
      <c r="N15" s="228">
        <f ca="1">生産誘発額sim!Q16</f>
        <v>0</v>
      </c>
      <c r="O15" s="228">
        <f ca="1">生産誘発額sim!U16</f>
        <v>0</v>
      </c>
      <c r="P15" s="228">
        <f ca="1">生産誘発額sim!V16</f>
        <v>0</v>
      </c>
      <c r="Q15" s="228">
        <f ca="1">生産誘発額sim!W16</f>
        <v>0</v>
      </c>
      <c r="R15" s="228">
        <f ca="1">生産誘発額sim!N16+生産誘発額sim!O16+生産誘発額sim!U16</f>
        <v>0</v>
      </c>
      <c r="S15" s="228">
        <f ca="1">生産誘発額sim!J16+生産誘発額sim!P16+生産誘発額sim!V16</f>
        <v>0</v>
      </c>
      <c r="T15" s="228">
        <f ca="1">生産誘発額sim!K16+生産誘発額sim!Q16+生産誘発額sim!W16</f>
        <v>0</v>
      </c>
      <c r="U15" s="228">
        <f ca="1">生産誘発額sim!L16+生産誘発額sim!R16+生産誘発額sim!X16</f>
        <v>0</v>
      </c>
      <c r="V15" s="225"/>
      <c r="W15" s="225"/>
      <c r="X15" s="225"/>
    </row>
    <row r="16" spans="1:24" x14ac:dyDescent="0.15">
      <c r="A16" s="225"/>
      <c r="B16" s="249"/>
      <c r="C16" s="248"/>
      <c r="D16" s="247" t="s">
        <v>1332</v>
      </c>
      <c r="E16" s="262"/>
      <c r="F16" s="225"/>
      <c r="G16" s="225"/>
      <c r="H16" s="230">
        <v>30</v>
      </c>
      <c r="I16" s="229" t="s">
        <v>160</v>
      </c>
      <c r="J16" s="228">
        <f ca="1">生産誘発額sim!J17</f>
        <v>0</v>
      </c>
      <c r="K16" s="228">
        <f ca="1">生産誘発額sim!K17</f>
        <v>0</v>
      </c>
      <c r="L16" s="228">
        <f>生産誘発額sim!O17</f>
        <v>0</v>
      </c>
      <c r="M16" s="228">
        <f ca="1">生産誘発額sim!P17</f>
        <v>0</v>
      </c>
      <c r="N16" s="228">
        <f ca="1">生産誘発額sim!Q17</f>
        <v>0</v>
      </c>
      <c r="O16" s="228">
        <f ca="1">生産誘発額sim!U17</f>
        <v>0</v>
      </c>
      <c r="P16" s="228">
        <f ca="1">生産誘発額sim!V17</f>
        <v>0</v>
      </c>
      <c r="Q16" s="228">
        <f ca="1">生産誘発額sim!W17</f>
        <v>0</v>
      </c>
      <c r="R16" s="228">
        <f ca="1">生産誘発額sim!N17+生産誘発額sim!O17+生産誘発額sim!U17</f>
        <v>0</v>
      </c>
      <c r="S16" s="228">
        <f ca="1">生産誘発額sim!J17+生産誘発額sim!P17+生産誘発額sim!V17</f>
        <v>0</v>
      </c>
      <c r="T16" s="228">
        <f ca="1">生産誘発額sim!K17+生産誘発額sim!Q17+生産誘発額sim!W17</f>
        <v>0</v>
      </c>
      <c r="U16" s="228">
        <f ca="1">生産誘発額sim!L17+生産誘発額sim!R17+生産誘発額sim!X17</f>
        <v>0</v>
      </c>
      <c r="V16" s="225"/>
      <c r="W16" s="225"/>
      <c r="X16" s="225"/>
    </row>
    <row r="17" spans="1:24" x14ac:dyDescent="0.15">
      <c r="A17" s="225"/>
      <c r="B17" s="246" t="s">
        <v>1331</v>
      </c>
      <c r="C17" s="245"/>
      <c r="D17" s="245"/>
      <c r="E17" s="244">
        <f>SUM(E18:E24)</f>
        <v>0</v>
      </c>
      <c r="F17" s="225"/>
      <c r="G17" s="225"/>
      <c r="H17" s="230">
        <v>31</v>
      </c>
      <c r="I17" s="229" t="s">
        <v>158</v>
      </c>
      <c r="J17" s="228">
        <f ca="1">生産誘発額sim!J18</f>
        <v>0</v>
      </c>
      <c r="K17" s="228">
        <f ca="1">生産誘発額sim!K18</f>
        <v>0</v>
      </c>
      <c r="L17" s="228">
        <f>生産誘発額sim!O18</f>
        <v>0</v>
      </c>
      <c r="M17" s="228">
        <f ca="1">生産誘発額sim!P18</f>
        <v>0</v>
      </c>
      <c r="N17" s="228">
        <f ca="1">生産誘発額sim!Q18</f>
        <v>0</v>
      </c>
      <c r="O17" s="228">
        <f ca="1">生産誘発額sim!U18</f>
        <v>0</v>
      </c>
      <c r="P17" s="228">
        <f ca="1">生産誘発額sim!V18</f>
        <v>0</v>
      </c>
      <c r="Q17" s="228">
        <f ca="1">生産誘発額sim!W18</f>
        <v>0</v>
      </c>
      <c r="R17" s="228">
        <f ca="1">生産誘発額sim!N18+生産誘発額sim!O18+生産誘発額sim!U18</f>
        <v>0</v>
      </c>
      <c r="S17" s="228">
        <f ca="1">生産誘発額sim!J18+生産誘発額sim!P18+生産誘発額sim!V18</f>
        <v>0</v>
      </c>
      <c r="T17" s="228">
        <f ca="1">生産誘発額sim!K18+生産誘発額sim!Q18+生産誘発額sim!W18</f>
        <v>0</v>
      </c>
      <c r="U17" s="228">
        <f ca="1">生産誘発額sim!L18+生産誘発額sim!R18+生産誘発額sim!X18</f>
        <v>0</v>
      </c>
      <c r="V17" s="225"/>
      <c r="W17" s="225"/>
      <c r="X17" s="225"/>
    </row>
    <row r="18" spans="1:24" x14ac:dyDescent="0.15">
      <c r="A18" s="225"/>
      <c r="B18" s="243"/>
      <c r="C18" s="233" t="s">
        <v>1330</v>
      </c>
      <c r="D18" s="232"/>
      <c r="E18" s="261"/>
      <c r="F18" s="225"/>
      <c r="G18" s="225"/>
      <c r="H18" s="230">
        <v>32</v>
      </c>
      <c r="I18" s="229" t="s">
        <v>386</v>
      </c>
      <c r="J18" s="228">
        <f ca="1">生産誘発額sim!J19</f>
        <v>0</v>
      </c>
      <c r="K18" s="228">
        <f ca="1">生産誘発額sim!K19</f>
        <v>0</v>
      </c>
      <c r="L18" s="228">
        <f>生産誘発額sim!O19</f>
        <v>0</v>
      </c>
      <c r="M18" s="228">
        <f ca="1">生産誘発額sim!P19</f>
        <v>0</v>
      </c>
      <c r="N18" s="228">
        <f ca="1">生産誘発額sim!Q19</f>
        <v>0</v>
      </c>
      <c r="O18" s="228">
        <f ca="1">生産誘発額sim!U19</f>
        <v>0</v>
      </c>
      <c r="P18" s="228">
        <f ca="1">生産誘発額sim!V19</f>
        <v>0</v>
      </c>
      <c r="Q18" s="228">
        <f ca="1">生産誘発額sim!W19</f>
        <v>0</v>
      </c>
      <c r="R18" s="228">
        <f ca="1">生産誘発額sim!N19+生産誘発額sim!O19+生産誘発額sim!U19</f>
        <v>0</v>
      </c>
      <c r="S18" s="228">
        <f ca="1">生産誘発額sim!J19+生産誘発額sim!P19+生産誘発額sim!V19</f>
        <v>0</v>
      </c>
      <c r="T18" s="228">
        <f ca="1">生産誘発額sim!K19+生産誘発額sim!Q19+生産誘発額sim!W19</f>
        <v>0</v>
      </c>
      <c r="U18" s="228">
        <f ca="1">生産誘発額sim!L19+生産誘発額sim!R19+生産誘発額sim!X19</f>
        <v>0</v>
      </c>
      <c r="V18" s="225"/>
      <c r="W18" s="225"/>
      <c r="X18" s="225"/>
    </row>
    <row r="19" spans="1:24" x14ac:dyDescent="0.15">
      <c r="A19" s="225"/>
      <c r="B19" s="243"/>
      <c r="C19" s="233" t="s">
        <v>1329</v>
      </c>
      <c r="D19" s="232"/>
      <c r="E19" s="261"/>
      <c r="F19" s="225"/>
      <c r="G19" s="225"/>
      <c r="H19" s="230">
        <v>33</v>
      </c>
      <c r="I19" s="229" t="s">
        <v>342</v>
      </c>
      <c r="J19" s="228">
        <f ca="1">生産誘発額sim!J20</f>
        <v>0</v>
      </c>
      <c r="K19" s="228">
        <f ca="1">生産誘発額sim!K20</f>
        <v>0</v>
      </c>
      <c r="L19" s="228">
        <f>生産誘発額sim!O20</f>
        <v>0</v>
      </c>
      <c r="M19" s="228">
        <f ca="1">生産誘発額sim!P20</f>
        <v>0</v>
      </c>
      <c r="N19" s="228">
        <f ca="1">生産誘発額sim!Q20</f>
        <v>0</v>
      </c>
      <c r="O19" s="228">
        <f ca="1">生産誘発額sim!U20</f>
        <v>0</v>
      </c>
      <c r="P19" s="228">
        <f ca="1">生産誘発額sim!V20</f>
        <v>0</v>
      </c>
      <c r="Q19" s="228">
        <f ca="1">生産誘発額sim!W20</f>
        <v>0</v>
      </c>
      <c r="R19" s="228">
        <f ca="1">生産誘発額sim!N20+生産誘発額sim!O20+生産誘発額sim!U20</f>
        <v>0</v>
      </c>
      <c r="S19" s="228">
        <f ca="1">生産誘発額sim!J20+生産誘発額sim!P20+生産誘発額sim!V20</f>
        <v>0</v>
      </c>
      <c r="T19" s="228">
        <f ca="1">生産誘発額sim!K20+生産誘発額sim!Q20+生産誘発額sim!W20</f>
        <v>0</v>
      </c>
      <c r="U19" s="228">
        <f ca="1">生産誘発額sim!L20+生産誘発額sim!R20+生産誘発額sim!X20</f>
        <v>0</v>
      </c>
      <c r="V19" s="225"/>
      <c r="W19" s="225"/>
      <c r="X19" s="225"/>
    </row>
    <row r="20" spans="1:24" x14ac:dyDescent="0.15">
      <c r="A20" s="225"/>
      <c r="B20" s="243"/>
      <c r="C20" s="233" t="s">
        <v>1328</v>
      </c>
      <c r="D20" s="232"/>
      <c r="E20" s="261"/>
      <c r="F20" s="225"/>
      <c r="G20" s="225"/>
      <c r="H20" s="230">
        <v>34</v>
      </c>
      <c r="I20" s="229" t="s">
        <v>387</v>
      </c>
      <c r="J20" s="228">
        <f ca="1">生産誘発額sim!J21</f>
        <v>0</v>
      </c>
      <c r="K20" s="228">
        <f ca="1">生産誘発額sim!K21</f>
        <v>0</v>
      </c>
      <c r="L20" s="228">
        <f>生産誘発額sim!O21</f>
        <v>0</v>
      </c>
      <c r="M20" s="228">
        <f ca="1">生産誘発額sim!P21</f>
        <v>0</v>
      </c>
      <c r="N20" s="228">
        <f ca="1">生産誘発額sim!Q21</f>
        <v>0</v>
      </c>
      <c r="O20" s="228">
        <f ca="1">生産誘発額sim!U21</f>
        <v>0</v>
      </c>
      <c r="P20" s="228">
        <f ca="1">生産誘発額sim!V21</f>
        <v>0</v>
      </c>
      <c r="Q20" s="228">
        <f ca="1">生産誘発額sim!W21</f>
        <v>0</v>
      </c>
      <c r="R20" s="228">
        <f ca="1">生産誘発額sim!N21+生産誘発額sim!O21+生産誘発額sim!U21</f>
        <v>0</v>
      </c>
      <c r="S20" s="228">
        <f ca="1">生産誘発額sim!J21+生産誘発額sim!P21+生産誘発額sim!V21</f>
        <v>0</v>
      </c>
      <c r="T20" s="228">
        <f ca="1">生産誘発額sim!K21+生産誘発額sim!Q21+生産誘発額sim!W21</f>
        <v>0</v>
      </c>
      <c r="U20" s="228">
        <f ca="1">生産誘発額sim!L21+生産誘発額sim!R21+生産誘発額sim!X21</f>
        <v>0</v>
      </c>
      <c r="V20" s="225"/>
      <c r="W20" s="225"/>
      <c r="X20" s="225"/>
    </row>
    <row r="21" spans="1:24" x14ac:dyDescent="0.15">
      <c r="A21" s="225"/>
      <c r="B21" s="243"/>
      <c r="C21" s="233" t="s">
        <v>1327</v>
      </c>
      <c r="D21" s="232"/>
      <c r="E21" s="261"/>
      <c r="F21" s="225"/>
      <c r="G21" s="225"/>
      <c r="H21" s="230">
        <v>35</v>
      </c>
      <c r="I21" s="229" t="s">
        <v>388</v>
      </c>
      <c r="J21" s="228">
        <f ca="1">生産誘発額sim!J22</f>
        <v>0</v>
      </c>
      <c r="K21" s="228">
        <f ca="1">生産誘発額sim!K22</f>
        <v>0</v>
      </c>
      <c r="L21" s="228">
        <f>生産誘発額sim!O22</f>
        <v>0</v>
      </c>
      <c r="M21" s="228">
        <f ca="1">生産誘発額sim!P22</f>
        <v>0</v>
      </c>
      <c r="N21" s="228">
        <f ca="1">生産誘発額sim!Q22</f>
        <v>0</v>
      </c>
      <c r="O21" s="228">
        <f ca="1">生産誘発額sim!U22</f>
        <v>0</v>
      </c>
      <c r="P21" s="228">
        <f ca="1">生産誘発額sim!V22</f>
        <v>0</v>
      </c>
      <c r="Q21" s="228">
        <f ca="1">生産誘発額sim!W22</f>
        <v>0</v>
      </c>
      <c r="R21" s="228">
        <f ca="1">生産誘発額sim!N22+生産誘発額sim!O22+生産誘発額sim!U22</f>
        <v>0</v>
      </c>
      <c r="S21" s="228">
        <f ca="1">生産誘発額sim!J22+生産誘発額sim!P22+生産誘発額sim!V22</f>
        <v>0</v>
      </c>
      <c r="T21" s="228">
        <f ca="1">生産誘発額sim!K22+生産誘発額sim!Q22+生産誘発額sim!W22</f>
        <v>0</v>
      </c>
      <c r="U21" s="228">
        <f ca="1">生産誘発額sim!L22+生産誘発額sim!R22+生産誘発額sim!X22</f>
        <v>0</v>
      </c>
      <c r="V21" s="225"/>
      <c r="W21" s="225"/>
      <c r="X21" s="225"/>
    </row>
    <row r="22" spans="1:24" x14ac:dyDescent="0.15">
      <c r="A22" s="225"/>
      <c r="B22" s="243"/>
      <c r="C22" s="233" t="s">
        <v>1326</v>
      </c>
      <c r="D22" s="232"/>
      <c r="E22" s="261"/>
      <c r="F22" s="225"/>
      <c r="G22" s="225"/>
      <c r="H22" s="230">
        <v>39</v>
      </c>
      <c r="I22" s="229" t="s">
        <v>21</v>
      </c>
      <c r="J22" s="228">
        <f ca="1">生産誘発額sim!J23</f>
        <v>0</v>
      </c>
      <c r="K22" s="228">
        <f ca="1">生産誘発額sim!K23</f>
        <v>0</v>
      </c>
      <c r="L22" s="228">
        <f>生産誘発額sim!O23</f>
        <v>0</v>
      </c>
      <c r="M22" s="228">
        <f ca="1">生産誘発額sim!P23</f>
        <v>0</v>
      </c>
      <c r="N22" s="228">
        <f ca="1">生産誘発額sim!Q23</f>
        <v>0</v>
      </c>
      <c r="O22" s="228">
        <f ca="1">生産誘発額sim!U23</f>
        <v>0</v>
      </c>
      <c r="P22" s="228">
        <f ca="1">生産誘発額sim!V23</f>
        <v>0</v>
      </c>
      <c r="Q22" s="228">
        <f ca="1">生産誘発額sim!W23</f>
        <v>0</v>
      </c>
      <c r="R22" s="228">
        <f ca="1">生産誘発額sim!N23+生産誘発額sim!O23+生産誘発額sim!U23</f>
        <v>0</v>
      </c>
      <c r="S22" s="228">
        <f ca="1">生産誘発額sim!J23+生産誘発額sim!P23+生産誘発額sim!V23</f>
        <v>0</v>
      </c>
      <c r="T22" s="228">
        <f ca="1">生産誘発額sim!K23+生産誘発額sim!Q23+生産誘発額sim!W23</f>
        <v>0</v>
      </c>
      <c r="U22" s="228">
        <f ca="1">生産誘発額sim!L23+生産誘発額sim!R23+生産誘発額sim!X23</f>
        <v>0</v>
      </c>
      <c r="V22" s="225"/>
      <c r="W22" s="225"/>
      <c r="X22" s="225"/>
    </row>
    <row r="23" spans="1:24" x14ac:dyDescent="0.15">
      <c r="A23" s="225"/>
      <c r="B23" s="243"/>
      <c r="C23" s="233" t="s">
        <v>1325</v>
      </c>
      <c r="D23" s="232"/>
      <c r="E23" s="261"/>
      <c r="F23" s="225"/>
      <c r="G23" s="225"/>
      <c r="H23" s="230">
        <v>41</v>
      </c>
      <c r="I23" s="229" t="s">
        <v>389</v>
      </c>
      <c r="J23" s="228">
        <f ca="1">生産誘発額sim!J24</f>
        <v>0</v>
      </c>
      <c r="K23" s="228">
        <f ca="1">生産誘発額sim!K24</f>
        <v>0</v>
      </c>
      <c r="L23" s="228">
        <f>生産誘発額sim!O24</f>
        <v>0</v>
      </c>
      <c r="M23" s="228">
        <f ca="1">生産誘発額sim!P24</f>
        <v>0</v>
      </c>
      <c r="N23" s="228">
        <f ca="1">生産誘発額sim!Q24</f>
        <v>0</v>
      </c>
      <c r="O23" s="228">
        <f ca="1">生産誘発額sim!U24</f>
        <v>0</v>
      </c>
      <c r="P23" s="228">
        <f ca="1">生産誘発額sim!V24</f>
        <v>0</v>
      </c>
      <c r="Q23" s="228">
        <f ca="1">生産誘発額sim!W24</f>
        <v>0</v>
      </c>
      <c r="R23" s="228">
        <f ca="1">生産誘発額sim!N24+生産誘発額sim!O24+生産誘発額sim!U24</f>
        <v>0</v>
      </c>
      <c r="S23" s="228">
        <f ca="1">生産誘発額sim!J24+生産誘発額sim!P24+生産誘発額sim!V24</f>
        <v>0</v>
      </c>
      <c r="T23" s="228">
        <f ca="1">生産誘発額sim!K24+生産誘発額sim!Q24+生産誘発額sim!W24</f>
        <v>0</v>
      </c>
      <c r="U23" s="228">
        <f ca="1">生産誘発額sim!L24+生産誘発額sim!R24+生産誘発額sim!X24</f>
        <v>0</v>
      </c>
      <c r="V23" s="225"/>
      <c r="W23" s="225"/>
      <c r="X23" s="225"/>
    </row>
    <row r="24" spans="1:24" x14ac:dyDescent="0.15">
      <c r="A24" s="225"/>
      <c r="B24" s="242"/>
      <c r="C24" s="233" t="s">
        <v>1324</v>
      </c>
      <c r="D24" s="232"/>
      <c r="E24" s="261"/>
      <c r="F24" s="225"/>
      <c r="G24" s="225"/>
      <c r="H24" s="230">
        <v>46</v>
      </c>
      <c r="I24" s="229" t="s">
        <v>390</v>
      </c>
      <c r="J24" s="228">
        <f ca="1">生産誘発額sim!J25</f>
        <v>0</v>
      </c>
      <c r="K24" s="228">
        <f ca="1">生産誘発額sim!K25</f>
        <v>0</v>
      </c>
      <c r="L24" s="228">
        <f>生産誘発額sim!O25</f>
        <v>0</v>
      </c>
      <c r="M24" s="228">
        <f ca="1">生産誘発額sim!P25</f>
        <v>0</v>
      </c>
      <c r="N24" s="228">
        <f ca="1">生産誘発額sim!Q25</f>
        <v>0</v>
      </c>
      <c r="O24" s="228">
        <f ca="1">生産誘発額sim!U25</f>
        <v>0</v>
      </c>
      <c r="P24" s="228">
        <f ca="1">生産誘発額sim!V25</f>
        <v>0</v>
      </c>
      <c r="Q24" s="228">
        <f ca="1">生産誘発額sim!W25</f>
        <v>0</v>
      </c>
      <c r="R24" s="228">
        <f ca="1">生産誘発額sim!N25+生産誘発額sim!O25+生産誘発額sim!U25</f>
        <v>0</v>
      </c>
      <c r="S24" s="228">
        <f ca="1">生産誘発額sim!J25+生産誘発額sim!P25+生産誘発額sim!V25</f>
        <v>0</v>
      </c>
      <c r="T24" s="228">
        <f ca="1">生産誘発額sim!K25+生産誘発額sim!Q25+生産誘発額sim!W25</f>
        <v>0</v>
      </c>
      <c r="U24" s="228">
        <f ca="1">生産誘発額sim!L25+生産誘発額sim!R25+生産誘発額sim!X25</f>
        <v>0</v>
      </c>
      <c r="V24" s="225"/>
      <c r="W24" s="225"/>
      <c r="X24" s="225"/>
    </row>
    <row r="25" spans="1:24" x14ac:dyDescent="0.15">
      <c r="A25" s="225"/>
      <c r="B25" s="241" t="s">
        <v>1323</v>
      </c>
      <c r="C25" s="240"/>
      <c r="D25" s="240"/>
      <c r="E25" s="239">
        <f>SUM(E3,E17)</f>
        <v>0</v>
      </c>
      <c r="F25" s="225"/>
      <c r="G25" s="225"/>
      <c r="H25" s="230">
        <v>47</v>
      </c>
      <c r="I25" s="229" t="s">
        <v>22</v>
      </c>
      <c r="J25" s="228">
        <f ca="1">生産誘発額sim!J26</f>
        <v>0</v>
      </c>
      <c r="K25" s="228">
        <f ca="1">生産誘発額sim!K26</f>
        <v>0</v>
      </c>
      <c r="L25" s="228">
        <f>生産誘発額sim!O26</f>
        <v>0</v>
      </c>
      <c r="M25" s="228">
        <f ca="1">生産誘発額sim!P26</f>
        <v>0</v>
      </c>
      <c r="N25" s="228">
        <f ca="1">生産誘発額sim!Q26</f>
        <v>0</v>
      </c>
      <c r="O25" s="228">
        <f ca="1">生産誘発額sim!U26</f>
        <v>0</v>
      </c>
      <c r="P25" s="228">
        <f ca="1">生産誘発額sim!V26</f>
        <v>0</v>
      </c>
      <c r="Q25" s="228">
        <f ca="1">生産誘発額sim!W26</f>
        <v>0</v>
      </c>
      <c r="R25" s="228">
        <f ca="1">生産誘発額sim!N26+生産誘発額sim!O26+生産誘発額sim!U26</f>
        <v>0</v>
      </c>
      <c r="S25" s="228">
        <f ca="1">生産誘発額sim!J26+生産誘発額sim!P26+生産誘発額sim!V26</f>
        <v>0</v>
      </c>
      <c r="T25" s="228">
        <f ca="1">生産誘発額sim!K26+生産誘発額sim!Q26+生産誘発額sim!W26</f>
        <v>0</v>
      </c>
      <c r="U25" s="228">
        <f ca="1">生産誘発額sim!L26+生産誘発額sim!R26+生産誘発額sim!X26</f>
        <v>0</v>
      </c>
      <c r="V25" s="225"/>
      <c r="W25" s="225"/>
      <c r="X25" s="225"/>
    </row>
    <row r="26" spans="1:24" x14ac:dyDescent="0.15">
      <c r="A26" s="225"/>
      <c r="B26" s="225"/>
      <c r="C26" s="225"/>
      <c r="D26" s="225"/>
      <c r="E26" s="225"/>
      <c r="F26" s="225"/>
      <c r="G26" s="225"/>
      <c r="H26" s="230">
        <v>48</v>
      </c>
      <c r="I26" s="229" t="s">
        <v>23</v>
      </c>
      <c r="J26" s="228">
        <f ca="1">生産誘発額sim!J27</f>
        <v>0</v>
      </c>
      <c r="K26" s="228">
        <f ca="1">生産誘発額sim!K27</f>
        <v>0</v>
      </c>
      <c r="L26" s="228">
        <f>生産誘発額sim!O27</f>
        <v>0</v>
      </c>
      <c r="M26" s="228">
        <f ca="1">生産誘発額sim!P27</f>
        <v>0</v>
      </c>
      <c r="N26" s="228">
        <f ca="1">生産誘発額sim!Q27</f>
        <v>0</v>
      </c>
      <c r="O26" s="228">
        <f ca="1">生産誘発額sim!U27</f>
        <v>0</v>
      </c>
      <c r="P26" s="228">
        <f ca="1">生産誘発額sim!V27</f>
        <v>0</v>
      </c>
      <c r="Q26" s="228">
        <f ca="1">生産誘発額sim!W27</f>
        <v>0</v>
      </c>
      <c r="R26" s="228">
        <f ca="1">生産誘発額sim!N27+生産誘発額sim!O27+生産誘発額sim!U27</f>
        <v>0</v>
      </c>
      <c r="S26" s="228">
        <f ca="1">生産誘発額sim!J27+生産誘発額sim!P27+生産誘発額sim!V27</f>
        <v>0</v>
      </c>
      <c r="T26" s="228">
        <f ca="1">生産誘発額sim!K27+生産誘発額sim!Q27+生産誘発額sim!W27</f>
        <v>0</v>
      </c>
      <c r="U26" s="228">
        <f ca="1">生産誘発額sim!L27+生産誘発額sim!R27+生産誘発額sim!X27</f>
        <v>0</v>
      </c>
      <c r="V26" s="225"/>
      <c r="W26" s="225"/>
      <c r="X26" s="225"/>
    </row>
    <row r="27" spans="1:24" ht="25.5" customHeight="1" x14ac:dyDescent="0.15">
      <c r="A27" s="225"/>
      <c r="B27" s="225" t="s">
        <v>1322</v>
      </c>
      <c r="C27" s="225"/>
      <c r="D27" s="225"/>
      <c r="E27" s="225"/>
      <c r="F27" s="225"/>
      <c r="G27" s="225"/>
      <c r="H27" s="230">
        <v>51</v>
      </c>
      <c r="I27" s="229" t="s">
        <v>114</v>
      </c>
      <c r="J27" s="228">
        <f ca="1">生産誘発額sim!J28</f>
        <v>0</v>
      </c>
      <c r="K27" s="228">
        <f ca="1">生産誘発額sim!K28</f>
        <v>0</v>
      </c>
      <c r="L27" s="228">
        <f>生産誘発額sim!O28</f>
        <v>0</v>
      </c>
      <c r="M27" s="228">
        <f ca="1">生産誘発額sim!P28</f>
        <v>0</v>
      </c>
      <c r="N27" s="228">
        <f ca="1">生産誘発額sim!Q28</f>
        <v>0</v>
      </c>
      <c r="O27" s="228">
        <f ca="1">生産誘発額sim!U28</f>
        <v>0</v>
      </c>
      <c r="P27" s="228">
        <f ca="1">生産誘発額sim!V28</f>
        <v>0</v>
      </c>
      <c r="Q27" s="228">
        <f ca="1">生産誘発額sim!W28</f>
        <v>0</v>
      </c>
      <c r="R27" s="228">
        <f ca="1">生産誘発額sim!N28+生産誘発額sim!O28+生産誘発額sim!U28</f>
        <v>0</v>
      </c>
      <c r="S27" s="228">
        <f ca="1">生産誘発額sim!J28+生産誘発額sim!P28+生産誘発額sim!V28</f>
        <v>0</v>
      </c>
      <c r="T27" s="228">
        <f ca="1">生産誘発額sim!K28+生産誘発額sim!Q28+生産誘発額sim!W28</f>
        <v>0</v>
      </c>
      <c r="U27" s="228">
        <f ca="1">生産誘発額sim!L28+生産誘発額sim!R28+生産誘発額sim!X28</f>
        <v>0</v>
      </c>
      <c r="V27" s="225"/>
      <c r="W27" s="225"/>
      <c r="X27" s="225"/>
    </row>
    <row r="28" spans="1:24" x14ac:dyDescent="0.15">
      <c r="A28" s="225"/>
      <c r="B28" s="238" t="s">
        <v>1321</v>
      </c>
      <c r="C28" s="237"/>
      <c r="D28" s="237"/>
      <c r="E28" s="236">
        <f>SUM(E29:E30)</f>
        <v>0</v>
      </c>
      <c r="F28" s="225"/>
      <c r="G28" s="225"/>
      <c r="H28" s="230">
        <v>53</v>
      </c>
      <c r="I28" s="229" t="s">
        <v>112</v>
      </c>
      <c r="J28" s="228">
        <f ca="1">生産誘発額sim!J29</f>
        <v>0</v>
      </c>
      <c r="K28" s="228">
        <f ca="1">生産誘発額sim!K29</f>
        <v>0</v>
      </c>
      <c r="L28" s="228">
        <f>生産誘発額sim!O29</f>
        <v>0</v>
      </c>
      <c r="M28" s="228">
        <f ca="1">生産誘発額sim!P29</f>
        <v>0</v>
      </c>
      <c r="N28" s="228">
        <f ca="1">生産誘発額sim!Q29</f>
        <v>0</v>
      </c>
      <c r="O28" s="228">
        <f ca="1">生産誘発額sim!U29</f>
        <v>0</v>
      </c>
      <c r="P28" s="228">
        <f ca="1">生産誘発額sim!V29</f>
        <v>0</v>
      </c>
      <c r="Q28" s="228">
        <f ca="1">生産誘発額sim!W29</f>
        <v>0</v>
      </c>
      <c r="R28" s="228">
        <f ca="1">生産誘発額sim!N29+生産誘発額sim!O29+生産誘発額sim!U29</f>
        <v>0</v>
      </c>
      <c r="S28" s="228">
        <f ca="1">生産誘発額sim!J29+生産誘発額sim!P29+生産誘発額sim!V29</f>
        <v>0</v>
      </c>
      <c r="T28" s="228">
        <f ca="1">生産誘発額sim!K29+生産誘発額sim!Q29+生産誘発額sim!W29</f>
        <v>0</v>
      </c>
      <c r="U28" s="228">
        <f ca="1">生産誘発額sim!L29+生産誘発額sim!R29+生産誘発額sim!X29</f>
        <v>0</v>
      </c>
      <c r="V28" s="225"/>
      <c r="W28" s="225"/>
      <c r="X28" s="225"/>
    </row>
    <row r="29" spans="1:24" x14ac:dyDescent="0.15">
      <c r="A29" s="225"/>
      <c r="B29" s="235"/>
      <c r="C29" s="233" t="s">
        <v>390</v>
      </c>
      <c r="D29" s="232"/>
      <c r="E29" s="261"/>
      <c r="F29" s="225"/>
      <c r="G29" s="225"/>
      <c r="H29" s="230">
        <v>55</v>
      </c>
      <c r="I29" s="229" t="s">
        <v>391</v>
      </c>
      <c r="J29" s="228">
        <f ca="1">生産誘発額sim!J30</f>
        <v>0</v>
      </c>
      <c r="K29" s="228">
        <f ca="1">生産誘発額sim!K30</f>
        <v>0</v>
      </c>
      <c r="L29" s="228">
        <f>生産誘発額sim!O30</f>
        <v>0</v>
      </c>
      <c r="M29" s="228">
        <f ca="1">生産誘発額sim!P30</f>
        <v>0</v>
      </c>
      <c r="N29" s="228">
        <f ca="1">生産誘発額sim!Q30</f>
        <v>0</v>
      </c>
      <c r="O29" s="228">
        <f ca="1">生産誘発額sim!U30</f>
        <v>0</v>
      </c>
      <c r="P29" s="228">
        <f ca="1">生産誘発額sim!V30</f>
        <v>0</v>
      </c>
      <c r="Q29" s="228">
        <f ca="1">生産誘発額sim!W30</f>
        <v>0</v>
      </c>
      <c r="R29" s="228">
        <f ca="1">生産誘発額sim!N30+生産誘発額sim!O30+生産誘発額sim!U30</f>
        <v>0</v>
      </c>
      <c r="S29" s="228">
        <f ca="1">生産誘発額sim!J30+生産誘発額sim!P30+生産誘発額sim!V30</f>
        <v>0</v>
      </c>
      <c r="T29" s="228">
        <f ca="1">生産誘発額sim!K30+生産誘発額sim!Q30+生産誘発額sim!W30</f>
        <v>0</v>
      </c>
      <c r="U29" s="228">
        <f ca="1">生産誘発額sim!L30+生産誘発額sim!R30+生産誘発額sim!X30</f>
        <v>0</v>
      </c>
      <c r="V29" s="225"/>
      <c r="W29" s="225"/>
      <c r="X29" s="225"/>
    </row>
    <row r="30" spans="1:24" x14ac:dyDescent="0.15">
      <c r="A30" s="225"/>
      <c r="B30" s="234"/>
      <c r="C30" s="233" t="s">
        <v>1320</v>
      </c>
      <c r="D30" s="232"/>
      <c r="E30" s="261"/>
      <c r="F30" s="225"/>
      <c r="G30" s="225"/>
      <c r="H30" s="230">
        <v>57</v>
      </c>
      <c r="I30" s="229" t="s">
        <v>392</v>
      </c>
      <c r="J30" s="228">
        <f ca="1">生産誘発額sim!J31</f>
        <v>0</v>
      </c>
      <c r="K30" s="228">
        <f ca="1">生産誘発額sim!K31</f>
        <v>0</v>
      </c>
      <c r="L30" s="228">
        <f>生産誘発額sim!O31</f>
        <v>0</v>
      </c>
      <c r="M30" s="228">
        <f ca="1">生産誘発額sim!P31</f>
        <v>0</v>
      </c>
      <c r="N30" s="228">
        <f ca="1">生産誘発額sim!Q31</f>
        <v>0</v>
      </c>
      <c r="O30" s="228">
        <f ca="1">生産誘発額sim!U31</f>
        <v>0</v>
      </c>
      <c r="P30" s="228">
        <f ca="1">生産誘発額sim!V31</f>
        <v>0</v>
      </c>
      <c r="Q30" s="228">
        <f ca="1">生産誘発額sim!W31</f>
        <v>0</v>
      </c>
      <c r="R30" s="228">
        <f ca="1">生産誘発額sim!N31+生産誘発額sim!O31+生産誘発額sim!U31</f>
        <v>0</v>
      </c>
      <c r="S30" s="228">
        <f ca="1">生産誘発額sim!J31+生産誘発額sim!P31+生産誘発額sim!V31</f>
        <v>0</v>
      </c>
      <c r="T30" s="228">
        <f ca="1">生産誘発額sim!K31+生産誘発額sim!Q31+生産誘発額sim!W31</f>
        <v>0</v>
      </c>
      <c r="U30" s="228">
        <f ca="1">生産誘発額sim!L31+生産誘発額sim!R31+生産誘発額sim!X31</f>
        <v>0</v>
      </c>
      <c r="V30" s="225"/>
      <c r="W30" s="225"/>
      <c r="X30" s="225"/>
    </row>
    <row r="31" spans="1:24" x14ac:dyDescent="0.15">
      <c r="A31" s="225"/>
      <c r="B31" s="225"/>
      <c r="C31" s="225"/>
      <c r="D31" s="225"/>
      <c r="E31" s="225"/>
      <c r="F31" s="225"/>
      <c r="G31" s="225"/>
      <c r="H31" s="230">
        <v>59</v>
      </c>
      <c r="I31" s="229" t="s">
        <v>393</v>
      </c>
      <c r="J31" s="228">
        <f ca="1">生産誘発額sim!J32</f>
        <v>0</v>
      </c>
      <c r="K31" s="228">
        <f ca="1">生産誘発額sim!K32</f>
        <v>0</v>
      </c>
      <c r="L31" s="228">
        <f>生産誘発額sim!O32</f>
        <v>0</v>
      </c>
      <c r="M31" s="228">
        <f ca="1">生産誘発額sim!P32</f>
        <v>0</v>
      </c>
      <c r="N31" s="228">
        <f ca="1">生産誘発額sim!Q32</f>
        <v>0</v>
      </c>
      <c r="O31" s="228">
        <f ca="1">生産誘発額sim!U32</f>
        <v>0</v>
      </c>
      <c r="P31" s="228">
        <f ca="1">生産誘発額sim!V32</f>
        <v>0</v>
      </c>
      <c r="Q31" s="228">
        <f ca="1">生産誘発額sim!W32</f>
        <v>0</v>
      </c>
      <c r="R31" s="228">
        <f ca="1">生産誘発額sim!N32+生産誘発額sim!O32+生産誘発額sim!U32</f>
        <v>0</v>
      </c>
      <c r="S31" s="228">
        <f ca="1">生産誘発額sim!J32+生産誘発額sim!P32+生産誘発額sim!V32</f>
        <v>0</v>
      </c>
      <c r="T31" s="228">
        <f ca="1">生産誘発額sim!K32+生産誘発額sim!Q32+生産誘発額sim!W32</f>
        <v>0</v>
      </c>
      <c r="U31" s="228">
        <f ca="1">生産誘発額sim!L32+生産誘発額sim!R32+生産誘発額sim!X32</f>
        <v>0</v>
      </c>
      <c r="V31" s="225"/>
      <c r="W31" s="225"/>
      <c r="X31" s="225"/>
    </row>
    <row r="32" spans="1:24" x14ac:dyDescent="0.15">
      <c r="A32" s="225"/>
      <c r="B32" s="225"/>
      <c r="C32" s="225"/>
      <c r="D32" s="225"/>
      <c r="E32" s="225"/>
      <c r="F32" s="225"/>
      <c r="G32" s="225"/>
      <c r="H32" s="230">
        <v>61</v>
      </c>
      <c r="I32" s="229" t="s">
        <v>76</v>
      </c>
      <c r="J32" s="228">
        <f ca="1">生産誘発額sim!J33</f>
        <v>0</v>
      </c>
      <c r="K32" s="228">
        <f ca="1">生産誘発額sim!K33</f>
        <v>0</v>
      </c>
      <c r="L32" s="228">
        <f>生産誘発額sim!O33</f>
        <v>0</v>
      </c>
      <c r="M32" s="228">
        <f ca="1">生産誘発額sim!P33</f>
        <v>0</v>
      </c>
      <c r="N32" s="228">
        <f ca="1">生産誘発額sim!Q33</f>
        <v>0</v>
      </c>
      <c r="O32" s="228">
        <f ca="1">生産誘発額sim!U33</f>
        <v>0</v>
      </c>
      <c r="P32" s="228">
        <f ca="1">生産誘発額sim!V33</f>
        <v>0</v>
      </c>
      <c r="Q32" s="228">
        <f ca="1">生産誘発額sim!W33</f>
        <v>0</v>
      </c>
      <c r="R32" s="228">
        <f ca="1">生産誘発額sim!N33+生産誘発額sim!O33+生産誘発額sim!U33</f>
        <v>0</v>
      </c>
      <c r="S32" s="228">
        <f ca="1">生産誘発額sim!J33+生産誘発額sim!P33+生産誘発額sim!V33</f>
        <v>0</v>
      </c>
      <c r="T32" s="228">
        <f ca="1">生産誘発額sim!K33+生産誘発額sim!Q33+生産誘発額sim!W33</f>
        <v>0</v>
      </c>
      <c r="U32" s="228">
        <f ca="1">生産誘発額sim!L33+生産誘発額sim!R33+生産誘発額sim!X33</f>
        <v>0</v>
      </c>
      <c r="V32" s="225"/>
      <c r="W32" s="225"/>
      <c r="X32" s="225"/>
    </row>
    <row r="33" spans="1:24" x14ac:dyDescent="0.15">
      <c r="A33" s="225"/>
      <c r="B33" s="225" t="s">
        <v>1319</v>
      </c>
      <c r="C33" s="225"/>
      <c r="D33" s="225"/>
      <c r="E33" s="225"/>
      <c r="F33" s="225"/>
      <c r="G33" s="225"/>
      <c r="H33" s="230">
        <v>63</v>
      </c>
      <c r="I33" s="229" t="s">
        <v>394</v>
      </c>
      <c r="J33" s="228">
        <f ca="1">生産誘発額sim!J34</f>
        <v>0</v>
      </c>
      <c r="K33" s="228">
        <f ca="1">生産誘発額sim!K34</f>
        <v>0</v>
      </c>
      <c r="L33" s="228">
        <f>生産誘発額sim!O34</f>
        <v>0</v>
      </c>
      <c r="M33" s="228">
        <f ca="1">生産誘発額sim!P34</f>
        <v>0</v>
      </c>
      <c r="N33" s="228">
        <f ca="1">生産誘発額sim!Q34</f>
        <v>0</v>
      </c>
      <c r="O33" s="228">
        <f ca="1">生産誘発額sim!U34</f>
        <v>0</v>
      </c>
      <c r="P33" s="228">
        <f ca="1">生産誘発額sim!V34</f>
        <v>0</v>
      </c>
      <c r="Q33" s="228">
        <f ca="1">生産誘発額sim!W34</f>
        <v>0</v>
      </c>
      <c r="R33" s="228">
        <f ca="1">生産誘発額sim!N34+生産誘発額sim!O34+生産誘発額sim!U34</f>
        <v>0</v>
      </c>
      <c r="S33" s="228">
        <f ca="1">生産誘発額sim!J34+生産誘発額sim!P34+生産誘発額sim!V34</f>
        <v>0</v>
      </c>
      <c r="T33" s="228">
        <f ca="1">生産誘発額sim!K34+生産誘発額sim!Q34+生産誘発額sim!W34</f>
        <v>0</v>
      </c>
      <c r="U33" s="228">
        <f ca="1">生産誘発額sim!L34+生産誘発額sim!R34+生産誘発額sim!X34</f>
        <v>0</v>
      </c>
      <c r="V33" s="225"/>
      <c r="W33" s="225"/>
      <c r="X33" s="225"/>
    </row>
    <row r="34" spans="1:24" x14ac:dyDescent="0.15">
      <c r="A34" s="225"/>
      <c r="B34" s="225" t="s">
        <v>1318</v>
      </c>
      <c r="C34" s="225"/>
      <c r="D34" s="225"/>
      <c r="E34" s="225"/>
      <c r="F34" s="225"/>
      <c r="G34" s="225"/>
      <c r="H34" s="230">
        <v>64</v>
      </c>
      <c r="I34" s="229" t="s">
        <v>395</v>
      </c>
      <c r="J34" s="228">
        <f ca="1">生産誘発額sim!J35</f>
        <v>0</v>
      </c>
      <c r="K34" s="228">
        <f ca="1">生産誘発額sim!K35</f>
        <v>0</v>
      </c>
      <c r="L34" s="228">
        <f>生産誘発額sim!O35</f>
        <v>0</v>
      </c>
      <c r="M34" s="228">
        <f ca="1">生産誘発額sim!P35</f>
        <v>0</v>
      </c>
      <c r="N34" s="228">
        <f ca="1">生産誘発額sim!Q35</f>
        <v>0</v>
      </c>
      <c r="O34" s="228">
        <f ca="1">生産誘発額sim!U35</f>
        <v>0</v>
      </c>
      <c r="P34" s="228">
        <f ca="1">生産誘発額sim!V35</f>
        <v>0</v>
      </c>
      <c r="Q34" s="228">
        <f ca="1">生産誘発額sim!W35</f>
        <v>0</v>
      </c>
      <c r="R34" s="228">
        <f ca="1">生産誘発額sim!N35+生産誘発額sim!O35+生産誘発額sim!U35</f>
        <v>0</v>
      </c>
      <c r="S34" s="228">
        <f ca="1">生産誘発額sim!J35+生産誘発額sim!P35+生産誘発額sim!V35</f>
        <v>0</v>
      </c>
      <c r="T34" s="228">
        <f ca="1">生産誘発額sim!K35+生産誘発額sim!Q35+生産誘発額sim!W35</f>
        <v>0</v>
      </c>
      <c r="U34" s="228">
        <f ca="1">生産誘発額sim!L35+生産誘発額sim!R35+生産誘発額sim!X35</f>
        <v>0</v>
      </c>
      <c r="V34" s="225"/>
      <c r="W34" s="225"/>
      <c r="X34" s="225"/>
    </row>
    <row r="35" spans="1:24" x14ac:dyDescent="0.15">
      <c r="A35" s="225"/>
      <c r="B35" s="225"/>
      <c r="C35" s="225"/>
      <c r="D35" s="225"/>
      <c r="E35" s="225"/>
      <c r="F35" s="225"/>
      <c r="G35" s="225"/>
      <c r="H35" s="230">
        <v>65</v>
      </c>
      <c r="I35" s="229" t="s">
        <v>367</v>
      </c>
      <c r="J35" s="228">
        <f ca="1">生産誘発額sim!J36</f>
        <v>0</v>
      </c>
      <c r="K35" s="228">
        <f ca="1">生産誘発額sim!K36</f>
        <v>0</v>
      </c>
      <c r="L35" s="228">
        <f>生産誘発額sim!O36</f>
        <v>0</v>
      </c>
      <c r="M35" s="228">
        <f ca="1">生産誘発額sim!P36</f>
        <v>0</v>
      </c>
      <c r="N35" s="228">
        <f ca="1">生産誘発額sim!Q36</f>
        <v>0</v>
      </c>
      <c r="O35" s="228">
        <f ca="1">生産誘発額sim!U36</f>
        <v>0</v>
      </c>
      <c r="P35" s="228">
        <f ca="1">生産誘発額sim!V36</f>
        <v>0</v>
      </c>
      <c r="Q35" s="228">
        <f ca="1">生産誘発額sim!W36</f>
        <v>0</v>
      </c>
      <c r="R35" s="228">
        <f ca="1">生産誘発額sim!N36+生産誘発額sim!O36+生産誘発額sim!U36</f>
        <v>0</v>
      </c>
      <c r="S35" s="228">
        <f ca="1">生産誘発額sim!J36+生産誘発額sim!P36+生産誘発額sim!V36</f>
        <v>0</v>
      </c>
      <c r="T35" s="228">
        <f ca="1">生産誘発額sim!K36+生産誘発額sim!Q36+生産誘発額sim!W36</f>
        <v>0</v>
      </c>
      <c r="U35" s="228">
        <f ca="1">生産誘発額sim!L36+生産誘発額sim!R36+生産誘発額sim!X36</f>
        <v>0</v>
      </c>
      <c r="V35" s="225"/>
      <c r="W35" s="225"/>
      <c r="X35" s="225"/>
    </row>
    <row r="36" spans="1:24" x14ac:dyDescent="0.15">
      <c r="A36" s="225"/>
      <c r="B36" s="225"/>
      <c r="C36" s="225"/>
      <c r="D36" s="225"/>
      <c r="E36" s="225"/>
      <c r="F36" s="225"/>
      <c r="G36" s="225"/>
      <c r="H36" s="230">
        <v>66</v>
      </c>
      <c r="I36" s="229" t="s">
        <v>396</v>
      </c>
      <c r="J36" s="228">
        <f ca="1">生産誘発額sim!J37</f>
        <v>0</v>
      </c>
      <c r="K36" s="228">
        <f ca="1">生産誘発額sim!K37</f>
        <v>0</v>
      </c>
      <c r="L36" s="228">
        <f>生産誘発額sim!O37</f>
        <v>0</v>
      </c>
      <c r="M36" s="228">
        <f ca="1">生産誘発額sim!P37</f>
        <v>0</v>
      </c>
      <c r="N36" s="228">
        <f ca="1">生産誘発額sim!Q37</f>
        <v>0</v>
      </c>
      <c r="O36" s="228">
        <f ca="1">生産誘発額sim!U37</f>
        <v>0</v>
      </c>
      <c r="P36" s="228">
        <f ca="1">生産誘発額sim!V37</f>
        <v>0</v>
      </c>
      <c r="Q36" s="228">
        <f ca="1">生産誘発額sim!W37</f>
        <v>0</v>
      </c>
      <c r="R36" s="228">
        <f ca="1">生産誘発額sim!N37+生産誘発額sim!O37+生産誘発額sim!U37</f>
        <v>0</v>
      </c>
      <c r="S36" s="228">
        <f ca="1">生産誘発額sim!J37+生産誘発額sim!P37+生産誘発額sim!V37</f>
        <v>0</v>
      </c>
      <c r="T36" s="228">
        <f ca="1">生産誘発額sim!K37+生産誘発額sim!Q37+生産誘発額sim!W37</f>
        <v>0</v>
      </c>
      <c r="U36" s="228">
        <f ca="1">生産誘発額sim!L37+生産誘発額sim!R37+生産誘発額sim!X37</f>
        <v>0</v>
      </c>
      <c r="V36" s="225"/>
      <c r="W36" s="225"/>
      <c r="X36" s="225"/>
    </row>
    <row r="37" spans="1:24" x14ac:dyDescent="0.15">
      <c r="A37" s="225"/>
      <c r="B37" s="225"/>
      <c r="C37" s="225"/>
      <c r="D37" s="225"/>
      <c r="E37" s="225"/>
      <c r="F37" s="225"/>
      <c r="G37" s="225"/>
      <c r="H37" s="230">
        <v>67</v>
      </c>
      <c r="I37" s="229" t="s">
        <v>397</v>
      </c>
      <c r="J37" s="228">
        <f ca="1">生産誘発額sim!J38</f>
        <v>0</v>
      </c>
      <c r="K37" s="228">
        <f ca="1">生産誘発額sim!K38</f>
        <v>0</v>
      </c>
      <c r="L37" s="228">
        <f>生産誘発額sim!O38</f>
        <v>0</v>
      </c>
      <c r="M37" s="228">
        <f ca="1">生産誘発額sim!P38</f>
        <v>0</v>
      </c>
      <c r="N37" s="228">
        <f ca="1">生産誘発額sim!Q38</f>
        <v>0</v>
      </c>
      <c r="O37" s="228">
        <f ca="1">生産誘発額sim!U38</f>
        <v>0</v>
      </c>
      <c r="P37" s="228">
        <f ca="1">生産誘発額sim!V38</f>
        <v>0</v>
      </c>
      <c r="Q37" s="228">
        <f ca="1">生産誘発額sim!W38</f>
        <v>0</v>
      </c>
      <c r="R37" s="228">
        <f ca="1">生産誘発額sim!N38+生産誘発額sim!O38+生産誘発額sim!U38</f>
        <v>0</v>
      </c>
      <c r="S37" s="228">
        <f ca="1">生産誘発額sim!J38+生産誘発額sim!P38+生産誘発額sim!V38</f>
        <v>0</v>
      </c>
      <c r="T37" s="228">
        <f ca="1">生産誘発額sim!K38+生産誘発額sim!Q38+生産誘発額sim!W38</f>
        <v>0</v>
      </c>
      <c r="U37" s="228">
        <f ca="1">生産誘発額sim!L38+生産誘発額sim!R38+生産誘発額sim!X38</f>
        <v>0</v>
      </c>
      <c r="V37" s="225"/>
      <c r="W37" s="225"/>
      <c r="X37" s="225"/>
    </row>
    <row r="38" spans="1:24" x14ac:dyDescent="0.15">
      <c r="A38" s="225"/>
      <c r="B38" s="225"/>
      <c r="C38" s="225"/>
      <c r="D38" s="225"/>
      <c r="E38" s="225"/>
      <c r="F38" s="225"/>
      <c r="G38" s="225"/>
      <c r="H38" s="230">
        <v>68</v>
      </c>
      <c r="I38" s="229" t="s">
        <v>43</v>
      </c>
      <c r="J38" s="228">
        <f ca="1">生産誘発額sim!J39</f>
        <v>0</v>
      </c>
      <c r="K38" s="228">
        <f ca="1">生産誘発額sim!K39</f>
        <v>0</v>
      </c>
      <c r="L38" s="228">
        <f>生産誘発額sim!O39</f>
        <v>0</v>
      </c>
      <c r="M38" s="228">
        <f ca="1">生産誘発額sim!P39</f>
        <v>0</v>
      </c>
      <c r="N38" s="228">
        <f ca="1">生産誘発額sim!Q39</f>
        <v>0</v>
      </c>
      <c r="O38" s="228">
        <f ca="1">生産誘発額sim!U39</f>
        <v>0</v>
      </c>
      <c r="P38" s="228">
        <f ca="1">生産誘発額sim!V39</f>
        <v>0</v>
      </c>
      <c r="Q38" s="228">
        <f ca="1">生産誘発額sim!W39</f>
        <v>0</v>
      </c>
      <c r="R38" s="228">
        <f ca="1">生産誘発額sim!N39+生産誘発額sim!O39+生産誘発額sim!U39</f>
        <v>0</v>
      </c>
      <c r="S38" s="228">
        <f ca="1">生産誘発額sim!J39+生産誘発額sim!P39+生産誘発額sim!V39</f>
        <v>0</v>
      </c>
      <c r="T38" s="228">
        <f ca="1">生産誘発額sim!K39+生産誘発額sim!Q39+生産誘発額sim!W39</f>
        <v>0</v>
      </c>
      <c r="U38" s="228">
        <f ca="1">生産誘発額sim!L39+生産誘発額sim!R39+生産誘発額sim!X39</f>
        <v>0</v>
      </c>
      <c r="V38" s="225"/>
    </row>
    <row r="39" spans="1:24" x14ac:dyDescent="0.15">
      <c r="A39" s="225"/>
      <c r="B39" s="225"/>
      <c r="C39" s="225"/>
      <c r="D39" s="225"/>
      <c r="E39" s="225"/>
      <c r="F39" s="225"/>
      <c r="G39" s="225"/>
      <c r="H39" s="230">
        <v>69</v>
      </c>
      <c r="I39" s="229" t="s">
        <v>41</v>
      </c>
      <c r="J39" s="228">
        <f ca="1">生産誘発額sim!J40</f>
        <v>0</v>
      </c>
      <c r="K39" s="228">
        <f ca="1">生産誘発額sim!K40</f>
        <v>0</v>
      </c>
      <c r="L39" s="228">
        <f>生産誘発額sim!O40</f>
        <v>0</v>
      </c>
      <c r="M39" s="228">
        <f ca="1">生産誘発額sim!P40</f>
        <v>0</v>
      </c>
      <c r="N39" s="228">
        <f ca="1">生産誘発額sim!Q40</f>
        <v>0</v>
      </c>
      <c r="O39" s="228">
        <f ca="1">生産誘発額sim!U40</f>
        <v>0</v>
      </c>
      <c r="P39" s="228">
        <f ca="1">生産誘発額sim!V40</f>
        <v>0</v>
      </c>
      <c r="Q39" s="228">
        <f ca="1">生産誘発額sim!W40</f>
        <v>0</v>
      </c>
      <c r="R39" s="228">
        <f ca="1">生産誘発額sim!N40+生産誘発額sim!O40+生産誘発額sim!U40</f>
        <v>0</v>
      </c>
      <c r="S39" s="228">
        <f ca="1">生産誘発額sim!J40+生産誘発額sim!P40+生産誘発額sim!V40</f>
        <v>0</v>
      </c>
      <c r="T39" s="228">
        <f ca="1">生産誘発額sim!K40+生産誘発額sim!Q40+生産誘発額sim!W40</f>
        <v>0</v>
      </c>
      <c r="U39" s="228">
        <f ca="1">生産誘発額sim!L40+生産誘発額sim!R40+生産誘発額sim!X40</f>
        <v>0</v>
      </c>
      <c r="V39" s="225"/>
    </row>
    <row r="40" spans="1:24" x14ac:dyDescent="0.15">
      <c r="A40" s="225"/>
      <c r="B40" s="225"/>
      <c r="C40" s="225"/>
      <c r="D40" s="225"/>
      <c r="E40" s="225"/>
      <c r="F40" s="225"/>
      <c r="G40" s="225"/>
      <c r="H40" s="227" t="s">
        <v>1317</v>
      </c>
      <c r="I40" s="227"/>
      <c r="J40" s="226">
        <f t="shared" ref="J40:U40" ca="1" si="0">SUM(J3:J39)</f>
        <v>0</v>
      </c>
      <c r="K40" s="226">
        <f t="shared" ca="1" si="0"/>
        <v>0</v>
      </c>
      <c r="L40" s="226">
        <f t="shared" si="0"/>
        <v>0</v>
      </c>
      <c r="M40" s="226">
        <f t="shared" ca="1" si="0"/>
        <v>0</v>
      </c>
      <c r="N40" s="226">
        <f t="shared" ca="1" si="0"/>
        <v>0</v>
      </c>
      <c r="O40" s="226">
        <f t="shared" ca="1" si="0"/>
        <v>0</v>
      </c>
      <c r="P40" s="226">
        <f t="shared" ca="1" si="0"/>
        <v>0</v>
      </c>
      <c r="Q40" s="226">
        <f t="shared" ca="1" si="0"/>
        <v>0</v>
      </c>
      <c r="R40" s="226">
        <f t="shared" ca="1" si="0"/>
        <v>0</v>
      </c>
      <c r="S40" s="226">
        <f t="shared" ca="1" si="0"/>
        <v>0</v>
      </c>
      <c r="T40" s="226">
        <f t="shared" ca="1" si="0"/>
        <v>0</v>
      </c>
      <c r="U40" s="226">
        <f t="shared" ca="1" si="0"/>
        <v>0</v>
      </c>
      <c r="V40" s="225"/>
    </row>
  </sheetData>
  <sheetProtection algorithmName="SHA-512" hashValue="GmBPb6vavVeKMoe98ULd3FaS3GM0BW/7Bp0VmLesMlD7YOKXvo/SqUmN3bCi0LJlqxFIteZs+63Ul/kSCYlxMw==" saltValue="ODl0lAvZiARIcq+c/Mkd5Q==" spinCount="100000" sheet="1" objects="1" scenarios="1"/>
  <phoneticPr fontId="10"/>
  <pageMargins left="0.7" right="0.7" top="0.75" bottom="0.75" header="0.3" footer="0.3"/>
  <pageSetup paperSize="9" scale="59" orientation="portrait" horizontalDpi="90" verticalDpi="90" r:id="rId1"/>
  <colBreaks count="1" manualBreakCount="1">
    <brk id="22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C85A0-39B7-4C5C-BF81-03B8CC740936}">
  <sheetPr>
    <tabColor rgb="FF92D050"/>
  </sheetPr>
  <dimension ref="A1:AE59"/>
  <sheetViews>
    <sheetView zoomScale="85" zoomScaleNormal="85" workbookViewId="0">
      <selection activeCell="D3" sqref="D3"/>
    </sheetView>
  </sheetViews>
  <sheetFormatPr defaultColWidth="9" defaultRowHeight="13.5" x14ac:dyDescent="0.15"/>
  <cols>
    <col min="1" max="1" width="5.625" style="4" bestFit="1" customWidth="1"/>
    <col min="2" max="2" width="23.25" style="1" customWidth="1"/>
    <col min="3" max="3" width="11.375" style="1" customWidth="1"/>
    <col min="4" max="8" width="9" style="1"/>
    <col min="9" max="9" width="9.5" style="1" customWidth="1"/>
    <col min="10" max="12" width="9" style="1"/>
    <col min="13" max="13" width="10.75" style="1" customWidth="1"/>
    <col min="14" max="26" width="9" style="1"/>
    <col min="27" max="27" width="13" style="1" customWidth="1"/>
    <col min="28" max="28" width="11.625" style="1" customWidth="1"/>
    <col min="29" max="30" width="17.625" style="1" bestFit="1" customWidth="1"/>
    <col min="31" max="31" width="15.875" style="1" bestFit="1" customWidth="1"/>
    <col min="32" max="16384" width="9" style="1"/>
  </cols>
  <sheetData>
    <row r="1" spans="1:31" ht="19.5" thickBot="1" x14ac:dyDescent="0.25">
      <c r="A1" s="17" t="s">
        <v>1314</v>
      </c>
      <c r="I1" s="35" t="s">
        <v>298</v>
      </c>
      <c r="Z1"/>
      <c r="AA1"/>
      <c r="AB1"/>
      <c r="AC1"/>
      <c r="AD1"/>
      <c r="AE1"/>
    </row>
    <row r="2" spans="1:31" s="5" customFormat="1" ht="54" x14ac:dyDescent="0.15">
      <c r="A2" s="18"/>
      <c r="B2" s="19"/>
      <c r="C2" s="26" t="s">
        <v>1356</v>
      </c>
      <c r="I2" s="36" t="s">
        <v>15</v>
      </c>
      <c r="J2" s="26"/>
      <c r="K2" s="26"/>
      <c r="L2" s="26"/>
      <c r="M2" s="36" t="s">
        <v>313</v>
      </c>
      <c r="O2" s="41"/>
      <c r="U2" s="36" t="s">
        <v>314</v>
      </c>
      <c r="Z2"/>
      <c r="AA2"/>
      <c r="AB2"/>
      <c r="AC2"/>
      <c r="AD2"/>
      <c r="AE2"/>
    </row>
    <row r="3" spans="1:31" s="3" customFormat="1" ht="95.25" thickBot="1" x14ac:dyDescent="0.2">
      <c r="A3" s="20" t="s">
        <v>9</v>
      </c>
      <c r="B3" s="21" t="s">
        <v>10</v>
      </c>
      <c r="C3" s="3" t="s">
        <v>13</v>
      </c>
      <c r="D3" s="3" t="s">
        <v>1313</v>
      </c>
      <c r="E3" s="3" t="s">
        <v>18</v>
      </c>
      <c r="F3" s="3" t="s">
        <v>19</v>
      </c>
      <c r="G3" s="3" t="s">
        <v>322</v>
      </c>
      <c r="H3" s="3" t="s">
        <v>27</v>
      </c>
      <c r="I3" s="37" t="s">
        <v>20</v>
      </c>
      <c r="J3" s="3" t="s">
        <v>296</v>
      </c>
      <c r="K3" s="3" t="s">
        <v>297</v>
      </c>
      <c r="L3" s="3" t="s">
        <v>323</v>
      </c>
      <c r="M3" s="37" t="s">
        <v>17</v>
      </c>
      <c r="N3" s="3" t="s">
        <v>15</v>
      </c>
      <c r="O3" s="37" t="s">
        <v>315</v>
      </c>
      <c r="P3" s="3" t="s">
        <v>299</v>
      </c>
      <c r="Q3" s="3" t="s">
        <v>297</v>
      </c>
      <c r="R3" s="3" t="s">
        <v>324</v>
      </c>
      <c r="S3" s="3" t="s">
        <v>301</v>
      </c>
      <c r="T3" s="3" t="s">
        <v>312</v>
      </c>
      <c r="U3" s="37" t="s">
        <v>300</v>
      </c>
      <c r="V3" s="3" t="s">
        <v>299</v>
      </c>
      <c r="W3" s="3" t="s">
        <v>297</v>
      </c>
      <c r="X3" s="3" t="s">
        <v>324</v>
      </c>
      <c r="Z3" s="211"/>
      <c r="AA3" s="211"/>
      <c r="AB3" s="211"/>
      <c r="AC3" s="211"/>
      <c r="AD3" s="211"/>
      <c r="AE3" s="220" t="s">
        <v>321</v>
      </c>
    </row>
    <row r="4" spans="1:31" ht="15.95" customHeight="1" x14ac:dyDescent="0.15">
      <c r="A4" s="205" t="s">
        <v>438</v>
      </c>
      <c r="B4" s="6" t="s">
        <v>343</v>
      </c>
      <c r="C4" s="27">
        <v>0</v>
      </c>
      <c r="D4" s="1">
        <f>取引基本表!BI5</f>
        <v>0.18019093346783963</v>
      </c>
      <c r="E4" s="1">
        <f ca="1">OFFSET(取引基本表!$C$49,0,ROW()-4)/OFFSET(取引基本表!$C$50,0,ROW()-4)</f>
        <v>0.47658893161205379</v>
      </c>
      <c r="F4" s="1">
        <f ca="1">OFFSET(取引基本表!$C$44,0,ROW()-4)/OFFSET(取引基本表!$C$50,0,ROW()-4)</f>
        <v>0.11591983377538541</v>
      </c>
      <c r="G4" s="1">
        <f>SUMIF('雇用表（基本分類）'!$A$6:$A$392,生産誘発額sim!A4,'雇用表（基本分類）'!$G$6:$G$392)/取引基本表!BF5</f>
        <v>4.4313683315665216E-2</v>
      </c>
      <c r="H4" s="24">
        <f>全国マージン!M4</f>
        <v>0</v>
      </c>
      <c r="I4" s="38">
        <f t="shared" ref="I4:I26" si="0">H4*(1-D4)</f>
        <v>0</v>
      </c>
      <c r="J4" s="24">
        <f ca="1">I4*E4</f>
        <v>0</v>
      </c>
      <c r="K4" s="24">
        <f ca="1">I4*F4</f>
        <v>0</v>
      </c>
      <c r="L4" s="24">
        <f>I4*G4</f>
        <v>0</v>
      </c>
      <c r="M4" s="38">
        <f t="array" ref="M4:M40">MMULT(⑥逆行列!C5:AM41,I4:I40)</f>
        <v>0</v>
      </c>
      <c r="N4" s="24">
        <f>I4</f>
        <v>0</v>
      </c>
      <c r="O4" s="38">
        <f>M4-N4</f>
        <v>0</v>
      </c>
      <c r="P4" s="24">
        <f ca="1">O4*E4</f>
        <v>0</v>
      </c>
      <c r="Q4" s="24">
        <f ca="1">O4*F4</f>
        <v>0</v>
      </c>
      <c r="R4" s="24">
        <f>O4*G4</f>
        <v>0</v>
      </c>
      <c r="S4" s="24">
        <f ca="1">($K$42+$Q$42)*$S$59/100*取引基本表!AP5/取引基本表!$AP$42</f>
        <v>0</v>
      </c>
      <c r="T4" s="24">
        <f ca="1">S4*(1-D4)</f>
        <v>0</v>
      </c>
      <c r="U4" s="38">
        <f t="array" aca="1" ref="U4:U40" ca="1">MMULT(⑥逆行列!C5:AM41,T4:T40)</f>
        <v>0</v>
      </c>
      <c r="V4" s="24">
        <f ca="1">U4*E4</f>
        <v>0</v>
      </c>
      <c r="W4" s="24">
        <f ca="1">U4*F4</f>
        <v>0</v>
      </c>
      <c r="X4" s="24">
        <f ca="1">U4*G4</f>
        <v>0</v>
      </c>
      <c r="Z4" s="212"/>
      <c r="AA4" s="213"/>
      <c r="AB4" s="214" t="s">
        <v>16</v>
      </c>
      <c r="AC4" s="215" t="s">
        <v>295</v>
      </c>
      <c r="AD4" s="215" t="s">
        <v>316</v>
      </c>
      <c r="AE4" s="214" t="s">
        <v>325</v>
      </c>
    </row>
    <row r="5" spans="1:31" ht="15.95" customHeight="1" x14ac:dyDescent="0.15">
      <c r="A5" s="206" t="s">
        <v>439</v>
      </c>
      <c r="B5" s="8" t="s">
        <v>383</v>
      </c>
      <c r="C5" s="28">
        <v>0</v>
      </c>
      <c r="D5" s="1">
        <f>取引基本表!BI6</f>
        <v>0.96194381569703369</v>
      </c>
      <c r="E5" s="1">
        <f ca="1">OFFSET(取引基本表!$C$49,0,ROW()-4)/OFFSET(取引基本表!$C$50,0,ROW()-4)</f>
        <v>0.52014411821939699</v>
      </c>
      <c r="F5" s="1">
        <f ca="1">OFFSET(取引基本表!$C$44,0,ROW()-4)/OFFSET(取引基本表!$C$50,0,ROW()-4)</f>
        <v>0.20524816756396572</v>
      </c>
      <c r="G5" s="1">
        <f>SUMIF('雇用表（基本分類）'!$A$6:$A$392,生産誘発額sim!A5,'雇用表（基本分類）'!$G$6:$G$392)/取引基本表!BF6</f>
        <v>4.3906523649186534E-2</v>
      </c>
      <c r="H5" s="24">
        <f>全国マージン!M5</f>
        <v>0</v>
      </c>
      <c r="I5" s="38">
        <f t="shared" si="0"/>
        <v>0</v>
      </c>
      <c r="J5" s="24">
        <f t="shared" ref="J5:J38" ca="1" si="1">I5*E5</f>
        <v>0</v>
      </c>
      <c r="K5" s="24">
        <f t="shared" ref="K5:K38" ca="1" si="2">I5*F5</f>
        <v>0</v>
      </c>
      <c r="L5" s="24">
        <f t="shared" ref="L5:L38" si="3">I5*G5</f>
        <v>0</v>
      </c>
      <c r="M5" s="38">
        <v>0</v>
      </c>
      <c r="N5" s="24">
        <f t="shared" ref="N5:N40" si="4">I5</f>
        <v>0</v>
      </c>
      <c r="O5" s="38">
        <f t="shared" ref="O5:O40" si="5">M5-N5</f>
        <v>0</v>
      </c>
      <c r="P5" s="24">
        <f t="shared" ref="P5:P40" ca="1" si="6">O5*E5</f>
        <v>0</v>
      </c>
      <c r="Q5" s="24">
        <f t="shared" ref="Q5:Q40" ca="1" si="7">O5*F5</f>
        <v>0</v>
      </c>
      <c r="R5" s="24">
        <f t="shared" ref="R5:R40" si="8">O5*G5</f>
        <v>0</v>
      </c>
      <c r="S5" s="24">
        <f ca="1">($K$42+$Q$42)*$S$59/100*取引基本表!AP6/取引基本表!$AP$42</f>
        <v>0</v>
      </c>
      <c r="T5" s="24">
        <f t="shared" ref="T5:T40" ca="1" si="9">S5*(1-D5)</f>
        <v>0</v>
      </c>
      <c r="U5" s="38">
        <f ca="1"/>
        <v>0</v>
      </c>
      <c r="V5" s="24">
        <f t="shared" ref="V5:V40" ca="1" si="10">U5*E5</f>
        <v>0</v>
      </c>
      <c r="W5" s="24">
        <f t="shared" ref="W5:W40" ca="1" si="11">U5*F5</f>
        <v>0</v>
      </c>
      <c r="X5" s="24">
        <f t="shared" ref="X5:X40" ca="1" si="12">U5*G5</f>
        <v>0</v>
      </c>
      <c r="Z5" s="216" t="s">
        <v>317</v>
      </c>
      <c r="AA5" s="213"/>
      <c r="AB5" s="217">
        <f>M42</f>
        <v>0</v>
      </c>
      <c r="AC5" s="217">
        <f ca="1">AC6+AC7</f>
        <v>0</v>
      </c>
      <c r="AD5" s="217">
        <f ca="1">AD6+AD7</f>
        <v>0</v>
      </c>
      <c r="AE5" s="217">
        <f>AE6+AE7</f>
        <v>0</v>
      </c>
    </row>
    <row r="6" spans="1:31" ht="15.95" customHeight="1" x14ac:dyDescent="0.15">
      <c r="A6" s="7">
        <v>11</v>
      </c>
      <c r="B6" s="8" t="s">
        <v>384</v>
      </c>
      <c r="C6" s="28">
        <v>0</v>
      </c>
      <c r="D6" s="1">
        <f>取引基本表!BI7</f>
        <v>0.17173280965638563</v>
      </c>
      <c r="E6" s="1">
        <f ca="1">OFFSET(取引基本表!$C$49,0,ROW()-4)/OFFSET(取引基本表!$C$50,0,ROW()-4)</f>
        <v>0.37165046423705556</v>
      </c>
      <c r="F6" s="1">
        <f ca="1">OFFSET(取引基本表!$C$44,0,ROW()-4)/OFFSET(取引基本表!$C$50,0,ROW()-4)</f>
        <v>0.13096178940528627</v>
      </c>
      <c r="G6" s="1">
        <f>SUMIF('雇用表（基本分類）'!$A$6:$A$392,生産誘発額sim!A6,'雇用表（基本分類）'!$G$6:$G$392)/取引基本表!BF7</f>
        <v>3.8547365225872939E-2</v>
      </c>
      <c r="H6" s="24">
        <f>全国マージン!M6</f>
        <v>0</v>
      </c>
      <c r="I6" s="38">
        <f t="shared" si="0"/>
        <v>0</v>
      </c>
      <c r="J6" s="24">
        <f t="shared" ca="1" si="1"/>
        <v>0</v>
      </c>
      <c r="K6" s="24">
        <f t="shared" ca="1" si="2"/>
        <v>0</v>
      </c>
      <c r="L6" s="24">
        <f t="shared" si="3"/>
        <v>0</v>
      </c>
      <c r="M6" s="38">
        <v>0</v>
      </c>
      <c r="N6" s="24">
        <f t="shared" si="4"/>
        <v>0</v>
      </c>
      <c r="O6" s="38">
        <f t="shared" si="5"/>
        <v>0</v>
      </c>
      <c r="P6" s="24">
        <f t="shared" ca="1" si="6"/>
        <v>0</v>
      </c>
      <c r="Q6" s="24">
        <f t="shared" ca="1" si="7"/>
        <v>0</v>
      </c>
      <c r="R6" s="24">
        <f t="shared" si="8"/>
        <v>0</v>
      </c>
      <c r="S6" s="24">
        <f ca="1">($K$42+$Q$42)*$S$59/100*取引基本表!AP7/取引基本表!$AP$42</f>
        <v>0</v>
      </c>
      <c r="T6" s="24">
        <f t="shared" ca="1" si="9"/>
        <v>0</v>
      </c>
      <c r="U6" s="38">
        <f ca="1"/>
        <v>0</v>
      </c>
      <c r="V6" s="24">
        <f t="shared" ca="1" si="10"/>
        <v>0</v>
      </c>
      <c r="W6" s="24">
        <f t="shared" ca="1" si="11"/>
        <v>0</v>
      </c>
      <c r="X6" s="24">
        <f t="shared" ca="1" si="12"/>
        <v>0</v>
      </c>
      <c r="Z6" s="218"/>
      <c r="AA6" s="213" t="s">
        <v>14</v>
      </c>
      <c r="AB6" s="217">
        <f>I42</f>
        <v>0</v>
      </c>
      <c r="AC6" s="217">
        <f t="shared" ref="AC6:AE6" ca="1" si="13">J42</f>
        <v>0</v>
      </c>
      <c r="AD6" s="217">
        <f t="shared" ca="1" si="13"/>
        <v>0</v>
      </c>
      <c r="AE6" s="217">
        <f t="shared" si="13"/>
        <v>0</v>
      </c>
    </row>
    <row r="7" spans="1:31" ht="15.95" customHeight="1" x14ac:dyDescent="0.15">
      <c r="A7" s="7">
        <v>15</v>
      </c>
      <c r="B7" s="8" t="s">
        <v>337</v>
      </c>
      <c r="C7" s="28">
        <v>0</v>
      </c>
      <c r="D7" s="1">
        <f>取引基本表!BI8</f>
        <v>0.63693543185269674</v>
      </c>
      <c r="E7" s="1">
        <f ca="1">OFFSET(取引基本表!$C$49,0,ROW()-4)/OFFSET(取引基本表!$C$50,0,ROW()-4)</f>
        <v>0.40275962074735083</v>
      </c>
      <c r="F7" s="1">
        <f ca="1">OFFSET(取引基本表!$C$44,0,ROW()-4)/OFFSET(取引基本表!$C$50,0,ROW()-4)</f>
        <v>0.25378611266034579</v>
      </c>
      <c r="G7" s="1">
        <f>SUMIF('雇用表（基本分類）'!$A$6:$A$392,生産誘発額sim!A7,'雇用表（基本分類）'!$G$6:$G$392)/取引基本表!BF8</f>
        <v>8.8468209704406026E-2</v>
      </c>
      <c r="H7" s="24">
        <f>全国マージン!M7</f>
        <v>0</v>
      </c>
      <c r="I7" s="38">
        <f t="shared" si="0"/>
        <v>0</v>
      </c>
      <c r="J7" s="24">
        <f t="shared" ca="1" si="1"/>
        <v>0</v>
      </c>
      <c r="K7" s="24">
        <f t="shared" ca="1" si="2"/>
        <v>0</v>
      </c>
      <c r="L7" s="24">
        <f t="shared" si="3"/>
        <v>0</v>
      </c>
      <c r="M7" s="38">
        <v>0</v>
      </c>
      <c r="N7" s="24">
        <f t="shared" si="4"/>
        <v>0</v>
      </c>
      <c r="O7" s="38">
        <f t="shared" si="5"/>
        <v>0</v>
      </c>
      <c r="P7" s="24">
        <f t="shared" ca="1" si="6"/>
        <v>0</v>
      </c>
      <c r="Q7" s="24">
        <f t="shared" ca="1" si="7"/>
        <v>0</v>
      </c>
      <c r="R7" s="24">
        <f t="shared" si="8"/>
        <v>0</v>
      </c>
      <c r="S7" s="24">
        <f ca="1">($K$42+$Q$42)*$S$59/100*取引基本表!AP8/取引基本表!$AP$42</f>
        <v>0</v>
      </c>
      <c r="T7" s="24">
        <f t="shared" ca="1" si="9"/>
        <v>0</v>
      </c>
      <c r="U7" s="38">
        <f ca="1"/>
        <v>0</v>
      </c>
      <c r="V7" s="24">
        <f t="shared" ca="1" si="10"/>
        <v>0</v>
      </c>
      <c r="W7" s="24">
        <f t="shared" ca="1" si="11"/>
        <v>0</v>
      </c>
      <c r="X7" s="24">
        <f t="shared" ca="1" si="12"/>
        <v>0</v>
      </c>
      <c r="Z7" s="219"/>
      <c r="AA7" s="213" t="s">
        <v>318</v>
      </c>
      <c r="AB7" s="217">
        <f>O42</f>
        <v>0</v>
      </c>
      <c r="AC7" s="217">
        <f t="shared" ref="AC7:AE7" ca="1" si="14">P42</f>
        <v>0</v>
      </c>
      <c r="AD7" s="217">
        <f t="shared" ca="1" si="14"/>
        <v>0</v>
      </c>
      <c r="AE7" s="217">
        <f t="shared" si="14"/>
        <v>0</v>
      </c>
    </row>
    <row r="8" spans="1:31" ht="15.95" customHeight="1" x14ac:dyDescent="0.15">
      <c r="A8" s="9">
        <v>16</v>
      </c>
      <c r="B8" s="10" t="s">
        <v>345</v>
      </c>
      <c r="C8" s="28">
        <v>0</v>
      </c>
      <c r="D8" s="1">
        <f>取引基本表!BI9</f>
        <v>0.18425323952730169</v>
      </c>
      <c r="E8" s="1">
        <f ca="1">OFFSET(取引基本表!$C$49,0,ROW()-4)/OFFSET(取引基本表!$C$50,0,ROW()-4)</f>
        <v>0.3566531971169592</v>
      </c>
      <c r="F8" s="1">
        <f ca="1">OFFSET(取引基本表!$C$44,0,ROW()-4)/OFFSET(取引基本表!$C$50,0,ROW()-4)</f>
        <v>0.16585908764610313</v>
      </c>
      <c r="G8" s="1">
        <f>SUMIF('雇用表（基本分類）'!$A$6:$A$392,生産誘発額sim!A8,'雇用表（基本分類）'!$G$6:$G$392)/取引基本表!BF9</f>
        <v>3.9138323600305815E-2</v>
      </c>
      <c r="H8" s="24">
        <f>全国マージン!M8</f>
        <v>0</v>
      </c>
      <c r="I8" s="38">
        <f t="shared" si="0"/>
        <v>0</v>
      </c>
      <c r="J8" s="24">
        <f t="shared" ca="1" si="1"/>
        <v>0</v>
      </c>
      <c r="K8" s="24">
        <f t="shared" ca="1" si="2"/>
        <v>0</v>
      </c>
      <c r="L8" s="24">
        <f t="shared" si="3"/>
        <v>0</v>
      </c>
      <c r="M8" s="38">
        <v>0</v>
      </c>
      <c r="N8" s="24">
        <f t="shared" si="4"/>
        <v>0</v>
      </c>
      <c r="O8" s="38">
        <f t="shared" si="5"/>
        <v>0</v>
      </c>
      <c r="P8" s="24">
        <f t="shared" ca="1" si="6"/>
        <v>0</v>
      </c>
      <c r="Q8" s="24">
        <f t="shared" ca="1" si="7"/>
        <v>0</v>
      </c>
      <c r="R8" s="24">
        <f t="shared" si="8"/>
        <v>0</v>
      </c>
      <c r="S8" s="24">
        <f ca="1">($K$42+$Q$42)*$S$59/100*取引基本表!AP9/取引基本表!$AP$42</f>
        <v>0</v>
      </c>
      <c r="T8" s="24">
        <f t="shared" ca="1" si="9"/>
        <v>0</v>
      </c>
      <c r="U8" s="38">
        <f ca="1"/>
        <v>0</v>
      </c>
      <c r="V8" s="24">
        <f t="shared" ca="1" si="10"/>
        <v>0</v>
      </c>
      <c r="W8" s="24">
        <f t="shared" ca="1" si="11"/>
        <v>0</v>
      </c>
      <c r="X8" s="24">
        <f t="shared" ca="1" si="12"/>
        <v>0</v>
      </c>
      <c r="Z8" s="212" t="s">
        <v>319</v>
      </c>
      <c r="AA8" s="213"/>
      <c r="AB8" s="217">
        <f ca="1">U42</f>
        <v>0</v>
      </c>
      <c r="AC8" s="217">
        <f t="shared" ref="AC8:AE8" ca="1" si="15">V42</f>
        <v>0</v>
      </c>
      <c r="AD8" s="217">
        <f t="shared" ca="1" si="15"/>
        <v>0</v>
      </c>
      <c r="AE8" s="217">
        <f t="shared" ca="1" si="15"/>
        <v>0</v>
      </c>
    </row>
    <row r="9" spans="1:31" ht="15.95" customHeight="1" x14ac:dyDescent="0.15">
      <c r="A9" s="11">
        <v>20</v>
      </c>
      <c r="B9" s="12" t="s">
        <v>338</v>
      </c>
      <c r="C9" s="28">
        <v>0</v>
      </c>
      <c r="D9" s="1">
        <f>取引基本表!BI10</f>
        <v>0.26293949805877581</v>
      </c>
      <c r="E9" s="1">
        <f ca="1">OFFSET(取引基本表!$C$49,0,ROW()-4)/OFFSET(取引基本表!$C$50,0,ROW()-4)</f>
        <v>0.33471441998716606</v>
      </c>
      <c r="F9" s="1">
        <f ca="1">OFFSET(取引基本表!$C$44,0,ROW()-4)/OFFSET(取引基本表!$C$50,0,ROW()-4)</f>
        <v>8.916878150023716E-2</v>
      </c>
      <c r="G9" s="1">
        <f>SUMIF('雇用表（基本分類）'!$A$6:$A$392,生産誘発額sim!A9,'雇用表（基本分類）'!$G$6:$G$392)/取引基本表!BF10</f>
        <v>1.3852213444871433E-2</v>
      </c>
      <c r="H9" s="24">
        <f>全国マージン!M9</f>
        <v>0</v>
      </c>
      <c r="I9" s="38">
        <f t="shared" si="0"/>
        <v>0</v>
      </c>
      <c r="J9" s="24">
        <f t="shared" ca="1" si="1"/>
        <v>0</v>
      </c>
      <c r="K9" s="24">
        <f t="shared" ca="1" si="2"/>
        <v>0</v>
      </c>
      <c r="L9" s="24">
        <f t="shared" si="3"/>
        <v>0</v>
      </c>
      <c r="M9" s="38">
        <v>0</v>
      </c>
      <c r="N9" s="24">
        <f t="shared" si="4"/>
        <v>0</v>
      </c>
      <c r="O9" s="38">
        <f t="shared" si="5"/>
        <v>0</v>
      </c>
      <c r="P9" s="24">
        <f t="shared" ca="1" si="6"/>
        <v>0</v>
      </c>
      <c r="Q9" s="24">
        <f t="shared" ca="1" si="7"/>
        <v>0</v>
      </c>
      <c r="R9" s="24">
        <f t="shared" si="8"/>
        <v>0</v>
      </c>
      <c r="S9" s="24">
        <f ca="1">($K$42+$Q$42)*$S$59/100*取引基本表!AP10/取引基本表!$AP$42</f>
        <v>0</v>
      </c>
      <c r="T9" s="24">
        <f t="shared" ca="1" si="9"/>
        <v>0</v>
      </c>
      <c r="U9" s="38">
        <f ca="1"/>
        <v>0</v>
      </c>
      <c r="V9" s="24">
        <f t="shared" ca="1" si="10"/>
        <v>0</v>
      </c>
      <c r="W9" s="24">
        <f t="shared" ca="1" si="11"/>
        <v>0</v>
      </c>
      <c r="X9" s="24">
        <f t="shared" ca="1" si="12"/>
        <v>0</v>
      </c>
      <c r="Z9" s="212" t="s">
        <v>320</v>
      </c>
      <c r="AA9" s="213"/>
      <c r="AB9" s="217">
        <f ca="1">AB5+AB8</f>
        <v>0</v>
      </c>
      <c r="AC9" s="217">
        <f ca="1">AC5+AC8</f>
        <v>0</v>
      </c>
      <c r="AD9" s="217">
        <f ca="1">AD5+AD8</f>
        <v>0</v>
      </c>
      <c r="AE9" s="217">
        <f ca="1">AE5+AE8</f>
        <v>0</v>
      </c>
    </row>
    <row r="10" spans="1:31" ht="15.95" customHeight="1" x14ac:dyDescent="0.15">
      <c r="A10" s="7">
        <v>21</v>
      </c>
      <c r="B10" s="8" t="s">
        <v>346</v>
      </c>
      <c r="C10" s="28">
        <v>0</v>
      </c>
      <c r="D10" s="1">
        <f>取引基本表!BI11</f>
        <v>0.17883251150389584</v>
      </c>
      <c r="E10" s="1">
        <f ca="1">OFFSET(取引基本表!$C$49,0,ROW()-4)/OFFSET(取引基本表!$C$50,0,ROW()-4)</f>
        <v>0.30103830132823972</v>
      </c>
      <c r="F10" s="1">
        <f ca="1">OFFSET(取引基本表!$C$44,0,ROW()-4)/OFFSET(取引基本表!$C$50,0,ROW()-4)</f>
        <v>1.1611969435351406E-2</v>
      </c>
      <c r="G10" s="1">
        <f>SUMIF('雇用表（基本分類）'!$A$6:$A$392,生産誘発額sim!A10,'雇用表（基本分類）'!$G$6:$G$392)/取引基本表!BF11</f>
        <v>1.3937951168699345E-3</v>
      </c>
      <c r="H10" s="24">
        <f>全国マージン!M10</f>
        <v>0</v>
      </c>
      <c r="I10" s="38">
        <f t="shared" si="0"/>
        <v>0</v>
      </c>
      <c r="J10" s="24">
        <f t="shared" ca="1" si="1"/>
        <v>0</v>
      </c>
      <c r="K10" s="24">
        <f t="shared" ca="1" si="2"/>
        <v>0</v>
      </c>
      <c r="L10" s="24">
        <f t="shared" si="3"/>
        <v>0</v>
      </c>
      <c r="M10" s="38">
        <v>0</v>
      </c>
      <c r="N10" s="24">
        <f t="shared" si="4"/>
        <v>0</v>
      </c>
      <c r="O10" s="38">
        <f t="shared" si="5"/>
        <v>0</v>
      </c>
      <c r="P10" s="24">
        <f t="shared" ca="1" si="6"/>
        <v>0</v>
      </c>
      <c r="Q10" s="24">
        <f t="shared" ca="1" si="7"/>
        <v>0</v>
      </c>
      <c r="R10" s="24">
        <f t="shared" si="8"/>
        <v>0</v>
      </c>
      <c r="S10" s="24">
        <f ca="1">($K$42+$Q$42)*$S$59/100*取引基本表!AP11/取引基本表!$AP$42</f>
        <v>0</v>
      </c>
      <c r="T10" s="24">
        <f t="shared" ca="1" si="9"/>
        <v>0</v>
      </c>
      <c r="U10" s="38">
        <f ca="1"/>
        <v>0</v>
      </c>
      <c r="V10" s="24">
        <f t="shared" ca="1" si="10"/>
        <v>0</v>
      </c>
      <c r="W10" s="24">
        <f t="shared" ca="1" si="11"/>
        <v>0</v>
      </c>
      <c r="X10" s="24">
        <f t="shared" ca="1" si="12"/>
        <v>0</v>
      </c>
    </row>
    <row r="11" spans="1:31" ht="15.95" customHeight="1" x14ac:dyDescent="0.15">
      <c r="A11" s="7">
        <v>22</v>
      </c>
      <c r="B11" s="8" t="s">
        <v>347</v>
      </c>
      <c r="C11" s="28">
        <v>0</v>
      </c>
      <c r="D11" s="1">
        <f>取引基本表!BI12</f>
        <v>0.144792119991311</v>
      </c>
      <c r="E11" s="1">
        <f ca="1">OFFSET(取引基本表!$C$49,0,ROW()-4)/OFFSET(取引基本表!$C$50,0,ROW()-4)</f>
        <v>0.38264687629728472</v>
      </c>
      <c r="F11" s="1">
        <f ca="1">OFFSET(取引基本表!$C$44,0,ROW()-4)/OFFSET(取引基本表!$C$50,0,ROW()-4)</f>
        <v>0.22507057621928067</v>
      </c>
      <c r="G11" s="1">
        <f>SUMIF('雇用表（基本分類）'!$A$6:$A$392,生産誘発額sim!A11,'雇用表（基本分類）'!$G$6:$G$392)/取引基本表!BF12</f>
        <v>4.9312804762570502E-2</v>
      </c>
      <c r="H11" s="24">
        <f>全国マージン!M11</f>
        <v>0</v>
      </c>
      <c r="I11" s="38">
        <f t="shared" si="0"/>
        <v>0</v>
      </c>
      <c r="J11" s="24">
        <f t="shared" ca="1" si="1"/>
        <v>0</v>
      </c>
      <c r="K11" s="24">
        <f t="shared" ca="1" si="2"/>
        <v>0</v>
      </c>
      <c r="L11" s="24">
        <f t="shared" si="3"/>
        <v>0</v>
      </c>
      <c r="M11" s="38">
        <v>0</v>
      </c>
      <c r="N11" s="24">
        <f t="shared" si="4"/>
        <v>0</v>
      </c>
      <c r="O11" s="38">
        <f t="shared" si="5"/>
        <v>0</v>
      </c>
      <c r="P11" s="24">
        <f t="shared" ca="1" si="6"/>
        <v>0</v>
      </c>
      <c r="Q11" s="24">
        <f t="shared" ca="1" si="7"/>
        <v>0</v>
      </c>
      <c r="R11" s="24">
        <f t="shared" si="8"/>
        <v>0</v>
      </c>
      <c r="S11" s="24">
        <f ca="1">($K$42+$Q$42)*$S$59/100*取引基本表!AP12/取引基本表!$AP$42</f>
        <v>0</v>
      </c>
      <c r="T11" s="24">
        <f t="shared" ca="1" si="9"/>
        <v>0</v>
      </c>
      <c r="U11" s="38">
        <f ca="1"/>
        <v>0</v>
      </c>
      <c r="V11" s="24">
        <f t="shared" ca="1" si="10"/>
        <v>0</v>
      </c>
      <c r="W11" s="24">
        <f t="shared" ca="1" si="11"/>
        <v>0</v>
      </c>
      <c r="X11" s="24">
        <f t="shared" ca="1" si="12"/>
        <v>0</v>
      </c>
    </row>
    <row r="12" spans="1:31" ht="15.95" customHeight="1" x14ac:dyDescent="0.15">
      <c r="A12" s="7">
        <v>25</v>
      </c>
      <c r="B12" s="8" t="s">
        <v>339</v>
      </c>
      <c r="C12" s="28">
        <v>0</v>
      </c>
      <c r="D12" s="1">
        <f>取引基本表!BI13</f>
        <v>0.12095955774567696</v>
      </c>
      <c r="E12" s="1">
        <f ca="1">OFFSET(取引基本表!$C$49,0,ROW()-4)/OFFSET(取引基本表!$C$50,0,ROW()-4)</f>
        <v>0.48538479115674565</v>
      </c>
      <c r="F12" s="1">
        <f ca="1">OFFSET(取引基本表!$C$44,0,ROW()-4)/OFFSET(取引基本表!$C$50,0,ROW()-4)</f>
        <v>0.22437358749967118</v>
      </c>
      <c r="G12" s="1">
        <f>SUMIF('雇用表（基本分類）'!$A$6:$A$392,生産誘発額sim!A12,'雇用表（基本分類）'!$G$6:$G$392)/取引基本表!BF13</f>
        <v>4.6991277240992876E-2</v>
      </c>
      <c r="H12" s="24">
        <f>全国マージン!M12</f>
        <v>0</v>
      </c>
      <c r="I12" s="38">
        <f t="shared" si="0"/>
        <v>0</v>
      </c>
      <c r="J12" s="24">
        <f t="shared" ca="1" si="1"/>
        <v>0</v>
      </c>
      <c r="K12" s="24">
        <f t="shared" ca="1" si="2"/>
        <v>0</v>
      </c>
      <c r="L12" s="24">
        <f t="shared" si="3"/>
        <v>0</v>
      </c>
      <c r="M12" s="38">
        <v>0</v>
      </c>
      <c r="N12" s="24">
        <f t="shared" si="4"/>
        <v>0</v>
      </c>
      <c r="O12" s="38">
        <f t="shared" si="5"/>
        <v>0</v>
      </c>
      <c r="P12" s="24">
        <f t="shared" ca="1" si="6"/>
        <v>0</v>
      </c>
      <c r="Q12" s="24">
        <f t="shared" ca="1" si="7"/>
        <v>0</v>
      </c>
      <c r="R12" s="24">
        <f t="shared" si="8"/>
        <v>0</v>
      </c>
      <c r="S12" s="24">
        <f ca="1">($K$42+$Q$42)*$S$59/100*取引基本表!AP13/取引基本表!$AP$42</f>
        <v>0</v>
      </c>
      <c r="T12" s="24">
        <f t="shared" ca="1" si="9"/>
        <v>0</v>
      </c>
      <c r="U12" s="38">
        <f ca="1"/>
        <v>0</v>
      </c>
      <c r="V12" s="24">
        <f t="shared" ca="1" si="10"/>
        <v>0</v>
      </c>
      <c r="W12" s="24">
        <f t="shared" ca="1" si="11"/>
        <v>0</v>
      </c>
      <c r="X12" s="24">
        <f t="shared" ca="1" si="12"/>
        <v>0</v>
      </c>
      <c r="AB12" s="221"/>
    </row>
    <row r="13" spans="1:31" ht="15.95" customHeight="1" x14ac:dyDescent="0.15">
      <c r="A13" s="9">
        <v>26</v>
      </c>
      <c r="B13" s="10" t="s">
        <v>340</v>
      </c>
      <c r="C13" s="28">
        <v>0</v>
      </c>
      <c r="D13" s="1">
        <f>取引基本表!BI14</f>
        <v>4.213827529600174E-2</v>
      </c>
      <c r="E13" s="1">
        <f ca="1">OFFSET(取引基本表!$C$49,0,ROW()-4)/OFFSET(取引基本表!$C$50,0,ROW()-4)</f>
        <v>0.26396300265935485</v>
      </c>
      <c r="F13" s="1">
        <f ca="1">OFFSET(取引基本表!$C$44,0,ROW()-4)/OFFSET(取引基本表!$C$50,0,ROW()-4)</f>
        <v>5.9997903646900989E-2</v>
      </c>
      <c r="G13" s="1">
        <f>SUMIF('雇用表（基本分類）'!$A$6:$A$392,生産誘発額sim!A13,'雇用表（基本分類）'!$G$6:$G$392)/取引基本表!BF14</f>
        <v>9.2973186795374651E-3</v>
      </c>
      <c r="H13" s="24">
        <f>全国マージン!M13</f>
        <v>0</v>
      </c>
      <c r="I13" s="38">
        <f t="shared" si="0"/>
        <v>0</v>
      </c>
      <c r="J13" s="24">
        <f t="shared" ca="1" si="1"/>
        <v>0</v>
      </c>
      <c r="K13" s="24">
        <f t="shared" ca="1" si="2"/>
        <v>0</v>
      </c>
      <c r="L13" s="24">
        <f t="shared" si="3"/>
        <v>0</v>
      </c>
      <c r="M13" s="38">
        <v>0</v>
      </c>
      <c r="N13" s="24">
        <f t="shared" si="4"/>
        <v>0</v>
      </c>
      <c r="O13" s="38">
        <f t="shared" si="5"/>
        <v>0</v>
      </c>
      <c r="P13" s="24">
        <f t="shared" ca="1" si="6"/>
        <v>0</v>
      </c>
      <c r="Q13" s="24">
        <f t="shared" ca="1" si="7"/>
        <v>0</v>
      </c>
      <c r="R13" s="24">
        <f t="shared" si="8"/>
        <v>0</v>
      </c>
      <c r="S13" s="24">
        <f ca="1">($K$42+$Q$42)*$S$59/100*取引基本表!AP14/取引基本表!$AP$42</f>
        <v>0</v>
      </c>
      <c r="T13" s="24">
        <f t="shared" ca="1" si="9"/>
        <v>0</v>
      </c>
      <c r="U13" s="38">
        <f ca="1"/>
        <v>0</v>
      </c>
      <c r="V13" s="24">
        <f t="shared" ca="1" si="10"/>
        <v>0</v>
      </c>
      <c r="W13" s="24">
        <f t="shared" ca="1" si="11"/>
        <v>0</v>
      </c>
      <c r="X13" s="24">
        <f t="shared" ca="1" si="12"/>
        <v>0</v>
      </c>
    </row>
    <row r="14" spans="1:31" ht="15.95" customHeight="1" x14ac:dyDescent="0.15">
      <c r="A14" s="11">
        <v>27</v>
      </c>
      <c r="B14" s="12" t="s">
        <v>385</v>
      </c>
      <c r="C14" s="28">
        <v>0</v>
      </c>
      <c r="D14" s="1">
        <f>取引基本表!BI15</f>
        <v>0.36296613452807885</v>
      </c>
      <c r="E14" s="1">
        <f ca="1">OFFSET(取引基本表!$C$49,0,ROW()-4)/OFFSET(取引基本表!$C$50,0,ROW()-4)</f>
        <v>0.24573063377782775</v>
      </c>
      <c r="F14" s="1">
        <f ca="1">OFFSET(取引基本表!$C$44,0,ROW()-4)/OFFSET(取引基本表!$C$50,0,ROW()-4)</f>
        <v>0.10089767544584283</v>
      </c>
      <c r="G14" s="1">
        <f>SUMIF('雇用表（基本分類）'!$A$6:$A$392,生産誘発額sim!A14,'雇用表（基本分類）'!$G$6:$G$392)/取引基本表!BF15</f>
        <v>1.6049262856925487E-2</v>
      </c>
      <c r="H14" s="24">
        <f>全国マージン!M14</f>
        <v>0</v>
      </c>
      <c r="I14" s="38">
        <f t="shared" si="0"/>
        <v>0</v>
      </c>
      <c r="J14" s="24">
        <f t="shared" ca="1" si="1"/>
        <v>0</v>
      </c>
      <c r="K14" s="24">
        <f t="shared" ca="1" si="2"/>
        <v>0</v>
      </c>
      <c r="L14" s="24">
        <f t="shared" si="3"/>
        <v>0</v>
      </c>
      <c r="M14" s="38">
        <v>0</v>
      </c>
      <c r="N14" s="24">
        <f t="shared" si="4"/>
        <v>0</v>
      </c>
      <c r="O14" s="38">
        <f t="shared" si="5"/>
        <v>0</v>
      </c>
      <c r="P14" s="24">
        <f t="shared" ca="1" si="6"/>
        <v>0</v>
      </c>
      <c r="Q14" s="24">
        <f t="shared" ca="1" si="7"/>
        <v>0</v>
      </c>
      <c r="R14" s="24">
        <f t="shared" si="8"/>
        <v>0</v>
      </c>
      <c r="S14" s="24">
        <f ca="1">($K$42+$Q$42)*$S$59/100*取引基本表!AP15/取引基本表!$AP$42</f>
        <v>0</v>
      </c>
      <c r="T14" s="24">
        <f t="shared" ca="1" si="9"/>
        <v>0</v>
      </c>
      <c r="U14" s="38">
        <f ca="1"/>
        <v>0</v>
      </c>
      <c r="V14" s="24">
        <f t="shared" ca="1" si="10"/>
        <v>0</v>
      </c>
      <c r="W14" s="24">
        <f t="shared" ca="1" si="11"/>
        <v>0</v>
      </c>
      <c r="X14" s="24">
        <f t="shared" ca="1" si="12"/>
        <v>0</v>
      </c>
    </row>
    <row r="15" spans="1:31" ht="15.95" customHeight="1" x14ac:dyDescent="0.15">
      <c r="A15" s="7">
        <v>28</v>
      </c>
      <c r="B15" s="8" t="s">
        <v>341</v>
      </c>
      <c r="C15" s="28">
        <v>0</v>
      </c>
      <c r="D15" s="1">
        <f>取引基本表!BI16</f>
        <v>0.10272579989125484</v>
      </c>
      <c r="E15" s="1">
        <f ca="1">OFFSET(取引基本表!$C$49,0,ROW()-4)/OFFSET(取引基本表!$C$50,0,ROW()-4)</f>
        <v>0.44869207491657331</v>
      </c>
      <c r="F15" s="1">
        <f ca="1">OFFSET(取引基本表!$C$44,0,ROW()-4)/OFFSET(取引基本表!$C$50,0,ROW()-4)</f>
        <v>0.28699281218654016</v>
      </c>
      <c r="G15" s="1">
        <f>SUMIF('雇用表（基本分類）'!$A$6:$A$392,生産誘発額sim!A15,'雇用表（基本分類）'!$G$6:$G$392)/取引基本表!BF16</f>
        <v>6.7300454317386918E-2</v>
      </c>
      <c r="H15" s="24">
        <f>全国マージン!M15</f>
        <v>0</v>
      </c>
      <c r="I15" s="38">
        <f t="shared" si="0"/>
        <v>0</v>
      </c>
      <c r="J15" s="24">
        <f t="shared" ca="1" si="1"/>
        <v>0</v>
      </c>
      <c r="K15" s="24">
        <f t="shared" ca="1" si="2"/>
        <v>0</v>
      </c>
      <c r="L15" s="24">
        <f t="shared" si="3"/>
        <v>0</v>
      </c>
      <c r="M15" s="38">
        <v>0</v>
      </c>
      <c r="N15" s="24">
        <f t="shared" si="4"/>
        <v>0</v>
      </c>
      <c r="O15" s="38">
        <f t="shared" si="5"/>
        <v>0</v>
      </c>
      <c r="P15" s="24">
        <f t="shared" ca="1" si="6"/>
        <v>0</v>
      </c>
      <c r="Q15" s="24">
        <f t="shared" ca="1" si="7"/>
        <v>0</v>
      </c>
      <c r="R15" s="24">
        <f t="shared" si="8"/>
        <v>0</v>
      </c>
      <c r="S15" s="24">
        <f ca="1">($K$42+$Q$42)*$S$59/100*取引基本表!AP16/取引基本表!$AP$42</f>
        <v>0</v>
      </c>
      <c r="T15" s="24">
        <f t="shared" ca="1" si="9"/>
        <v>0</v>
      </c>
      <c r="U15" s="38">
        <f ca="1"/>
        <v>0</v>
      </c>
      <c r="V15" s="24">
        <f t="shared" ca="1" si="10"/>
        <v>0</v>
      </c>
      <c r="W15" s="24">
        <f t="shared" ca="1" si="11"/>
        <v>0</v>
      </c>
      <c r="X15" s="24">
        <f t="shared" ca="1" si="12"/>
        <v>0</v>
      </c>
    </row>
    <row r="16" spans="1:31" ht="15.95" customHeight="1" x14ac:dyDescent="0.15">
      <c r="A16" s="7">
        <v>29</v>
      </c>
      <c r="B16" s="8" t="s">
        <v>162</v>
      </c>
      <c r="C16" s="28">
        <f>'（入力用）総括表'!E18</f>
        <v>0</v>
      </c>
      <c r="D16" s="1">
        <f>取引基本表!BI17</f>
        <v>0.17840031350942731</v>
      </c>
      <c r="E16" s="1">
        <f ca="1">OFFSET(取引基本表!$C$49,0,ROW()-4)/OFFSET(取引基本表!$C$50,0,ROW()-4)</f>
        <v>0.44178069290240585</v>
      </c>
      <c r="F16" s="1">
        <f ca="1">OFFSET(取引基本表!$C$44,0,ROW()-4)/OFFSET(取引基本表!$C$50,0,ROW()-4)</f>
        <v>0.22912967542944257</v>
      </c>
      <c r="G16" s="1">
        <f>SUMIF('雇用表（基本分類）'!$A$6:$A$392,生産誘発額sim!A16,'雇用表（基本分類）'!$G$6:$G$392)/取引基本表!BF17</f>
        <v>3.8428050979876956E-2</v>
      </c>
      <c r="H16" s="24">
        <f>全国マージン!M16</f>
        <v>0</v>
      </c>
      <c r="I16" s="38">
        <f t="shared" si="0"/>
        <v>0</v>
      </c>
      <c r="J16" s="24">
        <f t="shared" ca="1" si="1"/>
        <v>0</v>
      </c>
      <c r="K16" s="24">
        <f t="shared" ca="1" si="2"/>
        <v>0</v>
      </c>
      <c r="L16" s="24">
        <f t="shared" si="3"/>
        <v>0</v>
      </c>
      <c r="M16" s="38">
        <v>0</v>
      </c>
      <c r="N16" s="24">
        <f t="shared" si="4"/>
        <v>0</v>
      </c>
      <c r="O16" s="38">
        <f t="shared" si="5"/>
        <v>0</v>
      </c>
      <c r="P16" s="24">
        <f t="shared" ca="1" si="6"/>
        <v>0</v>
      </c>
      <c r="Q16" s="24">
        <f t="shared" ca="1" si="7"/>
        <v>0</v>
      </c>
      <c r="R16" s="24">
        <f t="shared" si="8"/>
        <v>0</v>
      </c>
      <c r="S16" s="24">
        <f ca="1">($K$42+$Q$42)*$S$59/100*取引基本表!AP17/取引基本表!$AP$42</f>
        <v>0</v>
      </c>
      <c r="T16" s="24">
        <f t="shared" ca="1" si="9"/>
        <v>0</v>
      </c>
      <c r="U16" s="38">
        <f ca="1"/>
        <v>0</v>
      </c>
      <c r="V16" s="24">
        <f t="shared" ca="1" si="10"/>
        <v>0</v>
      </c>
      <c r="W16" s="24">
        <f t="shared" ca="1" si="11"/>
        <v>0</v>
      </c>
      <c r="X16" s="24">
        <f t="shared" ca="1" si="12"/>
        <v>0</v>
      </c>
    </row>
    <row r="17" spans="1:24" ht="15.95" customHeight="1" x14ac:dyDescent="0.15">
      <c r="A17" s="7">
        <v>30</v>
      </c>
      <c r="B17" s="8" t="s">
        <v>160</v>
      </c>
      <c r="C17" s="28">
        <f>'（入力用）総括表'!E19</f>
        <v>0</v>
      </c>
      <c r="D17" s="1">
        <f>取引基本表!BI18</f>
        <v>0.16492779760472531</v>
      </c>
      <c r="E17" s="1">
        <f ca="1">OFFSET(取引基本表!$C$49,0,ROW()-4)/OFFSET(取引基本表!$C$50,0,ROW()-4)</f>
        <v>0.46217465354374876</v>
      </c>
      <c r="F17" s="1">
        <f ca="1">OFFSET(取引基本表!$C$44,0,ROW()-4)/OFFSET(取引基本表!$C$50,0,ROW()-4)</f>
        <v>0.23865054630901322</v>
      </c>
      <c r="G17" s="1">
        <f>SUMIF('雇用表（基本分類）'!$A$6:$A$392,生産誘発額sim!A17,'雇用表（基本分類）'!$G$6:$G$392)/取引基本表!BF18</f>
        <v>4.3993857379647901E-2</v>
      </c>
      <c r="H17" s="24">
        <f>全国マージン!M17</f>
        <v>0</v>
      </c>
      <c r="I17" s="38">
        <f t="shared" si="0"/>
        <v>0</v>
      </c>
      <c r="J17" s="24">
        <f t="shared" ca="1" si="1"/>
        <v>0</v>
      </c>
      <c r="K17" s="24">
        <f t="shared" ca="1" si="2"/>
        <v>0</v>
      </c>
      <c r="L17" s="24">
        <f t="shared" si="3"/>
        <v>0</v>
      </c>
      <c r="M17" s="38">
        <v>0</v>
      </c>
      <c r="N17" s="24">
        <f t="shared" si="4"/>
        <v>0</v>
      </c>
      <c r="O17" s="38">
        <f t="shared" si="5"/>
        <v>0</v>
      </c>
      <c r="P17" s="24">
        <f t="shared" ca="1" si="6"/>
        <v>0</v>
      </c>
      <c r="Q17" s="24">
        <f t="shared" ca="1" si="7"/>
        <v>0</v>
      </c>
      <c r="R17" s="24">
        <f t="shared" si="8"/>
        <v>0</v>
      </c>
      <c r="S17" s="24">
        <f ca="1">($K$42+$Q$42)*$S$59/100*取引基本表!AP18/取引基本表!$AP$42</f>
        <v>0</v>
      </c>
      <c r="T17" s="24">
        <f t="shared" ca="1" si="9"/>
        <v>0</v>
      </c>
      <c r="U17" s="38">
        <f ca="1"/>
        <v>0</v>
      </c>
      <c r="V17" s="24">
        <f t="shared" ca="1" si="10"/>
        <v>0</v>
      </c>
      <c r="W17" s="24">
        <f t="shared" ca="1" si="11"/>
        <v>0</v>
      </c>
      <c r="X17" s="24">
        <f t="shared" ca="1" si="12"/>
        <v>0</v>
      </c>
    </row>
    <row r="18" spans="1:24" ht="15.95" customHeight="1" x14ac:dyDescent="0.15">
      <c r="A18" s="9">
        <v>31</v>
      </c>
      <c r="B18" s="10" t="s">
        <v>158</v>
      </c>
      <c r="C18" s="28">
        <f>'（入力用）総括表'!E20</f>
        <v>0</v>
      </c>
      <c r="D18" s="1">
        <f>取引基本表!BI19</f>
        <v>0.30194470062708356</v>
      </c>
      <c r="E18" s="1">
        <f ca="1">OFFSET(取引基本表!$C$49,0,ROW()-4)/OFFSET(取引基本表!$C$50,0,ROW()-4)</f>
        <v>0.41497269421870697</v>
      </c>
      <c r="F18" s="1">
        <f ca="1">OFFSET(取引基本表!$C$44,0,ROW()-4)/OFFSET(取引基本表!$C$50,0,ROW()-4)</f>
        <v>0.20197007228426983</v>
      </c>
      <c r="G18" s="1">
        <f>SUMIF('雇用表（基本分類）'!$A$6:$A$392,生産誘発額sim!A18,'雇用表（基本分類）'!$G$6:$G$392)/取引基本表!BF19</f>
        <v>3.6104616632624979E-2</v>
      </c>
      <c r="H18" s="24">
        <f>全国マージン!M18</f>
        <v>0</v>
      </c>
      <c r="I18" s="38">
        <f t="shared" si="0"/>
        <v>0</v>
      </c>
      <c r="J18" s="24">
        <f t="shared" ca="1" si="1"/>
        <v>0</v>
      </c>
      <c r="K18" s="24">
        <f t="shared" ca="1" si="2"/>
        <v>0</v>
      </c>
      <c r="L18" s="24">
        <f t="shared" si="3"/>
        <v>0</v>
      </c>
      <c r="M18" s="38">
        <v>0</v>
      </c>
      <c r="N18" s="24">
        <f t="shared" si="4"/>
        <v>0</v>
      </c>
      <c r="O18" s="38">
        <f t="shared" si="5"/>
        <v>0</v>
      </c>
      <c r="P18" s="24">
        <f t="shared" ca="1" si="6"/>
        <v>0</v>
      </c>
      <c r="Q18" s="24">
        <f t="shared" ca="1" si="7"/>
        <v>0</v>
      </c>
      <c r="R18" s="24">
        <f t="shared" si="8"/>
        <v>0</v>
      </c>
      <c r="S18" s="24">
        <f ca="1">($K$42+$Q$42)*$S$59/100*取引基本表!AP19/取引基本表!$AP$42</f>
        <v>0</v>
      </c>
      <c r="T18" s="24">
        <f t="shared" ca="1" si="9"/>
        <v>0</v>
      </c>
      <c r="U18" s="38">
        <f ca="1"/>
        <v>0</v>
      </c>
      <c r="V18" s="24">
        <f t="shared" ca="1" si="10"/>
        <v>0</v>
      </c>
      <c r="W18" s="24">
        <f t="shared" ca="1" si="11"/>
        <v>0</v>
      </c>
      <c r="X18" s="24">
        <f t="shared" ca="1" si="12"/>
        <v>0</v>
      </c>
    </row>
    <row r="19" spans="1:24" ht="15.95" customHeight="1" x14ac:dyDescent="0.15">
      <c r="A19" s="11">
        <v>32</v>
      </c>
      <c r="B19" s="12" t="s">
        <v>386</v>
      </c>
      <c r="C19" s="28">
        <v>0</v>
      </c>
      <c r="D19" s="1">
        <f>取引基本表!BI20</f>
        <v>0.38128299338816884</v>
      </c>
      <c r="E19" s="1">
        <f ca="1">OFFSET(取引基本表!$C$49,0,ROW()-4)/OFFSET(取引基本表!$C$50,0,ROW()-4)</f>
        <v>0.37690871303694629</v>
      </c>
      <c r="F19" s="1">
        <f ca="1">OFFSET(取引基本表!$C$44,0,ROW()-4)/OFFSET(取引基本表!$C$50,0,ROW()-4)</f>
        <v>0.20364981482088912</v>
      </c>
      <c r="G19" s="1">
        <f>SUMIF('雇用表（基本分類）'!$A$6:$A$392,生産誘発額sim!A19,'雇用表（基本分類）'!$G$6:$G$392)/取引基本表!BF20</f>
        <v>3.4570264191622922E-2</v>
      </c>
      <c r="H19" s="24">
        <f>全国マージン!M19</f>
        <v>0</v>
      </c>
      <c r="I19" s="38">
        <f t="shared" si="0"/>
        <v>0</v>
      </c>
      <c r="J19" s="24">
        <f t="shared" ca="1" si="1"/>
        <v>0</v>
      </c>
      <c r="K19" s="24">
        <f t="shared" ca="1" si="2"/>
        <v>0</v>
      </c>
      <c r="L19" s="24">
        <f t="shared" si="3"/>
        <v>0</v>
      </c>
      <c r="M19" s="38">
        <v>0</v>
      </c>
      <c r="N19" s="24">
        <f t="shared" si="4"/>
        <v>0</v>
      </c>
      <c r="O19" s="38">
        <f t="shared" si="5"/>
        <v>0</v>
      </c>
      <c r="P19" s="24">
        <f t="shared" ca="1" si="6"/>
        <v>0</v>
      </c>
      <c r="Q19" s="24">
        <f t="shared" ca="1" si="7"/>
        <v>0</v>
      </c>
      <c r="R19" s="24">
        <f t="shared" si="8"/>
        <v>0</v>
      </c>
      <c r="S19" s="24">
        <f ca="1">($K$42+$Q$42)*$S$59/100*取引基本表!AP20/取引基本表!$AP$42</f>
        <v>0</v>
      </c>
      <c r="T19" s="24">
        <f t="shared" ca="1" si="9"/>
        <v>0</v>
      </c>
      <c r="U19" s="38">
        <f ca="1"/>
        <v>0</v>
      </c>
      <c r="V19" s="24">
        <f t="shared" ca="1" si="10"/>
        <v>0</v>
      </c>
      <c r="W19" s="24">
        <f t="shared" ca="1" si="11"/>
        <v>0</v>
      </c>
      <c r="X19" s="24">
        <f t="shared" ca="1" si="12"/>
        <v>0</v>
      </c>
    </row>
    <row r="20" spans="1:24" ht="15.95" customHeight="1" x14ac:dyDescent="0.15">
      <c r="A20" s="7">
        <v>33</v>
      </c>
      <c r="B20" s="8" t="s">
        <v>342</v>
      </c>
      <c r="C20" s="28">
        <f>'（入力用）総括表'!E21</f>
        <v>0</v>
      </c>
      <c r="D20" s="1">
        <f>取引基本表!BI21</f>
        <v>0.32323347146323017</v>
      </c>
      <c r="E20" s="1">
        <f ca="1">OFFSET(取引基本表!$C$49,0,ROW()-4)/OFFSET(取引基本表!$C$50,0,ROW()-4)</f>
        <v>0.36265343768268243</v>
      </c>
      <c r="F20" s="1">
        <f ca="1">OFFSET(取引基本表!$C$44,0,ROW()-4)/OFFSET(取引基本表!$C$50,0,ROW()-4)</f>
        <v>0.19356210751485894</v>
      </c>
      <c r="G20" s="1">
        <f>SUMIF('雇用表（基本分類）'!$A$6:$A$392,生産誘発額sim!A20,'雇用表（基本分類）'!$G$6:$G$392)/取引基本表!BF21</f>
        <v>3.3292202872367116E-2</v>
      </c>
      <c r="H20" s="24">
        <f>全国マージン!M20</f>
        <v>0</v>
      </c>
      <c r="I20" s="38">
        <f t="shared" si="0"/>
        <v>0</v>
      </c>
      <c r="J20" s="24">
        <f t="shared" ca="1" si="1"/>
        <v>0</v>
      </c>
      <c r="K20" s="24">
        <f t="shared" ca="1" si="2"/>
        <v>0</v>
      </c>
      <c r="L20" s="24">
        <f t="shared" si="3"/>
        <v>0</v>
      </c>
      <c r="M20" s="38">
        <v>0</v>
      </c>
      <c r="N20" s="24">
        <f t="shared" si="4"/>
        <v>0</v>
      </c>
      <c r="O20" s="38">
        <f t="shared" si="5"/>
        <v>0</v>
      </c>
      <c r="P20" s="24">
        <f t="shared" ca="1" si="6"/>
        <v>0</v>
      </c>
      <c r="Q20" s="24">
        <f t="shared" ca="1" si="7"/>
        <v>0</v>
      </c>
      <c r="R20" s="24">
        <f t="shared" si="8"/>
        <v>0</v>
      </c>
      <c r="S20" s="24">
        <f ca="1">($K$42+$Q$42)*$S$59/100*取引基本表!AP21/取引基本表!$AP$42</f>
        <v>0</v>
      </c>
      <c r="T20" s="24">
        <f t="shared" ca="1" si="9"/>
        <v>0</v>
      </c>
      <c r="U20" s="38">
        <f ca="1"/>
        <v>0</v>
      </c>
      <c r="V20" s="24">
        <f t="shared" ca="1" si="10"/>
        <v>0</v>
      </c>
      <c r="W20" s="24">
        <f t="shared" ca="1" si="11"/>
        <v>0</v>
      </c>
      <c r="X20" s="24">
        <f t="shared" ca="1" si="12"/>
        <v>0</v>
      </c>
    </row>
    <row r="21" spans="1:24" ht="15.95" customHeight="1" x14ac:dyDescent="0.15">
      <c r="A21" s="7">
        <v>34</v>
      </c>
      <c r="B21" s="8" t="s">
        <v>387</v>
      </c>
      <c r="C21" s="28">
        <f>'（入力用）総括表'!E22</f>
        <v>0</v>
      </c>
      <c r="D21" s="1">
        <f>取引基本表!BI22</f>
        <v>0.62642781608016396</v>
      </c>
      <c r="E21" s="1">
        <f ca="1">OFFSET(取引基本表!$C$49,0,ROW()-4)/OFFSET(取引基本表!$C$50,0,ROW()-4)</f>
        <v>0.35312546962682767</v>
      </c>
      <c r="F21" s="1">
        <f ca="1">OFFSET(取引基本表!$C$44,0,ROW()-4)/OFFSET(取引基本表!$C$50,0,ROW()-4)</f>
        <v>0.19139203806130714</v>
      </c>
      <c r="G21" s="1">
        <f>SUMIF('雇用表（基本分類）'!$A$6:$A$392,生産誘発額sim!A21,'雇用表（基本分類）'!$G$6:$G$392)/取引基本表!BF22</f>
        <v>2.8922231630031194E-2</v>
      </c>
      <c r="H21" s="24">
        <f>全国マージン!M21</f>
        <v>0</v>
      </c>
      <c r="I21" s="38">
        <f t="shared" si="0"/>
        <v>0</v>
      </c>
      <c r="J21" s="24">
        <f t="shared" ca="1" si="1"/>
        <v>0</v>
      </c>
      <c r="K21" s="24">
        <f t="shared" ca="1" si="2"/>
        <v>0</v>
      </c>
      <c r="L21" s="24">
        <f t="shared" si="3"/>
        <v>0</v>
      </c>
      <c r="M21" s="38">
        <v>0</v>
      </c>
      <c r="N21" s="24">
        <f t="shared" si="4"/>
        <v>0</v>
      </c>
      <c r="O21" s="38">
        <f t="shared" si="5"/>
        <v>0</v>
      </c>
      <c r="P21" s="24">
        <f t="shared" ca="1" si="6"/>
        <v>0</v>
      </c>
      <c r="Q21" s="24">
        <f t="shared" ca="1" si="7"/>
        <v>0</v>
      </c>
      <c r="R21" s="24">
        <f t="shared" si="8"/>
        <v>0</v>
      </c>
      <c r="S21" s="24">
        <f ca="1">($K$42+$Q$42)*$S$59/100*取引基本表!AP22/取引基本表!$AP$42</f>
        <v>0</v>
      </c>
      <c r="T21" s="24">
        <f t="shared" ca="1" si="9"/>
        <v>0</v>
      </c>
      <c r="U21" s="38">
        <f ca="1"/>
        <v>0</v>
      </c>
      <c r="V21" s="24">
        <f t="shared" ca="1" si="10"/>
        <v>0</v>
      </c>
      <c r="W21" s="24">
        <f t="shared" ca="1" si="11"/>
        <v>0</v>
      </c>
      <c r="X21" s="24">
        <f t="shared" ca="1" si="12"/>
        <v>0</v>
      </c>
    </row>
    <row r="22" spans="1:24" ht="15.95" customHeight="1" x14ac:dyDescent="0.15">
      <c r="A22" s="7">
        <v>35</v>
      </c>
      <c r="B22" s="8" t="s">
        <v>388</v>
      </c>
      <c r="C22" s="28">
        <f>'（入力用）総括表'!E23</f>
        <v>0</v>
      </c>
      <c r="D22" s="1">
        <f>取引基本表!BI23</f>
        <v>0.11058054289772537</v>
      </c>
      <c r="E22" s="1">
        <f ca="1">OFFSET(取引基本表!$C$49,0,ROW()-4)/OFFSET(取引基本表!$C$50,0,ROW()-4)</f>
        <v>0.24246394935088778</v>
      </c>
      <c r="F22" s="1">
        <f ca="1">OFFSET(取引基本表!$C$44,0,ROW()-4)/OFFSET(取引基本表!$C$50,0,ROW()-4)</f>
        <v>0.12848876586868077</v>
      </c>
      <c r="G22" s="1">
        <f>SUMIF('雇用表（基本分類）'!$A$6:$A$392,生産誘発額sim!A22,'雇用表（基本分類）'!$G$6:$G$392)/取引基本表!BF23</f>
        <v>1.9220548165288082E-2</v>
      </c>
      <c r="H22" s="24">
        <f>全国マージン!M22</f>
        <v>0</v>
      </c>
      <c r="I22" s="38">
        <f t="shared" si="0"/>
        <v>0</v>
      </c>
      <c r="J22" s="24">
        <f t="shared" ca="1" si="1"/>
        <v>0</v>
      </c>
      <c r="K22" s="24">
        <f t="shared" ca="1" si="2"/>
        <v>0</v>
      </c>
      <c r="L22" s="24">
        <f t="shared" si="3"/>
        <v>0</v>
      </c>
      <c r="M22" s="38">
        <v>0</v>
      </c>
      <c r="N22" s="24">
        <f t="shared" si="4"/>
        <v>0</v>
      </c>
      <c r="O22" s="38">
        <f t="shared" si="5"/>
        <v>0</v>
      </c>
      <c r="P22" s="24">
        <f t="shared" ca="1" si="6"/>
        <v>0</v>
      </c>
      <c r="Q22" s="24">
        <f t="shared" ca="1" si="7"/>
        <v>0</v>
      </c>
      <c r="R22" s="24">
        <f t="shared" si="8"/>
        <v>0</v>
      </c>
      <c r="S22" s="24">
        <f ca="1">($K$42+$Q$42)*$S$59/100*取引基本表!AP23/取引基本表!$AP$42</f>
        <v>0</v>
      </c>
      <c r="T22" s="24">
        <f t="shared" ca="1" si="9"/>
        <v>0</v>
      </c>
      <c r="U22" s="38">
        <f ca="1"/>
        <v>0</v>
      </c>
      <c r="V22" s="24">
        <f t="shared" ca="1" si="10"/>
        <v>0</v>
      </c>
      <c r="W22" s="24">
        <f t="shared" ca="1" si="11"/>
        <v>0</v>
      </c>
      <c r="X22" s="24">
        <f t="shared" ca="1" si="12"/>
        <v>0</v>
      </c>
    </row>
    <row r="23" spans="1:24" ht="15.95" customHeight="1" x14ac:dyDescent="0.15">
      <c r="A23" s="9">
        <v>39</v>
      </c>
      <c r="B23" s="10" t="s">
        <v>21</v>
      </c>
      <c r="C23" s="28">
        <f>'（入力用）総括表'!E24</f>
        <v>0</v>
      </c>
      <c r="D23" s="1">
        <f>取引基本表!BI24</f>
        <v>0.27287623969007946</v>
      </c>
      <c r="E23" s="1">
        <f ca="1">OFFSET(取引基本表!$C$49,0,ROW()-4)/OFFSET(取引基本表!$C$50,0,ROW()-4)</f>
        <v>0.46496530021764848</v>
      </c>
      <c r="F23" s="1">
        <f ca="1">OFFSET(取引基本表!$C$44,0,ROW()-4)/OFFSET(取引基本表!$C$50,0,ROW()-4)</f>
        <v>0.25631833743180421</v>
      </c>
      <c r="G23" s="1">
        <f>SUMIF('雇用表（基本分類）'!$A$6:$A$392,生産誘発額sim!A23,'雇用表（基本分類）'!$G$6:$G$392)/取引基本表!BF24</f>
        <v>2.942731284631676E-2</v>
      </c>
      <c r="H23" s="24">
        <f>全国マージン!M23</f>
        <v>0</v>
      </c>
      <c r="I23" s="38">
        <f t="shared" si="0"/>
        <v>0</v>
      </c>
      <c r="J23" s="24">
        <f t="shared" ca="1" si="1"/>
        <v>0</v>
      </c>
      <c r="K23" s="24">
        <f t="shared" ca="1" si="2"/>
        <v>0</v>
      </c>
      <c r="L23" s="24">
        <f t="shared" si="3"/>
        <v>0</v>
      </c>
      <c r="M23" s="38">
        <v>0</v>
      </c>
      <c r="N23" s="24">
        <f t="shared" si="4"/>
        <v>0</v>
      </c>
      <c r="O23" s="38">
        <f t="shared" si="5"/>
        <v>0</v>
      </c>
      <c r="P23" s="24">
        <f t="shared" ca="1" si="6"/>
        <v>0</v>
      </c>
      <c r="Q23" s="24">
        <f t="shared" ca="1" si="7"/>
        <v>0</v>
      </c>
      <c r="R23" s="24">
        <f t="shared" si="8"/>
        <v>0</v>
      </c>
      <c r="S23" s="24">
        <f ca="1">($K$42+$Q$42)*$S$59/100*取引基本表!AP24/取引基本表!$AP$42</f>
        <v>0</v>
      </c>
      <c r="T23" s="24">
        <f t="shared" ca="1" si="9"/>
        <v>0</v>
      </c>
      <c r="U23" s="38">
        <f ca="1"/>
        <v>0</v>
      </c>
      <c r="V23" s="24">
        <f t="shared" ca="1" si="10"/>
        <v>0</v>
      </c>
      <c r="W23" s="24">
        <f t="shared" ca="1" si="11"/>
        <v>0</v>
      </c>
      <c r="X23" s="24">
        <f t="shared" ca="1" si="12"/>
        <v>0</v>
      </c>
    </row>
    <row r="24" spans="1:24" ht="15.95" customHeight="1" x14ac:dyDescent="0.15">
      <c r="A24" s="11">
        <v>41</v>
      </c>
      <c r="B24" s="12" t="s">
        <v>389</v>
      </c>
      <c r="C24" s="28">
        <f>'（入力用）総括表'!E3</f>
        <v>0</v>
      </c>
      <c r="D24" s="1">
        <f>取引基本表!BI25</f>
        <v>0</v>
      </c>
      <c r="E24" s="1">
        <f ca="1">OFFSET(取引基本表!$C$49,0,ROW()-4)/OFFSET(取引基本表!$C$50,0,ROW()-4)</f>
        <v>0.46855127546722763</v>
      </c>
      <c r="F24" s="1">
        <f ca="1">OFFSET(取引基本表!$C$44,0,ROW()-4)/OFFSET(取引基本表!$C$50,0,ROW()-4)</f>
        <v>0.349486211163552</v>
      </c>
      <c r="G24" s="1">
        <f>SUMIF('雇用表（基本分類）'!$A$6:$A$392,生産誘発額sim!A24,'雇用表（基本分類）'!$G$6:$G$392)/取引基本表!BF25</f>
        <v>7.0750866966215659E-2</v>
      </c>
      <c r="H24" s="24">
        <f>全国マージン!M24</f>
        <v>0</v>
      </c>
      <c r="I24" s="38">
        <f t="shared" si="0"/>
        <v>0</v>
      </c>
      <c r="J24" s="24">
        <f t="shared" ca="1" si="1"/>
        <v>0</v>
      </c>
      <c r="K24" s="24">
        <f t="shared" ca="1" si="2"/>
        <v>0</v>
      </c>
      <c r="L24" s="24">
        <f t="shared" si="3"/>
        <v>0</v>
      </c>
      <c r="M24" s="38">
        <v>0</v>
      </c>
      <c r="N24" s="24">
        <f t="shared" si="4"/>
        <v>0</v>
      </c>
      <c r="O24" s="38">
        <f t="shared" si="5"/>
        <v>0</v>
      </c>
      <c r="P24" s="24">
        <f t="shared" ca="1" si="6"/>
        <v>0</v>
      </c>
      <c r="Q24" s="24">
        <f t="shared" ca="1" si="7"/>
        <v>0</v>
      </c>
      <c r="R24" s="24">
        <f t="shared" si="8"/>
        <v>0</v>
      </c>
      <c r="S24" s="24">
        <f ca="1">($K$42+$Q$42)*$S$59/100*取引基本表!AP25/取引基本表!$AP$42</f>
        <v>0</v>
      </c>
      <c r="T24" s="24">
        <f t="shared" ca="1" si="9"/>
        <v>0</v>
      </c>
      <c r="U24" s="38">
        <f ca="1"/>
        <v>0</v>
      </c>
      <c r="V24" s="24">
        <f t="shared" ca="1" si="10"/>
        <v>0</v>
      </c>
      <c r="W24" s="24">
        <f t="shared" ca="1" si="11"/>
        <v>0</v>
      </c>
      <c r="X24" s="24">
        <f t="shared" ca="1" si="12"/>
        <v>0</v>
      </c>
    </row>
    <row r="25" spans="1:24" ht="15.95" customHeight="1" x14ac:dyDescent="0.15">
      <c r="A25" s="7">
        <v>46</v>
      </c>
      <c r="B25" s="8" t="s">
        <v>390</v>
      </c>
      <c r="C25" s="28">
        <f>'（入力用）総括表'!E29</f>
        <v>0</v>
      </c>
      <c r="D25" s="1">
        <f>取引基本表!BI26</f>
        <v>7.1333729134477299E-5</v>
      </c>
      <c r="E25" s="1">
        <f ca="1">OFFSET(取引基本表!$C$49,0,ROW()-4)/OFFSET(取引基本表!$C$50,0,ROW()-4)</f>
        <v>0.35789137559431267</v>
      </c>
      <c r="F25" s="1">
        <f ca="1">OFFSET(取引基本表!$C$44,0,ROW()-4)/OFFSET(取引基本表!$C$50,0,ROW()-4)</f>
        <v>7.8695985245258851E-2</v>
      </c>
      <c r="G25" s="1">
        <f>SUMIF('雇用表（基本分類）'!$A$6:$A$392,生産誘発額sim!A25,'雇用表（基本分類）'!$G$6:$G$392)/取引基本表!BF26</f>
        <v>9.3533214994136697E-3</v>
      </c>
      <c r="H25" s="24">
        <f>全国マージン!M25</f>
        <v>0</v>
      </c>
      <c r="I25" s="38">
        <f t="shared" si="0"/>
        <v>0</v>
      </c>
      <c r="J25" s="24">
        <f t="shared" ca="1" si="1"/>
        <v>0</v>
      </c>
      <c r="K25" s="24">
        <f t="shared" ca="1" si="2"/>
        <v>0</v>
      </c>
      <c r="L25" s="24">
        <f t="shared" si="3"/>
        <v>0</v>
      </c>
      <c r="M25" s="38">
        <v>0</v>
      </c>
      <c r="N25" s="24">
        <f t="shared" si="4"/>
        <v>0</v>
      </c>
      <c r="O25" s="38">
        <f t="shared" si="5"/>
        <v>0</v>
      </c>
      <c r="P25" s="24">
        <f t="shared" ca="1" si="6"/>
        <v>0</v>
      </c>
      <c r="Q25" s="24">
        <f t="shared" ca="1" si="7"/>
        <v>0</v>
      </c>
      <c r="R25" s="24">
        <f t="shared" si="8"/>
        <v>0</v>
      </c>
      <c r="S25" s="24">
        <f ca="1">($K$42+$Q$42)*$S$59/100*取引基本表!AP26/取引基本表!$AP$42</f>
        <v>0</v>
      </c>
      <c r="T25" s="24">
        <f t="shared" ca="1" si="9"/>
        <v>0</v>
      </c>
      <c r="U25" s="38">
        <f ca="1"/>
        <v>0</v>
      </c>
      <c r="V25" s="24">
        <f t="shared" ca="1" si="10"/>
        <v>0</v>
      </c>
      <c r="W25" s="24">
        <f t="shared" ca="1" si="11"/>
        <v>0</v>
      </c>
      <c r="X25" s="24">
        <f t="shared" ca="1" si="12"/>
        <v>0</v>
      </c>
    </row>
    <row r="26" spans="1:24" ht="15.95" customHeight="1" x14ac:dyDescent="0.15">
      <c r="A26" s="7">
        <v>47</v>
      </c>
      <c r="B26" s="8" t="s">
        <v>22</v>
      </c>
      <c r="C26" s="28">
        <v>0</v>
      </c>
      <c r="D26" s="1">
        <f>取引基本表!BI27</f>
        <v>3.3891145352803729E-4</v>
      </c>
      <c r="E26" s="1">
        <f ca="1">OFFSET(取引基本表!$C$49,0,ROW()-4)/OFFSET(取引基本表!$C$50,0,ROW()-4)</f>
        <v>0.4990324688324288</v>
      </c>
      <c r="F26" s="1">
        <f ca="1">OFFSET(取引基本表!$C$44,0,ROW()-4)/OFFSET(取引基本表!$C$50,0,ROW()-4)</f>
        <v>0.14353648261281815</v>
      </c>
      <c r="G26" s="1">
        <f>SUMIF('雇用表（基本分類）'!$A$6:$A$392,生産誘発額sim!A26,'雇用表（基本分類）'!$G$6:$G$392)/取引基本表!BF27</f>
        <v>2.1671994174573599E-2</v>
      </c>
      <c r="H26" s="24">
        <f>全国マージン!M26</f>
        <v>0</v>
      </c>
      <c r="I26" s="38">
        <f t="shared" si="0"/>
        <v>0</v>
      </c>
      <c r="J26" s="24">
        <f t="shared" ca="1" si="1"/>
        <v>0</v>
      </c>
      <c r="K26" s="24">
        <f t="shared" ca="1" si="2"/>
        <v>0</v>
      </c>
      <c r="L26" s="24">
        <f t="shared" si="3"/>
        <v>0</v>
      </c>
      <c r="M26" s="38">
        <v>0</v>
      </c>
      <c r="N26" s="24">
        <f t="shared" si="4"/>
        <v>0</v>
      </c>
      <c r="O26" s="38">
        <f t="shared" si="5"/>
        <v>0</v>
      </c>
      <c r="P26" s="24">
        <f t="shared" ca="1" si="6"/>
        <v>0</v>
      </c>
      <c r="Q26" s="24">
        <f t="shared" ca="1" si="7"/>
        <v>0</v>
      </c>
      <c r="R26" s="24">
        <f t="shared" si="8"/>
        <v>0</v>
      </c>
      <c r="S26" s="24">
        <f ca="1">($K$42+$Q$42)*$S$59/100*取引基本表!AP27/取引基本表!$AP$42</f>
        <v>0</v>
      </c>
      <c r="T26" s="24">
        <f t="shared" ca="1" si="9"/>
        <v>0</v>
      </c>
      <c r="U26" s="38">
        <f ca="1"/>
        <v>0</v>
      </c>
      <c r="V26" s="24">
        <f t="shared" ca="1" si="10"/>
        <v>0</v>
      </c>
      <c r="W26" s="24">
        <f t="shared" ca="1" si="11"/>
        <v>0</v>
      </c>
      <c r="X26" s="24">
        <f t="shared" ca="1" si="12"/>
        <v>0</v>
      </c>
    </row>
    <row r="27" spans="1:24" ht="15.95" customHeight="1" x14ac:dyDescent="0.15">
      <c r="A27" s="7">
        <v>48</v>
      </c>
      <c r="B27" s="8" t="s">
        <v>23</v>
      </c>
      <c r="C27" s="28">
        <v>0</v>
      </c>
      <c r="D27" s="1">
        <f>取引基本表!BI28</f>
        <v>6.2528377870839255E-5</v>
      </c>
      <c r="E27" s="1">
        <f ca="1">OFFSET(取引基本表!$C$49,0,ROW()-4)/OFFSET(取引基本表!$C$50,0,ROW()-4)</f>
        <v>0.66174382596420223</v>
      </c>
      <c r="F27" s="1">
        <f ca="1">OFFSET(取引基本表!$C$44,0,ROW()-4)/OFFSET(取引基本表!$C$50,0,ROW()-4)</f>
        <v>0.48025920138393058</v>
      </c>
      <c r="G27" s="1">
        <f>SUMIF('雇用表（基本分類）'!$A$6:$A$392,生産誘発額sim!A27,'雇用表（基本分類）'!$G$6:$G$392)/取引基本表!BF28</f>
        <v>9.7838832471776715E-2</v>
      </c>
      <c r="H27" s="24">
        <f>全国マージン!M27</f>
        <v>0</v>
      </c>
      <c r="I27" s="38">
        <f t="shared" ref="I27" si="16">H27*(1-D27)</f>
        <v>0</v>
      </c>
      <c r="J27" s="24">
        <f t="shared" ca="1" si="1"/>
        <v>0</v>
      </c>
      <c r="K27" s="24">
        <f t="shared" ca="1" si="2"/>
        <v>0</v>
      </c>
      <c r="L27" s="24">
        <f t="shared" si="3"/>
        <v>0</v>
      </c>
      <c r="M27" s="38">
        <v>0</v>
      </c>
      <c r="N27" s="24">
        <f t="shared" si="4"/>
        <v>0</v>
      </c>
      <c r="O27" s="38">
        <f t="shared" si="5"/>
        <v>0</v>
      </c>
      <c r="P27" s="24">
        <f t="shared" ca="1" si="6"/>
        <v>0</v>
      </c>
      <c r="Q27" s="24">
        <f t="shared" ca="1" si="7"/>
        <v>0</v>
      </c>
      <c r="R27" s="24">
        <f t="shared" si="8"/>
        <v>0</v>
      </c>
      <c r="S27" s="24">
        <f ca="1">($K$42+$Q$42)*$S$59/100*取引基本表!AP28/取引基本表!$AP$42</f>
        <v>0</v>
      </c>
      <c r="T27" s="24">
        <f t="shared" ca="1" si="9"/>
        <v>0</v>
      </c>
      <c r="U27" s="38">
        <f ca="1"/>
        <v>0</v>
      </c>
      <c r="V27" s="24">
        <f t="shared" ca="1" si="10"/>
        <v>0</v>
      </c>
      <c r="W27" s="24">
        <f t="shared" ca="1" si="11"/>
        <v>0</v>
      </c>
      <c r="X27" s="24">
        <f t="shared" ca="1" si="12"/>
        <v>0</v>
      </c>
    </row>
    <row r="28" spans="1:24" ht="15.95" customHeight="1" x14ac:dyDescent="0.15">
      <c r="A28" s="9">
        <v>51</v>
      </c>
      <c r="B28" s="10" t="s">
        <v>114</v>
      </c>
      <c r="C28" s="28">
        <v>0</v>
      </c>
      <c r="D28" s="1">
        <f>取引基本表!BI29</f>
        <v>2.1057072366668368E-3</v>
      </c>
      <c r="E28" s="1">
        <f ca="1">OFFSET(取引基本表!$C$49,0,ROW()-4)/OFFSET(取引基本表!$C$50,0,ROW()-4)</f>
        <v>0.6988755555273003</v>
      </c>
      <c r="F28" s="1">
        <f ca="1">OFFSET(取引基本表!$C$44,0,ROW()-4)/OFFSET(取引基本表!$C$50,0,ROW()-4)</f>
        <v>0.38980714489102569</v>
      </c>
      <c r="G28" s="1">
        <f>SUMIF('雇用表（基本分類）'!$A$6:$A$392,生産誘発額sim!A28,'雇用表（基本分類）'!$G$6:$G$392)/取引基本表!BF29</f>
        <v>0.10454385195402531</v>
      </c>
      <c r="H28" s="34">
        <f>全国マージン!M28</f>
        <v>0</v>
      </c>
      <c r="I28" s="39">
        <f>C28*(1-D28)+全国マージン!O42</f>
        <v>0</v>
      </c>
      <c r="J28" s="24">
        <f t="shared" ca="1" si="1"/>
        <v>0</v>
      </c>
      <c r="K28" s="24">
        <f t="shared" ca="1" si="2"/>
        <v>0</v>
      </c>
      <c r="L28" s="24">
        <f t="shared" si="3"/>
        <v>0</v>
      </c>
      <c r="M28" s="38">
        <v>0</v>
      </c>
      <c r="N28" s="24">
        <f t="shared" si="4"/>
        <v>0</v>
      </c>
      <c r="O28" s="38">
        <f t="shared" si="5"/>
        <v>0</v>
      </c>
      <c r="P28" s="24">
        <f t="shared" ca="1" si="6"/>
        <v>0</v>
      </c>
      <c r="Q28" s="24">
        <f t="shared" ca="1" si="7"/>
        <v>0</v>
      </c>
      <c r="R28" s="24">
        <f t="shared" si="8"/>
        <v>0</v>
      </c>
      <c r="S28" s="24">
        <f ca="1">($K$42+$Q$42)*$S$59/100*取引基本表!AP29/取引基本表!$AP$42</f>
        <v>0</v>
      </c>
      <c r="T28" s="24">
        <f t="shared" ca="1" si="9"/>
        <v>0</v>
      </c>
      <c r="U28" s="38">
        <f ca="1"/>
        <v>0</v>
      </c>
      <c r="V28" s="24">
        <f t="shared" ca="1" si="10"/>
        <v>0</v>
      </c>
      <c r="W28" s="24">
        <f t="shared" ca="1" si="11"/>
        <v>0</v>
      </c>
      <c r="X28" s="24">
        <f t="shared" ca="1" si="12"/>
        <v>0</v>
      </c>
    </row>
    <row r="29" spans="1:24" ht="15.95" customHeight="1" x14ac:dyDescent="0.15">
      <c r="A29" s="13">
        <v>53</v>
      </c>
      <c r="B29" s="14" t="s">
        <v>112</v>
      </c>
      <c r="C29" s="28">
        <v>0</v>
      </c>
      <c r="D29" s="1">
        <f>取引基本表!BI30</f>
        <v>3.9865996621285253E-2</v>
      </c>
      <c r="E29" s="1">
        <f ca="1">OFFSET(取引基本表!$C$49,0,ROW()-4)/OFFSET(取引基本表!$C$50,0,ROW()-4)</f>
        <v>0.67540901343886794</v>
      </c>
      <c r="F29" s="1">
        <f ca="1">OFFSET(取引基本表!$C$44,0,ROW()-4)/OFFSET(取引基本表!$C$50,0,ROW()-4)</f>
        <v>0.31206138846335435</v>
      </c>
      <c r="G29" s="1">
        <f>SUMIF('雇用表（基本分類）'!$A$6:$A$392,生産誘発額sim!A29,'雇用表（基本分類）'!$G$6:$G$392)/取引基本表!BF30</f>
        <v>4.9374631575336468E-2</v>
      </c>
      <c r="H29" s="24">
        <f>全国マージン!M29</f>
        <v>0</v>
      </c>
      <c r="I29" s="38">
        <f>H29*(1-D29)</f>
        <v>0</v>
      </c>
      <c r="J29" s="24">
        <f t="shared" ca="1" si="1"/>
        <v>0</v>
      </c>
      <c r="K29" s="24">
        <f t="shared" ca="1" si="2"/>
        <v>0</v>
      </c>
      <c r="L29" s="24">
        <f t="shared" si="3"/>
        <v>0</v>
      </c>
      <c r="M29" s="38">
        <v>0</v>
      </c>
      <c r="N29" s="24">
        <f t="shared" si="4"/>
        <v>0</v>
      </c>
      <c r="O29" s="38">
        <f t="shared" si="5"/>
        <v>0</v>
      </c>
      <c r="P29" s="24">
        <f t="shared" ca="1" si="6"/>
        <v>0</v>
      </c>
      <c r="Q29" s="24">
        <f t="shared" ca="1" si="7"/>
        <v>0</v>
      </c>
      <c r="R29" s="24">
        <f t="shared" si="8"/>
        <v>0</v>
      </c>
      <c r="S29" s="24">
        <f ca="1">($K$42+$Q$42)*$S$59/100*取引基本表!AP30/取引基本表!$AP$42</f>
        <v>0</v>
      </c>
      <c r="T29" s="24">
        <f t="shared" ca="1" si="9"/>
        <v>0</v>
      </c>
      <c r="U29" s="38">
        <f ca="1"/>
        <v>0</v>
      </c>
      <c r="V29" s="24">
        <f t="shared" ca="1" si="10"/>
        <v>0</v>
      </c>
      <c r="W29" s="24">
        <f t="shared" ca="1" si="11"/>
        <v>0</v>
      </c>
      <c r="X29" s="24">
        <f t="shared" ca="1" si="12"/>
        <v>0</v>
      </c>
    </row>
    <row r="30" spans="1:24" ht="15.95" customHeight="1" x14ac:dyDescent="0.15">
      <c r="A30" s="7">
        <v>55</v>
      </c>
      <c r="B30" s="8" t="s">
        <v>391</v>
      </c>
      <c r="C30" s="28">
        <v>0</v>
      </c>
      <c r="D30" s="1">
        <f>取引基本表!BI31</f>
        <v>2.2150914265661059E-5</v>
      </c>
      <c r="E30" s="1">
        <f ca="1">OFFSET(取引基本表!$C$49,0,ROW()-4)/OFFSET(取引基本表!$C$50,0,ROW()-4)</f>
        <v>0.840983968286106</v>
      </c>
      <c r="F30" s="1">
        <f ca="1">OFFSET(取引基本表!$C$44,0,ROW()-4)/OFFSET(取引基本表!$C$50,0,ROW()-4)</f>
        <v>5.7877430332555269E-2</v>
      </c>
      <c r="G30" s="1">
        <f>SUMIF('雇用表（基本分類）'!$A$6:$A$392,生産誘発額sim!A30,'雇用表（基本分類）'!$G$6:$G$392)/取引基本表!BF31</f>
        <v>9.1054710664385183E-3</v>
      </c>
      <c r="H30" s="24">
        <f>全国マージン!M30</f>
        <v>0</v>
      </c>
      <c r="I30" s="38">
        <f>H30*(1-D30)</f>
        <v>0</v>
      </c>
      <c r="J30" s="24">
        <f t="shared" ca="1" si="1"/>
        <v>0</v>
      </c>
      <c r="K30" s="24">
        <f t="shared" ca="1" si="2"/>
        <v>0</v>
      </c>
      <c r="L30" s="24">
        <f t="shared" si="3"/>
        <v>0</v>
      </c>
      <c r="M30" s="38">
        <v>0</v>
      </c>
      <c r="N30" s="24">
        <f t="shared" si="4"/>
        <v>0</v>
      </c>
      <c r="O30" s="38">
        <f t="shared" si="5"/>
        <v>0</v>
      </c>
      <c r="P30" s="24">
        <f t="shared" ca="1" si="6"/>
        <v>0</v>
      </c>
      <c r="Q30" s="24">
        <f t="shared" ca="1" si="7"/>
        <v>0</v>
      </c>
      <c r="R30" s="24">
        <f t="shared" si="8"/>
        <v>0</v>
      </c>
      <c r="S30" s="24">
        <f ca="1">($K$42+$Q$42)*$S$59/100*取引基本表!AP31/取引基本表!$AP$42</f>
        <v>0</v>
      </c>
      <c r="T30" s="24">
        <f t="shared" ca="1" si="9"/>
        <v>0</v>
      </c>
      <c r="U30" s="38">
        <f ca="1"/>
        <v>0</v>
      </c>
      <c r="V30" s="24">
        <f t="shared" ca="1" si="10"/>
        <v>0</v>
      </c>
      <c r="W30" s="24">
        <f t="shared" ca="1" si="11"/>
        <v>0</v>
      </c>
      <c r="X30" s="24">
        <f t="shared" ca="1" si="12"/>
        <v>0</v>
      </c>
    </row>
    <row r="31" spans="1:24" ht="15.95" customHeight="1" x14ac:dyDescent="0.15">
      <c r="A31" s="7">
        <v>57</v>
      </c>
      <c r="B31" s="8" t="s">
        <v>392</v>
      </c>
      <c r="C31" s="28">
        <v>0</v>
      </c>
      <c r="D31" s="1">
        <f>取引基本表!BI32</f>
        <v>7.0337597339438854E-2</v>
      </c>
      <c r="E31" s="1">
        <f ca="1">OFFSET(取引基本表!$C$49,0,ROW()-4)/OFFSET(取引基本表!$C$50,0,ROW()-4)</f>
        <v>0.51520403288033334</v>
      </c>
      <c r="F31" s="1">
        <f ca="1">OFFSET(取引基本表!$C$44,0,ROW()-4)/OFFSET(取引基本表!$C$50,0,ROW()-4)</f>
        <v>0.28331021426185604</v>
      </c>
      <c r="G31" s="1">
        <f>SUMIF('雇用表（基本分類）'!$A$6:$A$392,生産誘発額sim!A31,'雇用表（基本分類）'!$G$6:$G$392)/取引基本表!BF32</f>
        <v>6.1099010354917771E-2</v>
      </c>
      <c r="H31" s="34">
        <f>全国マージン!M31</f>
        <v>0</v>
      </c>
      <c r="I31" s="39">
        <f>C31*(1-D31)+全国マージン!N42</f>
        <v>0</v>
      </c>
      <c r="J31" s="24">
        <f t="shared" ca="1" si="1"/>
        <v>0</v>
      </c>
      <c r="K31" s="24">
        <f t="shared" ca="1" si="2"/>
        <v>0</v>
      </c>
      <c r="L31" s="24">
        <f t="shared" si="3"/>
        <v>0</v>
      </c>
      <c r="M31" s="38">
        <v>0</v>
      </c>
      <c r="N31" s="24">
        <f t="shared" si="4"/>
        <v>0</v>
      </c>
      <c r="O31" s="38">
        <f t="shared" si="5"/>
        <v>0</v>
      </c>
      <c r="P31" s="24">
        <f t="shared" ca="1" si="6"/>
        <v>0</v>
      </c>
      <c r="Q31" s="24">
        <f t="shared" ca="1" si="7"/>
        <v>0</v>
      </c>
      <c r="R31" s="24">
        <f t="shared" si="8"/>
        <v>0</v>
      </c>
      <c r="S31" s="24">
        <f ca="1">($K$42+$Q$42)*$S$59/100*取引基本表!AP32/取引基本表!$AP$42</f>
        <v>0</v>
      </c>
      <c r="T31" s="24">
        <f t="shared" ca="1" si="9"/>
        <v>0</v>
      </c>
      <c r="U31" s="38">
        <f ca="1"/>
        <v>0</v>
      </c>
      <c r="V31" s="24">
        <f t="shared" ca="1" si="10"/>
        <v>0</v>
      </c>
      <c r="W31" s="24">
        <f t="shared" ca="1" si="11"/>
        <v>0</v>
      </c>
      <c r="X31" s="24">
        <f t="shared" ca="1" si="12"/>
        <v>0</v>
      </c>
    </row>
    <row r="32" spans="1:24" ht="15.95" customHeight="1" x14ac:dyDescent="0.15">
      <c r="A32" s="15">
        <v>59</v>
      </c>
      <c r="B32" s="16" t="s">
        <v>393</v>
      </c>
      <c r="C32" s="28">
        <v>0</v>
      </c>
      <c r="D32" s="1">
        <f>取引基本表!BI33</f>
        <v>4.5051980158201062E-2</v>
      </c>
      <c r="E32" s="1">
        <f ca="1">OFFSET(取引基本表!$C$49,0,ROW()-4)/OFFSET(取引基本表!$C$50,0,ROW()-4)</f>
        <v>0.51633883921345425</v>
      </c>
      <c r="F32" s="1">
        <f ca="1">OFFSET(取引基本表!$C$44,0,ROW()-4)/OFFSET(取引基本表!$C$50,0,ROW()-4)</f>
        <v>0.21011199089071628</v>
      </c>
      <c r="G32" s="1">
        <f>SUMIF('雇用表（基本分類）'!$A$6:$A$392,生産誘発額sim!A32,'雇用表（基本分類）'!$G$6:$G$392)/取引基本表!BF33</f>
        <v>3.2949797147589902E-2</v>
      </c>
      <c r="H32" s="24">
        <f>全国マージン!M32</f>
        <v>0</v>
      </c>
      <c r="I32" s="38">
        <f t="shared" ref="I32:I40" si="17">H32*(1-D32)</f>
        <v>0</v>
      </c>
      <c r="J32" s="24">
        <f t="shared" ca="1" si="1"/>
        <v>0</v>
      </c>
      <c r="K32" s="24">
        <f t="shared" ca="1" si="2"/>
        <v>0</v>
      </c>
      <c r="L32" s="24">
        <f t="shared" si="3"/>
        <v>0</v>
      </c>
      <c r="M32" s="38">
        <v>0</v>
      </c>
      <c r="N32" s="24">
        <f t="shared" si="4"/>
        <v>0</v>
      </c>
      <c r="O32" s="38">
        <f t="shared" si="5"/>
        <v>0</v>
      </c>
      <c r="P32" s="24">
        <f t="shared" ca="1" si="6"/>
        <v>0</v>
      </c>
      <c r="Q32" s="24">
        <f t="shared" ca="1" si="7"/>
        <v>0</v>
      </c>
      <c r="R32" s="24">
        <f t="shared" si="8"/>
        <v>0</v>
      </c>
      <c r="S32" s="24">
        <f ca="1">($K$42+$Q$42)*$S$59/100*取引基本表!AP33/取引基本表!$AP$42</f>
        <v>0</v>
      </c>
      <c r="T32" s="24">
        <f t="shared" ca="1" si="9"/>
        <v>0</v>
      </c>
      <c r="U32" s="38">
        <f ca="1"/>
        <v>0</v>
      </c>
      <c r="V32" s="24">
        <f t="shared" ca="1" si="10"/>
        <v>0</v>
      </c>
      <c r="W32" s="24">
        <f t="shared" ca="1" si="11"/>
        <v>0</v>
      </c>
      <c r="X32" s="24">
        <f t="shared" ca="1" si="12"/>
        <v>0</v>
      </c>
    </row>
    <row r="33" spans="1:24" ht="15.95" customHeight="1" x14ac:dyDescent="0.15">
      <c r="A33" s="9">
        <v>61</v>
      </c>
      <c r="B33" s="10" t="s">
        <v>76</v>
      </c>
      <c r="C33" s="28">
        <v>0</v>
      </c>
      <c r="D33" s="1">
        <f>取引基本表!BI34</f>
        <v>0</v>
      </c>
      <c r="E33" s="1">
        <f ca="1">OFFSET(取引基本表!$C$49,0,ROW()-4)/OFFSET(取引基本表!$C$50,0,ROW()-4)</f>
        <v>0.70829754673207335</v>
      </c>
      <c r="F33" s="1">
        <f ca="1">OFFSET(取引基本表!$C$44,0,ROW()-4)/OFFSET(取引基本表!$C$50,0,ROW()-4)</f>
        <v>0.3604440067555742</v>
      </c>
      <c r="G33" s="1">
        <f>SUMIF('雇用表（基本分類）'!$A$6:$A$392,生産誘発額sim!A33,'雇用表（基本分類）'!$G$6:$G$392)/取引基本表!BF34</f>
        <v>5.1047741848789234E-2</v>
      </c>
      <c r="H33" s="24">
        <f>全国マージン!M33</f>
        <v>0</v>
      </c>
      <c r="I33" s="38">
        <f t="shared" si="17"/>
        <v>0</v>
      </c>
      <c r="J33" s="24">
        <f t="shared" ca="1" si="1"/>
        <v>0</v>
      </c>
      <c r="K33" s="24">
        <f t="shared" ca="1" si="2"/>
        <v>0</v>
      </c>
      <c r="L33" s="24">
        <f t="shared" si="3"/>
        <v>0</v>
      </c>
      <c r="M33" s="38">
        <v>0</v>
      </c>
      <c r="N33" s="24">
        <f t="shared" si="4"/>
        <v>0</v>
      </c>
      <c r="O33" s="38">
        <f t="shared" si="5"/>
        <v>0</v>
      </c>
      <c r="P33" s="24">
        <f t="shared" ca="1" si="6"/>
        <v>0</v>
      </c>
      <c r="Q33" s="24">
        <f t="shared" ca="1" si="7"/>
        <v>0</v>
      </c>
      <c r="R33" s="24">
        <f t="shared" si="8"/>
        <v>0</v>
      </c>
      <c r="S33" s="24">
        <f ca="1">($K$42+$Q$42)*$S$59/100*取引基本表!AP34/取引基本表!$AP$42</f>
        <v>0</v>
      </c>
      <c r="T33" s="24">
        <f t="shared" ca="1" si="9"/>
        <v>0</v>
      </c>
      <c r="U33" s="38">
        <f ca="1"/>
        <v>0</v>
      </c>
      <c r="V33" s="24">
        <f t="shared" ca="1" si="10"/>
        <v>0</v>
      </c>
      <c r="W33" s="24">
        <f t="shared" ca="1" si="11"/>
        <v>0</v>
      </c>
      <c r="X33" s="24">
        <f t="shared" ca="1" si="12"/>
        <v>0</v>
      </c>
    </row>
    <row r="34" spans="1:24" ht="15.95" customHeight="1" x14ac:dyDescent="0.15">
      <c r="A34" s="11">
        <v>63</v>
      </c>
      <c r="B34" s="12" t="s">
        <v>394</v>
      </c>
      <c r="C34" s="28">
        <v>0</v>
      </c>
      <c r="D34" s="1">
        <f>取引基本表!BI35</f>
        <v>4.550457684830566E-2</v>
      </c>
      <c r="E34" s="1">
        <f ca="1">OFFSET(取引基本表!$C$49,0,ROW()-4)/OFFSET(取引基本表!$C$50,0,ROW()-4)</f>
        <v>0.73166032341102949</v>
      </c>
      <c r="F34" s="1">
        <f ca="1">OFFSET(取引基本表!$C$44,0,ROW()-4)/OFFSET(取引基本表!$C$50,0,ROW()-4)</f>
        <v>0.50809225825501958</v>
      </c>
      <c r="G34" s="1">
        <f>SUMIF('雇用表（基本分類）'!$A$6:$A$392,生産誘発額sim!A34,'雇用表（基本分類）'!$G$6:$G$392)/取引基本表!BF35</f>
        <v>7.9469577670262762E-2</v>
      </c>
      <c r="H34" s="24">
        <f>全国マージン!M34</f>
        <v>0</v>
      </c>
      <c r="I34" s="38">
        <f t="shared" si="17"/>
        <v>0</v>
      </c>
      <c r="J34" s="24">
        <f t="shared" ca="1" si="1"/>
        <v>0</v>
      </c>
      <c r="K34" s="24">
        <f t="shared" ca="1" si="2"/>
        <v>0</v>
      </c>
      <c r="L34" s="24">
        <f t="shared" si="3"/>
        <v>0</v>
      </c>
      <c r="M34" s="38">
        <v>0</v>
      </c>
      <c r="N34" s="24">
        <f t="shared" si="4"/>
        <v>0</v>
      </c>
      <c r="O34" s="38">
        <f t="shared" si="5"/>
        <v>0</v>
      </c>
      <c r="P34" s="24">
        <f t="shared" ca="1" si="6"/>
        <v>0</v>
      </c>
      <c r="Q34" s="24">
        <f t="shared" ca="1" si="7"/>
        <v>0</v>
      </c>
      <c r="R34" s="24">
        <f t="shared" si="8"/>
        <v>0</v>
      </c>
      <c r="S34" s="24">
        <f ca="1">($K$42+$Q$42)*$S$59/100*取引基本表!AP35/取引基本表!$AP$42</f>
        <v>0</v>
      </c>
      <c r="T34" s="24">
        <f t="shared" ca="1" si="9"/>
        <v>0</v>
      </c>
      <c r="U34" s="38">
        <f ca="1"/>
        <v>0</v>
      </c>
      <c r="V34" s="24">
        <f t="shared" ca="1" si="10"/>
        <v>0</v>
      </c>
      <c r="W34" s="24">
        <f t="shared" ca="1" si="11"/>
        <v>0</v>
      </c>
      <c r="X34" s="24">
        <f t="shared" ca="1" si="12"/>
        <v>0</v>
      </c>
    </row>
    <row r="35" spans="1:24" ht="15.95" customHeight="1" x14ac:dyDescent="0.15">
      <c r="A35" s="7">
        <v>64</v>
      </c>
      <c r="B35" s="8" t="s">
        <v>395</v>
      </c>
      <c r="C35" s="28">
        <v>0</v>
      </c>
      <c r="D35" s="1">
        <f>取引基本表!BI36</f>
        <v>5.2803565277789884E-5</v>
      </c>
      <c r="E35" s="1">
        <f ca="1">OFFSET(取引基本表!$C$49,0,ROW()-4)/OFFSET(取引基本表!$C$50,0,ROW()-4)</f>
        <v>0.6202936801051625</v>
      </c>
      <c r="F35" s="1">
        <f ca="1">OFFSET(取引基本表!$C$44,0,ROW()-4)/OFFSET(取引基本表!$C$50,0,ROW()-4)</f>
        <v>0.50572540009843636</v>
      </c>
      <c r="G35" s="1">
        <f>SUMIF('雇用表（基本分類）'!$A$6:$A$392,生産誘発額sim!A35,'雇用表（基本分類）'!$G$6:$G$392)/取引基本表!BF36</f>
        <v>0.10941079401519276</v>
      </c>
      <c r="H35" s="24">
        <f>全国マージン!M35</f>
        <v>0</v>
      </c>
      <c r="I35" s="38">
        <f t="shared" si="17"/>
        <v>0</v>
      </c>
      <c r="J35" s="24">
        <f t="shared" ca="1" si="1"/>
        <v>0</v>
      </c>
      <c r="K35" s="24">
        <f t="shared" ca="1" si="2"/>
        <v>0</v>
      </c>
      <c r="L35" s="24">
        <f t="shared" si="3"/>
        <v>0</v>
      </c>
      <c r="M35" s="38">
        <v>0</v>
      </c>
      <c r="N35" s="24">
        <f t="shared" si="4"/>
        <v>0</v>
      </c>
      <c r="O35" s="38">
        <f t="shared" si="5"/>
        <v>0</v>
      </c>
      <c r="P35" s="24">
        <f t="shared" ca="1" si="6"/>
        <v>0</v>
      </c>
      <c r="Q35" s="24">
        <f t="shared" ca="1" si="7"/>
        <v>0</v>
      </c>
      <c r="R35" s="24">
        <f t="shared" si="8"/>
        <v>0</v>
      </c>
      <c r="S35" s="24">
        <f ca="1">($K$42+$Q$42)*$S$59/100*取引基本表!AP36/取引基本表!$AP$42</f>
        <v>0</v>
      </c>
      <c r="T35" s="24">
        <f t="shared" ca="1" si="9"/>
        <v>0</v>
      </c>
      <c r="U35" s="38">
        <f ca="1"/>
        <v>0</v>
      </c>
      <c r="V35" s="24">
        <f t="shared" ca="1" si="10"/>
        <v>0</v>
      </c>
      <c r="W35" s="24">
        <f t="shared" ca="1" si="11"/>
        <v>0</v>
      </c>
      <c r="X35" s="24">
        <f t="shared" ca="1" si="12"/>
        <v>0</v>
      </c>
    </row>
    <row r="36" spans="1:24" ht="15.95" customHeight="1" x14ac:dyDescent="0.15">
      <c r="A36" s="7">
        <v>65</v>
      </c>
      <c r="B36" s="8" t="s">
        <v>367</v>
      </c>
      <c r="C36" s="28">
        <v>0</v>
      </c>
      <c r="D36" s="1">
        <f>取引基本表!BI37</f>
        <v>2.8359798928795789E-2</v>
      </c>
      <c r="E36" s="1">
        <f ca="1">OFFSET(取引基本表!$C$49,0,ROW()-4)/OFFSET(取引基本表!$C$50,0,ROW()-4)</f>
        <v>0.60039085760548838</v>
      </c>
      <c r="F36" s="1">
        <f ca="1">OFFSET(取引基本表!$C$44,0,ROW()-4)/OFFSET(取引基本表!$C$50,0,ROW()-4)</f>
        <v>0.4967028017779711</v>
      </c>
      <c r="G36" s="1">
        <f>SUMIF('雇用表（基本分類）'!$A$6:$A$392,生産誘発額sim!A36,'雇用表（基本分類）'!$G$6:$G$392)/取引基本表!BF37</f>
        <v>0.12101422607057685</v>
      </c>
      <c r="H36" s="24">
        <f>全国マージン!M36</f>
        <v>0</v>
      </c>
      <c r="I36" s="38">
        <f t="shared" si="17"/>
        <v>0</v>
      </c>
      <c r="J36" s="24">
        <f t="shared" ca="1" si="1"/>
        <v>0</v>
      </c>
      <c r="K36" s="24">
        <f t="shared" ca="1" si="2"/>
        <v>0</v>
      </c>
      <c r="L36" s="24">
        <f t="shared" si="3"/>
        <v>0</v>
      </c>
      <c r="M36" s="38">
        <v>0</v>
      </c>
      <c r="N36" s="24">
        <f t="shared" si="4"/>
        <v>0</v>
      </c>
      <c r="O36" s="38">
        <f t="shared" si="5"/>
        <v>0</v>
      </c>
      <c r="P36" s="24">
        <f t="shared" ca="1" si="6"/>
        <v>0</v>
      </c>
      <c r="Q36" s="24">
        <f t="shared" ca="1" si="7"/>
        <v>0</v>
      </c>
      <c r="R36" s="24">
        <f t="shared" si="8"/>
        <v>0</v>
      </c>
      <c r="S36" s="24">
        <f ca="1">($K$42+$Q$42)*$S$59/100*取引基本表!AP37/取引基本表!$AP$42</f>
        <v>0</v>
      </c>
      <c r="T36" s="24">
        <f t="shared" ca="1" si="9"/>
        <v>0</v>
      </c>
      <c r="U36" s="38">
        <f ca="1"/>
        <v>0</v>
      </c>
      <c r="V36" s="24">
        <f t="shared" ca="1" si="10"/>
        <v>0</v>
      </c>
      <c r="W36" s="24">
        <f t="shared" ca="1" si="11"/>
        <v>0</v>
      </c>
      <c r="X36" s="24">
        <f t="shared" ca="1" si="12"/>
        <v>0</v>
      </c>
    </row>
    <row r="37" spans="1:24" ht="15.95" customHeight="1" x14ac:dyDescent="0.15">
      <c r="A37" s="7">
        <v>66</v>
      </c>
      <c r="B37" s="8" t="s">
        <v>396</v>
      </c>
      <c r="C37" s="28">
        <f>'（入力用）総括表'!E30</f>
        <v>0</v>
      </c>
      <c r="D37" s="1">
        <f>取引基本表!BI38</f>
        <v>5.0144984314644613E-2</v>
      </c>
      <c r="E37" s="1">
        <f ca="1">OFFSET(取引基本表!$C$49,0,ROW()-4)/OFFSET(取引基本表!$C$50,0,ROW()-4)</f>
        <v>0.62538466922868796</v>
      </c>
      <c r="F37" s="1">
        <f ca="1">OFFSET(取引基本表!$C$44,0,ROW()-4)/OFFSET(取引基本表!$C$50,0,ROW()-4)</f>
        <v>0.34422469840158137</v>
      </c>
      <c r="G37" s="1">
        <f>SUMIF('雇用表（基本分類）'!$A$6:$A$392,生産誘発額sim!A37,'雇用表（基本分類）'!$G$6:$G$392)/取引基本表!BF38</f>
        <v>8.6001804686689901E-2</v>
      </c>
      <c r="H37" s="24">
        <f>全国マージン!M37</f>
        <v>0</v>
      </c>
      <c r="I37" s="38">
        <f t="shared" si="17"/>
        <v>0</v>
      </c>
      <c r="J37" s="24">
        <f t="shared" ca="1" si="1"/>
        <v>0</v>
      </c>
      <c r="K37" s="24">
        <f t="shared" ca="1" si="2"/>
        <v>0</v>
      </c>
      <c r="L37" s="24">
        <f t="shared" si="3"/>
        <v>0</v>
      </c>
      <c r="M37" s="38">
        <v>0</v>
      </c>
      <c r="N37" s="24">
        <f t="shared" si="4"/>
        <v>0</v>
      </c>
      <c r="O37" s="38">
        <f t="shared" si="5"/>
        <v>0</v>
      </c>
      <c r="P37" s="24">
        <f t="shared" ca="1" si="6"/>
        <v>0</v>
      </c>
      <c r="Q37" s="24">
        <f t="shared" ca="1" si="7"/>
        <v>0</v>
      </c>
      <c r="R37" s="24">
        <f t="shared" si="8"/>
        <v>0</v>
      </c>
      <c r="S37" s="24">
        <f ca="1">($K$42+$Q$42)*$S$59/100*取引基本表!AP38/取引基本表!$AP$42</f>
        <v>0</v>
      </c>
      <c r="T37" s="24">
        <f t="shared" ca="1" si="9"/>
        <v>0</v>
      </c>
      <c r="U37" s="38">
        <f ca="1"/>
        <v>0</v>
      </c>
      <c r="V37" s="24">
        <f t="shared" ca="1" si="10"/>
        <v>0</v>
      </c>
      <c r="W37" s="24">
        <f t="shared" ca="1" si="11"/>
        <v>0</v>
      </c>
      <c r="X37" s="24">
        <f t="shared" ca="1" si="12"/>
        <v>0</v>
      </c>
    </row>
    <row r="38" spans="1:24" ht="15.95" customHeight="1" x14ac:dyDescent="0.15">
      <c r="A38" s="9">
        <v>67</v>
      </c>
      <c r="B38" s="10" t="s">
        <v>397</v>
      </c>
      <c r="C38" s="28">
        <v>0</v>
      </c>
      <c r="D38" s="1">
        <f>取引基本表!BI39</f>
        <v>2.3355740803044256E-2</v>
      </c>
      <c r="E38" s="1">
        <f ca="1">OFFSET(取引基本表!$C$49,0,ROW()-4)/OFFSET(取引基本表!$C$50,0,ROW()-4)</f>
        <v>0.53204741538846168</v>
      </c>
      <c r="F38" s="1">
        <f ca="1">OFFSET(取引基本表!$C$44,0,ROW()-4)/OFFSET(取引基本表!$C$50,0,ROW()-4)</f>
        <v>0.26942710690412519</v>
      </c>
      <c r="G38" s="1">
        <f>SUMIF('雇用表（基本分類）'!$A$6:$A$392,生産誘発額sim!A38,'雇用表（基本分類）'!$G$6:$G$392)/取引基本表!BF39</f>
        <v>0.13167036969195156</v>
      </c>
      <c r="H38" s="24">
        <f>全国マージン!M38</f>
        <v>0</v>
      </c>
      <c r="I38" s="38">
        <f t="shared" si="17"/>
        <v>0</v>
      </c>
      <c r="J38" s="24">
        <f t="shared" ca="1" si="1"/>
        <v>0</v>
      </c>
      <c r="K38" s="24">
        <f t="shared" ca="1" si="2"/>
        <v>0</v>
      </c>
      <c r="L38" s="24">
        <f t="shared" si="3"/>
        <v>0</v>
      </c>
      <c r="M38" s="38">
        <v>0</v>
      </c>
      <c r="N38" s="24">
        <f t="shared" si="4"/>
        <v>0</v>
      </c>
      <c r="O38" s="38">
        <f t="shared" si="5"/>
        <v>0</v>
      </c>
      <c r="P38" s="24">
        <f t="shared" ca="1" si="6"/>
        <v>0</v>
      </c>
      <c r="Q38" s="24">
        <f t="shared" ca="1" si="7"/>
        <v>0</v>
      </c>
      <c r="R38" s="24">
        <f t="shared" si="8"/>
        <v>0</v>
      </c>
      <c r="S38" s="24">
        <f ca="1">($K$42+$Q$42)*$S$59/100*取引基本表!AP39/取引基本表!$AP$42</f>
        <v>0</v>
      </c>
      <c r="T38" s="24">
        <f t="shared" ca="1" si="9"/>
        <v>0</v>
      </c>
      <c r="U38" s="38">
        <f ca="1"/>
        <v>0</v>
      </c>
      <c r="V38" s="24">
        <f t="shared" ca="1" si="10"/>
        <v>0</v>
      </c>
      <c r="W38" s="24">
        <f t="shared" ca="1" si="11"/>
        <v>0</v>
      </c>
      <c r="X38" s="24">
        <f t="shared" ca="1" si="12"/>
        <v>0</v>
      </c>
    </row>
    <row r="39" spans="1:24" ht="15.95" customHeight="1" x14ac:dyDescent="0.15">
      <c r="A39" s="74">
        <v>68</v>
      </c>
      <c r="B39" s="75" t="s">
        <v>43</v>
      </c>
      <c r="C39" s="28">
        <v>0</v>
      </c>
      <c r="D39" s="1">
        <f>取引基本表!BI40</f>
        <v>0</v>
      </c>
      <c r="E39" s="1">
        <f ca="1">OFFSET(取引基本表!$C$49,0,ROW()-4)/OFFSET(取引基本表!$C$50,0,ROW()-4)</f>
        <v>0</v>
      </c>
      <c r="F39" s="1">
        <f ca="1">OFFSET(取引基本表!$C$44,0,ROW()-4)/OFFSET(取引基本表!$C$50,0,ROW()-4)</f>
        <v>0</v>
      </c>
      <c r="G39" s="1">
        <f>SUMIF('雇用表（基本分類）'!$A$6:$A$392,生産誘発額sim!A39,'雇用表（基本分類）'!$G$6:$G$392)/取引基本表!BF40</f>
        <v>0</v>
      </c>
      <c r="H39" s="24">
        <f>全国マージン!M39</f>
        <v>0</v>
      </c>
      <c r="I39" s="38">
        <f t="shared" si="17"/>
        <v>0</v>
      </c>
      <c r="J39" s="24">
        <f t="shared" ref="J39:J40" ca="1" si="18">I39*E39</f>
        <v>0</v>
      </c>
      <c r="K39" s="24">
        <f t="shared" ref="K39:K40" ca="1" si="19">I39*F39</f>
        <v>0</v>
      </c>
      <c r="L39" s="24">
        <f t="shared" ref="L39:L40" si="20">I39*G39</f>
        <v>0</v>
      </c>
      <c r="M39" s="38">
        <v>0</v>
      </c>
      <c r="N39" s="24">
        <f t="shared" si="4"/>
        <v>0</v>
      </c>
      <c r="O39" s="38">
        <f t="shared" si="5"/>
        <v>0</v>
      </c>
      <c r="P39" s="24">
        <f t="shared" ca="1" si="6"/>
        <v>0</v>
      </c>
      <c r="Q39" s="24">
        <f t="shared" ca="1" si="7"/>
        <v>0</v>
      </c>
      <c r="R39" s="24">
        <f t="shared" si="8"/>
        <v>0</v>
      </c>
      <c r="S39" s="24">
        <f ca="1">($K$42+$Q$42)*$S$59/100*取引基本表!AP40/取引基本表!$AP$42</f>
        <v>0</v>
      </c>
      <c r="T39" s="24">
        <f t="shared" ca="1" si="9"/>
        <v>0</v>
      </c>
      <c r="U39" s="38">
        <f ca="1"/>
        <v>0</v>
      </c>
      <c r="V39" s="24">
        <f t="shared" ca="1" si="10"/>
        <v>0</v>
      </c>
      <c r="W39" s="24">
        <f t="shared" ca="1" si="11"/>
        <v>0</v>
      </c>
      <c r="X39" s="24">
        <f t="shared" ca="1" si="12"/>
        <v>0</v>
      </c>
    </row>
    <row r="40" spans="1:24" ht="15.95" customHeight="1" x14ac:dyDescent="0.15">
      <c r="A40" s="74">
        <v>69</v>
      </c>
      <c r="B40" s="75" t="s">
        <v>41</v>
      </c>
      <c r="C40" s="28">
        <v>0</v>
      </c>
      <c r="D40" s="1">
        <f>取引基本表!BI41</f>
        <v>1.0688973208133395E-2</v>
      </c>
      <c r="E40" s="1">
        <f ca="1">OFFSET(取引基本表!$C$49,0,ROW()-4)/OFFSET(取引基本表!$C$50,0,ROW()-4)</f>
        <v>0.41175600704710941</v>
      </c>
      <c r="F40" s="1">
        <f ca="1">OFFSET(取引基本表!$C$44,0,ROW()-4)/OFFSET(取引基本表!$C$50,0,ROW()-4)</f>
        <v>1.2664213077041749E-2</v>
      </c>
      <c r="G40" s="1">
        <f>SUMIF('雇用表（基本分類）'!$A$6:$A$392,生産誘発額sim!A40,'雇用表（基本分類）'!$G$6:$G$392)/取引基本表!BF41</f>
        <v>2.2944870091293648E-3</v>
      </c>
      <c r="H40" s="24">
        <f>全国マージン!M40</f>
        <v>0</v>
      </c>
      <c r="I40" s="38">
        <f t="shared" si="17"/>
        <v>0</v>
      </c>
      <c r="J40" s="24">
        <f t="shared" ca="1" si="18"/>
        <v>0</v>
      </c>
      <c r="K40" s="24">
        <f t="shared" ca="1" si="19"/>
        <v>0</v>
      </c>
      <c r="L40" s="24">
        <f t="shared" si="20"/>
        <v>0</v>
      </c>
      <c r="M40" s="38">
        <v>0</v>
      </c>
      <c r="N40" s="24">
        <f t="shared" si="4"/>
        <v>0</v>
      </c>
      <c r="O40" s="38">
        <f t="shared" si="5"/>
        <v>0</v>
      </c>
      <c r="P40" s="24">
        <f t="shared" ca="1" si="6"/>
        <v>0</v>
      </c>
      <c r="Q40" s="24">
        <f t="shared" ca="1" si="7"/>
        <v>0</v>
      </c>
      <c r="R40" s="24">
        <f t="shared" si="8"/>
        <v>0</v>
      </c>
      <c r="S40" s="24">
        <f ca="1">($K$42+$Q$42)*$S$59/100*取引基本表!AP41/取引基本表!$AP$42</f>
        <v>0</v>
      </c>
      <c r="T40" s="24">
        <f t="shared" ca="1" si="9"/>
        <v>0</v>
      </c>
      <c r="U40" s="38">
        <f ca="1"/>
        <v>0</v>
      </c>
      <c r="V40" s="24">
        <f t="shared" ca="1" si="10"/>
        <v>0</v>
      </c>
      <c r="W40" s="24">
        <f t="shared" ca="1" si="11"/>
        <v>0</v>
      </c>
      <c r="X40" s="24">
        <f t="shared" ca="1" si="12"/>
        <v>0</v>
      </c>
    </row>
    <row r="41" spans="1:24" ht="15.95" customHeight="1" thickBot="1" x14ac:dyDescent="0.2">
      <c r="A41" s="74"/>
      <c r="B41" s="75"/>
      <c r="C41" s="29"/>
      <c r="H41" s="24"/>
      <c r="I41" s="38"/>
      <c r="J41" s="24"/>
      <c r="K41" s="24"/>
      <c r="L41" s="24"/>
      <c r="M41" s="38"/>
      <c r="N41" s="24"/>
      <c r="O41" s="38"/>
      <c r="P41" s="24"/>
      <c r="Q41" s="24"/>
      <c r="R41" s="24"/>
      <c r="S41" s="24"/>
      <c r="T41" s="24"/>
      <c r="U41" s="38"/>
      <c r="V41" s="24"/>
      <c r="W41" s="24"/>
      <c r="X41" s="24"/>
    </row>
    <row r="42" spans="1:24" ht="15.95" customHeight="1" thickBot="1" x14ac:dyDescent="0.2">
      <c r="A42" s="23"/>
      <c r="B42" s="22" t="s">
        <v>12</v>
      </c>
      <c r="C42" s="29">
        <f>SUM(C4:C41)</f>
        <v>0</v>
      </c>
      <c r="H42" s="24">
        <f t="shared" ref="H42:X42" si="21">SUM(H4:H41)</f>
        <v>0</v>
      </c>
      <c r="I42" s="40">
        <f t="shared" si="21"/>
        <v>0</v>
      </c>
      <c r="J42" s="24">
        <f t="shared" ca="1" si="21"/>
        <v>0</v>
      </c>
      <c r="K42" s="24">
        <f t="shared" ca="1" si="21"/>
        <v>0</v>
      </c>
      <c r="L42" s="24">
        <f t="shared" si="21"/>
        <v>0</v>
      </c>
      <c r="M42" s="40">
        <f t="shared" si="21"/>
        <v>0</v>
      </c>
      <c r="N42" s="24">
        <f t="shared" si="21"/>
        <v>0</v>
      </c>
      <c r="O42" s="40">
        <f t="shared" si="21"/>
        <v>0</v>
      </c>
      <c r="P42" s="24">
        <f t="shared" ca="1" si="21"/>
        <v>0</v>
      </c>
      <c r="Q42" s="24">
        <f t="shared" ca="1" si="21"/>
        <v>0</v>
      </c>
      <c r="R42" s="24">
        <f t="shared" si="21"/>
        <v>0</v>
      </c>
      <c r="S42" s="24">
        <f t="shared" ca="1" si="21"/>
        <v>0</v>
      </c>
      <c r="T42" s="24">
        <f t="shared" ca="1" si="21"/>
        <v>0</v>
      </c>
      <c r="U42" s="40">
        <f t="shared" ca="1" si="21"/>
        <v>0</v>
      </c>
      <c r="V42" s="24">
        <f t="shared" ca="1" si="21"/>
        <v>0</v>
      </c>
      <c r="W42" s="24">
        <f t="shared" ca="1" si="21"/>
        <v>0</v>
      </c>
      <c r="X42" s="24">
        <f t="shared" ca="1" si="21"/>
        <v>0</v>
      </c>
    </row>
    <row r="44" spans="1:24" x14ac:dyDescent="0.15">
      <c r="B44" s="1" t="s">
        <v>11</v>
      </c>
    </row>
    <row r="45" spans="1:24" x14ac:dyDescent="0.15">
      <c r="R45" s="70"/>
      <c r="S45" s="70"/>
    </row>
    <row r="46" spans="1:24" s="2" customFormat="1" x14ac:dyDescent="0.15">
      <c r="A46" s="4"/>
      <c r="R46" s="70"/>
      <c r="S46" s="70" t="s">
        <v>302</v>
      </c>
    </row>
    <row r="47" spans="1:24" x14ac:dyDescent="0.15">
      <c r="R47" s="71" t="s">
        <v>303</v>
      </c>
      <c r="S47" s="72"/>
    </row>
    <row r="48" spans="1:24" x14ac:dyDescent="0.15">
      <c r="R48" s="70" t="s">
        <v>304</v>
      </c>
      <c r="S48" s="73"/>
    </row>
    <row r="49" spans="18:19" x14ac:dyDescent="0.15">
      <c r="R49" s="70" t="s">
        <v>305</v>
      </c>
      <c r="S49" s="73"/>
    </row>
    <row r="50" spans="18:19" x14ac:dyDescent="0.15">
      <c r="R50" s="70" t="s">
        <v>306</v>
      </c>
      <c r="S50" s="73"/>
    </row>
    <row r="51" spans="18:19" x14ac:dyDescent="0.15">
      <c r="R51" s="71" t="s">
        <v>307</v>
      </c>
      <c r="S51" s="73"/>
    </row>
    <row r="52" spans="18:19" x14ac:dyDescent="0.15">
      <c r="R52" s="70" t="s">
        <v>308</v>
      </c>
      <c r="S52" s="73"/>
    </row>
    <row r="53" spans="18:19" x14ac:dyDescent="0.15">
      <c r="R53" s="70" t="s">
        <v>309</v>
      </c>
      <c r="S53" s="73"/>
    </row>
    <row r="54" spans="18:19" x14ac:dyDescent="0.15">
      <c r="R54" s="70" t="s">
        <v>310</v>
      </c>
      <c r="S54" s="73"/>
    </row>
    <row r="55" spans="18:19" x14ac:dyDescent="0.15">
      <c r="R55" s="70" t="s">
        <v>382</v>
      </c>
      <c r="S55" s="73"/>
    </row>
    <row r="56" spans="18:19" x14ac:dyDescent="0.15">
      <c r="R56" s="70" t="s">
        <v>311</v>
      </c>
      <c r="S56" s="73"/>
    </row>
    <row r="58" spans="18:19" x14ac:dyDescent="0.15">
      <c r="R58" s="76" t="s">
        <v>1312</v>
      </c>
      <c r="S58" s="76"/>
    </row>
    <row r="59" spans="18:19" x14ac:dyDescent="0.15">
      <c r="R59" s="76"/>
      <c r="S59" s="210">
        <f>家計構造調査!N18*100</f>
        <v>66.490980925548101</v>
      </c>
    </row>
  </sheetData>
  <sheetProtection algorithmName="SHA-512" hashValue="B+E/deArP9bZiEEaj7sdATczJIiHkcF7XA517OpptI4Ovlfttt6Adj8ryWAZAT7vLmfWf6TWszjXMSnRP9Pdsg==" saltValue="nNV3K3tBu9hy14WC82lnWQ==" spinCount="100000" sheet="1" objects="1" scenarios="1"/>
  <phoneticPr fontId="10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BK51"/>
  <sheetViews>
    <sheetView zoomScaleNormal="100" zoomScaleSheetLayoutView="9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E7" sqref="E7"/>
    </sheetView>
  </sheetViews>
  <sheetFormatPr defaultRowHeight="13.5" zeroHeight="1" x14ac:dyDescent="0.15"/>
  <cols>
    <col min="1" max="1" width="6.125" style="77" customWidth="1"/>
    <col min="2" max="2" width="32.875" style="78" customWidth="1"/>
    <col min="3" max="56" width="13.125" style="78" customWidth="1"/>
    <col min="57" max="57" width="15.75" style="78" customWidth="1"/>
    <col min="58" max="58" width="16" style="78" customWidth="1"/>
    <col min="59" max="59" width="8.875" style="78"/>
    <col min="60" max="60" width="20.125" style="78" customWidth="1"/>
    <col min="61" max="61" width="20.125" style="81" customWidth="1"/>
    <col min="62" max="62" width="20.125" style="78" customWidth="1"/>
    <col min="63" max="253" width="8.875" style="78"/>
    <col min="254" max="254" width="6.125" style="78" customWidth="1"/>
    <col min="255" max="255" width="29.625" style="78" customWidth="1"/>
    <col min="256" max="310" width="13.125" style="78" customWidth="1"/>
    <col min="311" max="311" width="6.125" style="78" customWidth="1"/>
    <col min="312" max="509" width="8.875" style="78"/>
    <col min="510" max="510" width="6.125" style="78" customWidth="1"/>
    <col min="511" max="511" width="29.625" style="78" customWidth="1"/>
    <col min="512" max="566" width="13.125" style="78" customWidth="1"/>
    <col min="567" max="567" width="6.125" style="78" customWidth="1"/>
    <col min="568" max="765" width="8.875" style="78"/>
    <col min="766" max="766" width="6.125" style="78" customWidth="1"/>
    <col min="767" max="767" width="29.625" style="78" customWidth="1"/>
    <col min="768" max="822" width="13.125" style="78" customWidth="1"/>
    <col min="823" max="823" width="6.125" style="78" customWidth="1"/>
    <col min="824" max="1021" width="8.875" style="78"/>
    <col min="1022" max="1022" width="6.125" style="78" customWidth="1"/>
    <col min="1023" max="1023" width="29.625" style="78" customWidth="1"/>
    <col min="1024" max="1078" width="13.125" style="78" customWidth="1"/>
    <col min="1079" max="1079" width="6.125" style="78" customWidth="1"/>
    <col min="1080" max="1277" width="8.875" style="78"/>
    <col min="1278" max="1278" width="6.125" style="78" customWidth="1"/>
    <col min="1279" max="1279" width="29.625" style="78" customWidth="1"/>
    <col min="1280" max="1334" width="13.125" style="78" customWidth="1"/>
    <col min="1335" max="1335" width="6.125" style="78" customWidth="1"/>
    <col min="1336" max="1533" width="8.875" style="78"/>
    <col min="1534" max="1534" width="6.125" style="78" customWidth="1"/>
    <col min="1535" max="1535" width="29.625" style="78" customWidth="1"/>
    <col min="1536" max="1590" width="13.125" style="78" customWidth="1"/>
    <col min="1591" max="1591" width="6.125" style="78" customWidth="1"/>
    <col min="1592" max="1789" width="8.875" style="78"/>
    <col min="1790" max="1790" width="6.125" style="78" customWidth="1"/>
    <col min="1791" max="1791" width="29.625" style="78" customWidth="1"/>
    <col min="1792" max="1846" width="13.125" style="78" customWidth="1"/>
    <col min="1847" max="1847" width="6.125" style="78" customWidth="1"/>
    <col min="1848" max="2045" width="8.875" style="78"/>
    <col min="2046" max="2046" width="6.125" style="78" customWidth="1"/>
    <col min="2047" max="2047" width="29.625" style="78" customWidth="1"/>
    <col min="2048" max="2102" width="13.125" style="78" customWidth="1"/>
    <col min="2103" max="2103" width="6.125" style="78" customWidth="1"/>
    <col min="2104" max="2301" width="8.875" style="78"/>
    <col min="2302" max="2302" width="6.125" style="78" customWidth="1"/>
    <col min="2303" max="2303" width="29.625" style="78" customWidth="1"/>
    <col min="2304" max="2358" width="13.125" style="78" customWidth="1"/>
    <col min="2359" max="2359" width="6.125" style="78" customWidth="1"/>
    <col min="2360" max="2557" width="8.875" style="78"/>
    <col min="2558" max="2558" width="6.125" style="78" customWidth="1"/>
    <col min="2559" max="2559" width="29.625" style="78" customWidth="1"/>
    <col min="2560" max="2614" width="13.125" style="78" customWidth="1"/>
    <col min="2615" max="2615" width="6.125" style="78" customWidth="1"/>
    <col min="2616" max="2813" width="8.875" style="78"/>
    <col min="2814" max="2814" width="6.125" style="78" customWidth="1"/>
    <col min="2815" max="2815" width="29.625" style="78" customWidth="1"/>
    <col min="2816" max="2870" width="13.125" style="78" customWidth="1"/>
    <col min="2871" max="2871" width="6.125" style="78" customWidth="1"/>
    <col min="2872" max="3069" width="8.875" style="78"/>
    <col min="3070" max="3070" width="6.125" style="78" customWidth="1"/>
    <col min="3071" max="3071" width="29.625" style="78" customWidth="1"/>
    <col min="3072" max="3126" width="13.125" style="78" customWidth="1"/>
    <col min="3127" max="3127" width="6.125" style="78" customWidth="1"/>
    <col min="3128" max="3325" width="8.875" style="78"/>
    <col min="3326" max="3326" width="6.125" style="78" customWidth="1"/>
    <col min="3327" max="3327" width="29.625" style="78" customWidth="1"/>
    <col min="3328" max="3382" width="13.125" style="78" customWidth="1"/>
    <col min="3383" max="3383" width="6.125" style="78" customWidth="1"/>
    <col min="3384" max="3581" width="8.875" style="78"/>
    <col min="3582" max="3582" width="6.125" style="78" customWidth="1"/>
    <col min="3583" max="3583" width="29.625" style="78" customWidth="1"/>
    <col min="3584" max="3638" width="13.125" style="78" customWidth="1"/>
    <col min="3639" max="3639" width="6.125" style="78" customWidth="1"/>
    <col min="3640" max="3837" width="8.875" style="78"/>
    <col min="3838" max="3838" width="6.125" style="78" customWidth="1"/>
    <col min="3839" max="3839" width="29.625" style="78" customWidth="1"/>
    <col min="3840" max="3894" width="13.125" style="78" customWidth="1"/>
    <col min="3895" max="3895" width="6.125" style="78" customWidth="1"/>
    <col min="3896" max="4093" width="8.875" style="78"/>
    <col min="4094" max="4094" width="6.125" style="78" customWidth="1"/>
    <col min="4095" max="4095" width="29.625" style="78" customWidth="1"/>
    <col min="4096" max="4150" width="13.125" style="78" customWidth="1"/>
    <col min="4151" max="4151" width="6.125" style="78" customWidth="1"/>
    <col min="4152" max="4349" width="8.875" style="78"/>
    <col min="4350" max="4350" width="6.125" style="78" customWidth="1"/>
    <col min="4351" max="4351" width="29.625" style="78" customWidth="1"/>
    <col min="4352" max="4406" width="13.125" style="78" customWidth="1"/>
    <col min="4407" max="4407" width="6.125" style="78" customWidth="1"/>
    <col min="4408" max="4605" width="8.875" style="78"/>
    <col min="4606" max="4606" width="6.125" style="78" customWidth="1"/>
    <col min="4607" max="4607" width="29.625" style="78" customWidth="1"/>
    <col min="4608" max="4662" width="13.125" style="78" customWidth="1"/>
    <col min="4663" max="4663" width="6.125" style="78" customWidth="1"/>
    <col min="4664" max="4861" width="8.875" style="78"/>
    <col min="4862" max="4862" width="6.125" style="78" customWidth="1"/>
    <col min="4863" max="4863" width="29.625" style="78" customWidth="1"/>
    <col min="4864" max="4918" width="13.125" style="78" customWidth="1"/>
    <col min="4919" max="4919" width="6.125" style="78" customWidth="1"/>
    <col min="4920" max="5117" width="8.875" style="78"/>
    <col min="5118" max="5118" width="6.125" style="78" customWidth="1"/>
    <col min="5119" max="5119" width="29.625" style="78" customWidth="1"/>
    <col min="5120" max="5174" width="13.125" style="78" customWidth="1"/>
    <col min="5175" max="5175" width="6.125" style="78" customWidth="1"/>
    <col min="5176" max="5373" width="8.875" style="78"/>
    <col min="5374" max="5374" width="6.125" style="78" customWidth="1"/>
    <col min="5375" max="5375" width="29.625" style="78" customWidth="1"/>
    <col min="5376" max="5430" width="13.125" style="78" customWidth="1"/>
    <col min="5431" max="5431" width="6.125" style="78" customWidth="1"/>
    <col min="5432" max="5629" width="8.875" style="78"/>
    <col min="5630" max="5630" width="6.125" style="78" customWidth="1"/>
    <col min="5631" max="5631" width="29.625" style="78" customWidth="1"/>
    <col min="5632" max="5686" width="13.125" style="78" customWidth="1"/>
    <col min="5687" max="5687" width="6.125" style="78" customWidth="1"/>
    <col min="5688" max="5885" width="8.875" style="78"/>
    <col min="5886" max="5886" width="6.125" style="78" customWidth="1"/>
    <col min="5887" max="5887" width="29.625" style="78" customWidth="1"/>
    <col min="5888" max="5942" width="13.125" style="78" customWidth="1"/>
    <col min="5943" max="5943" width="6.125" style="78" customWidth="1"/>
    <col min="5944" max="6141" width="8.875" style="78"/>
    <col min="6142" max="6142" width="6.125" style="78" customWidth="1"/>
    <col min="6143" max="6143" width="29.625" style="78" customWidth="1"/>
    <col min="6144" max="6198" width="13.125" style="78" customWidth="1"/>
    <col min="6199" max="6199" width="6.125" style="78" customWidth="1"/>
    <col min="6200" max="6397" width="8.875" style="78"/>
    <col min="6398" max="6398" width="6.125" style="78" customWidth="1"/>
    <col min="6399" max="6399" width="29.625" style="78" customWidth="1"/>
    <col min="6400" max="6454" width="13.125" style="78" customWidth="1"/>
    <col min="6455" max="6455" width="6.125" style="78" customWidth="1"/>
    <col min="6456" max="6653" width="8.875" style="78"/>
    <col min="6654" max="6654" width="6.125" style="78" customWidth="1"/>
    <col min="6655" max="6655" width="29.625" style="78" customWidth="1"/>
    <col min="6656" max="6710" width="13.125" style="78" customWidth="1"/>
    <col min="6711" max="6711" width="6.125" style="78" customWidth="1"/>
    <col min="6712" max="6909" width="8.875" style="78"/>
    <col min="6910" max="6910" width="6.125" style="78" customWidth="1"/>
    <col min="6911" max="6911" width="29.625" style="78" customWidth="1"/>
    <col min="6912" max="6966" width="13.125" style="78" customWidth="1"/>
    <col min="6967" max="6967" width="6.125" style="78" customWidth="1"/>
    <col min="6968" max="7165" width="8.875" style="78"/>
    <col min="7166" max="7166" width="6.125" style="78" customWidth="1"/>
    <col min="7167" max="7167" width="29.625" style="78" customWidth="1"/>
    <col min="7168" max="7222" width="13.125" style="78" customWidth="1"/>
    <col min="7223" max="7223" width="6.125" style="78" customWidth="1"/>
    <col min="7224" max="7421" width="8.875" style="78"/>
    <col min="7422" max="7422" width="6.125" style="78" customWidth="1"/>
    <col min="7423" max="7423" width="29.625" style="78" customWidth="1"/>
    <col min="7424" max="7478" width="13.125" style="78" customWidth="1"/>
    <col min="7479" max="7479" width="6.125" style="78" customWidth="1"/>
    <col min="7480" max="7677" width="8.875" style="78"/>
    <col min="7678" max="7678" width="6.125" style="78" customWidth="1"/>
    <col min="7679" max="7679" width="29.625" style="78" customWidth="1"/>
    <col min="7680" max="7734" width="13.125" style="78" customWidth="1"/>
    <col min="7735" max="7735" width="6.125" style="78" customWidth="1"/>
    <col min="7736" max="7933" width="8.875" style="78"/>
    <col min="7934" max="7934" width="6.125" style="78" customWidth="1"/>
    <col min="7935" max="7935" width="29.625" style="78" customWidth="1"/>
    <col min="7936" max="7990" width="13.125" style="78" customWidth="1"/>
    <col min="7991" max="7991" width="6.125" style="78" customWidth="1"/>
    <col min="7992" max="8189" width="8.875" style="78"/>
    <col min="8190" max="8190" width="6.125" style="78" customWidth="1"/>
    <col min="8191" max="8191" width="29.625" style="78" customWidth="1"/>
    <col min="8192" max="8246" width="13.125" style="78" customWidth="1"/>
    <col min="8247" max="8247" width="6.125" style="78" customWidth="1"/>
    <col min="8248" max="8445" width="8.875" style="78"/>
    <col min="8446" max="8446" width="6.125" style="78" customWidth="1"/>
    <col min="8447" max="8447" width="29.625" style="78" customWidth="1"/>
    <col min="8448" max="8502" width="13.125" style="78" customWidth="1"/>
    <col min="8503" max="8503" width="6.125" style="78" customWidth="1"/>
    <col min="8504" max="8701" width="8.875" style="78"/>
    <col min="8702" max="8702" width="6.125" style="78" customWidth="1"/>
    <col min="8703" max="8703" width="29.625" style="78" customWidth="1"/>
    <col min="8704" max="8758" width="13.125" style="78" customWidth="1"/>
    <col min="8759" max="8759" width="6.125" style="78" customWidth="1"/>
    <col min="8760" max="8957" width="8.875" style="78"/>
    <col min="8958" max="8958" width="6.125" style="78" customWidth="1"/>
    <col min="8959" max="8959" width="29.625" style="78" customWidth="1"/>
    <col min="8960" max="9014" width="13.125" style="78" customWidth="1"/>
    <col min="9015" max="9015" width="6.125" style="78" customWidth="1"/>
    <col min="9016" max="9213" width="8.875" style="78"/>
    <col min="9214" max="9214" width="6.125" style="78" customWidth="1"/>
    <col min="9215" max="9215" width="29.625" style="78" customWidth="1"/>
    <col min="9216" max="9270" width="13.125" style="78" customWidth="1"/>
    <col min="9271" max="9271" width="6.125" style="78" customWidth="1"/>
    <col min="9272" max="9469" width="8.875" style="78"/>
    <col min="9470" max="9470" width="6.125" style="78" customWidth="1"/>
    <col min="9471" max="9471" width="29.625" style="78" customWidth="1"/>
    <col min="9472" max="9526" width="13.125" style="78" customWidth="1"/>
    <col min="9527" max="9527" width="6.125" style="78" customWidth="1"/>
    <col min="9528" max="9725" width="8.875" style="78"/>
    <col min="9726" max="9726" width="6.125" style="78" customWidth="1"/>
    <col min="9727" max="9727" width="29.625" style="78" customWidth="1"/>
    <col min="9728" max="9782" width="13.125" style="78" customWidth="1"/>
    <col min="9783" max="9783" width="6.125" style="78" customWidth="1"/>
    <col min="9784" max="9981" width="8.875" style="78"/>
    <col min="9982" max="9982" width="6.125" style="78" customWidth="1"/>
    <col min="9983" max="9983" width="29.625" style="78" customWidth="1"/>
    <col min="9984" max="10038" width="13.125" style="78" customWidth="1"/>
    <col min="10039" max="10039" width="6.125" style="78" customWidth="1"/>
    <col min="10040" max="10237" width="8.875" style="78"/>
    <col min="10238" max="10238" width="6.125" style="78" customWidth="1"/>
    <col min="10239" max="10239" width="29.625" style="78" customWidth="1"/>
    <col min="10240" max="10294" width="13.125" style="78" customWidth="1"/>
    <col min="10295" max="10295" width="6.125" style="78" customWidth="1"/>
    <col min="10296" max="10493" width="8.875" style="78"/>
    <col min="10494" max="10494" width="6.125" style="78" customWidth="1"/>
    <col min="10495" max="10495" width="29.625" style="78" customWidth="1"/>
    <col min="10496" max="10550" width="13.125" style="78" customWidth="1"/>
    <col min="10551" max="10551" width="6.125" style="78" customWidth="1"/>
    <col min="10552" max="10749" width="8.875" style="78"/>
    <col min="10750" max="10750" width="6.125" style="78" customWidth="1"/>
    <col min="10751" max="10751" width="29.625" style="78" customWidth="1"/>
    <col min="10752" max="10806" width="13.125" style="78" customWidth="1"/>
    <col min="10807" max="10807" width="6.125" style="78" customWidth="1"/>
    <col min="10808" max="11005" width="8.875" style="78"/>
    <col min="11006" max="11006" width="6.125" style="78" customWidth="1"/>
    <col min="11007" max="11007" width="29.625" style="78" customWidth="1"/>
    <col min="11008" max="11062" width="13.125" style="78" customWidth="1"/>
    <col min="11063" max="11063" width="6.125" style="78" customWidth="1"/>
    <col min="11064" max="11261" width="8.875" style="78"/>
    <col min="11262" max="11262" width="6.125" style="78" customWidth="1"/>
    <col min="11263" max="11263" width="29.625" style="78" customWidth="1"/>
    <col min="11264" max="11318" width="13.125" style="78" customWidth="1"/>
    <col min="11319" max="11319" width="6.125" style="78" customWidth="1"/>
    <col min="11320" max="11517" width="8.875" style="78"/>
    <col min="11518" max="11518" width="6.125" style="78" customWidth="1"/>
    <col min="11519" max="11519" width="29.625" style="78" customWidth="1"/>
    <col min="11520" max="11574" width="13.125" style="78" customWidth="1"/>
    <col min="11575" max="11575" width="6.125" style="78" customWidth="1"/>
    <col min="11576" max="11773" width="8.875" style="78"/>
    <col min="11774" max="11774" width="6.125" style="78" customWidth="1"/>
    <col min="11775" max="11775" width="29.625" style="78" customWidth="1"/>
    <col min="11776" max="11830" width="13.125" style="78" customWidth="1"/>
    <col min="11831" max="11831" width="6.125" style="78" customWidth="1"/>
    <col min="11832" max="12029" width="8.875" style="78"/>
    <col min="12030" max="12030" width="6.125" style="78" customWidth="1"/>
    <col min="12031" max="12031" width="29.625" style="78" customWidth="1"/>
    <col min="12032" max="12086" width="13.125" style="78" customWidth="1"/>
    <col min="12087" max="12087" width="6.125" style="78" customWidth="1"/>
    <col min="12088" max="12285" width="8.875" style="78"/>
    <col min="12286" max="12286" width="6.125" style="78" customWidth="1"/>
    <col min="12287" max="12287" width="29.625" style="78" customWidth="1"/>
    <col min="12288" max="12342" width="13.125" style="78" customWidth="1"/>
    <col min="12343" max="12343" width="6.125" style="78" customWidth="1"/>
    <col min="12344" max="12541" width="8.875" style="78"/>
    <col min="12542" max="12542" width="6.125" style="78" customWidth="1"/>
    <col min="12543" max="12543" width="29.625" style="78" customWidth="1"/>
    <col min="12544" max="12598" width="13.125" style="78" customWidth="1"/>
    <col min="12599" max="12599" width="6.125" style="78" customWidth="1"/>
    <col min="12600" max="12797" width="8.875" style="78"/>
    <col min="12798" max="12798" width="6.125" style="78" customWidth="1"/>
    <col min="12799" max="12799" width="29.625" style="78" customWidth="1"/>
    <col min="12800" max="12854" width="13.125" style="78" customWidth="1"/>
    <col min="12855" max="12855" width="6.125" style="78" customWidth="1"/>
    <col min="12856" max="13053" width="8.875" style="78"/>
    <col min="13054" max="13054" width="6.125" style="78" customWidth="1"/>
    <col min="13055" max="13055" width="29.625" style="78" customWidth="1"/>
    <col min="13056" max="13110" width="13.125" style="78" customWidth="1"/>
    <col min="13111" max="13111" width="6.125" style="78" customWidth="1"/>
    <col min="13112" max="13309" width="8.875" style="78"/>
    <col min="13310" max="13310" width="6.125" style="78" customWidth="1"/>
    <col min="13311" max="13311" width="29.625" style="78" customWidth="1"/>
    <col min="13312" max="13366" width="13.125" style="78" customWidth="1"/>
    <col min="13367" max="13367" width="6.125" style="78" customWidth="1"/>
    <col min="13368" max="13565" width="8.875" style="78"/>
    <col min="13566" max="13566" width="6.125" style="78" customWidth="1"/>
    <col min="13567" max="13567" width="29.625" style="78" customWidth="1"/>
    <col min="13568" max="13622" width="13.125" style="78" customWidth="1"/>
    <col min="13623" max="13623" width="6.125" style="78" customWidth="1"/>
    <col min="13624" max="13821" width="8.875" style="78"/>
    <col min="13822" max="13822" width="6.125" style="78" customWidth="1"/>
    <col min="13823" max="13823" width="29.625" style="78" customWidth="1"/>
    <col min="13824" max="13878" width="13.125" style="78" customWidth="1"/>
    <col min="13879" max="13879" width="6.125" style="78" customWidth="1"/>
    <col min="13880" max="14077" width="8.875" style="78"/>
    <col min="14078" max="14078" width="6.125" style="78" customWidth="1"/>
    <col min="14079" max="14079" width="29.625" style="78" customWidth="1"/>
    <col min="14080" max="14134" width="13.125" style="78" customWidth="1"/>
    <col min="14135" max="14135" width="6.125" style="78" customWidth="1"/>
    <col min="14136" max="14333" width="8.875" style="78"/>
    <col min="14334" max="14334" width="6.125" style="78" customWidth="1"/>
    <col min="14335" max="14335" width="29.625" style="78" customWidth="1"/>
    <col min="14336" max="14390" width="13.125" style="78" customWidth="1"/>
    <col min="14391" max="14391" width="6.125" style="78" customWidth="1"/>
    <col min="14392" max="14589" width="8.875" style="78"/>
    <col min="14590" max="14590" width="6.125" style="78" customWidth="1"/>
    <col min="14591" max="14591" width="29.625" style="78" customWidth="1"/>
    <col min="14592" max="14646" width="13.125" style="78" customWidth="1"/>
    <col min="14647" max="14647" width="6.125" style="78" customWidth="1"/>
    <col min="14648" max="14845" width="8.875" style="78"/>
    <col min="14846" max="14846" width="6.125" style="78" customWidth="1"/>
    <col min="14847" max="14847" width="29.625" style="78" customWidth="1"/>
    <col min="14848" max="14902" width="13.125" style="78" customWidth="1"/>
    <col min="14903" max="14903" width="6.125" style="78" customWidth="1"/>
    <col min="14904" max="15101" width="8.875" style="78"/>
    <col min="15102" max="15102" width="6.125" style="78" customWidth="1"/>
    <col min="15103" max="15103" width="29.625" style="78" customWidth="1"/>
    <col min="15104" max="15158" width="13.125" style="78" customWidth="1"/>
    <col min="15159" max="15159" width="6.125" style="78" customWidth="1"/>
    <col min="15160" max="15357" width="8.875" style="78"/>
    <col min="15358" max="15358" width="6.125" style="78" customWidth="1"/>
    <col min="15359" max="15359" width="29.625" style="78" customWidth="1"/>
    <col min="15360" max="15414" width="13.125" style="78" customWidth="1"/>
    <col min="15415" max="15415" width="6.125" style="78" customWidth="1"/>
    <col min="15416" max="15613" width="8.875" style="78"/>
    <col min="15614" max="15614" width="6.125" style="78" customWidth="1"/>
    <col min="15615" max="15615" width="29.625" style="78" customWidth="1"/>
    <col min="15616" max="15670" width="13.125" style="78" customWidth="1"/>
    <col min="15671" max="15671" width="6.125" style="78" customWidth="1"/>
    <col min="15672" max="15869" width="8.875" style="78"/>
    <col min="15870" max="15870" width="6.125" style="78" customWidth="1"/>
    <col min="15871" max="15871" width="29.625" style="78" customWidth="1"/>
    <col min="15872" max="15926" width="13.125" style="78" customWidth="1"/>
    <col min="15927" max="15927" width="6.125" style="78" customWidth="1"/>
    <col min="15928" max="16125" width="8.875" style="78"/>
    <col min="16126" max="16126" width="6.125" style="78" customWidth="1"/>
    <col min="16127" max="16127" width="29.625" style="78" customWidth="1"/>
    <col min="16128" max="16182" width="13.125" style="78" customWidth="1"/>
    <col min="16183" max="16183" width="6.125" style="78" customWidth="1"/>
    <col min="16184" max="16378" width="8.875" style="78"/>
    <col min="16379" max="16384" width="9" style="78" customWidth="1"/>
  </cols>
  <sheetData>
    <row r="1" spans="1:63" x14ac:dyDescent="0.15">
      <c r="C1" s="263" t="s">
        <v>442</v>
      </c>
      <c r="D1" s="263"/>
      <c r="E1" s="263"/>
      <c r="F1" s="263"/>
      <c r="G1" s="263"/>
      <c r="H1" s="263"/>
      <c r="I1" s="263"/>
      <c r="J1" s="263"/>
      <c r="K1" s="263"/>
      <c r="L1" s="263"/>
      <c r="BD1" s="79"/>
      <c r="BE1" s="80" t="s">
        <v>443</v>
      </c>
    </row>
    <row r="2" spans="1:63" x14ac:dyDescent="0.15">
      <c r="C2" s="82"/>
      <c r="D2" s="82"/>
      <c r="E2" s="82"/>
      <c r="F2" s="82"/>
      <c r="G2" s="82"/>
      <c r="H2" s="82"/>
      <c r="I2" s="82"/>
      <c r="J2" s="82"/>
      <c r="K2" s="82"/>
      <c r="L2" s="82"/>
      <c r="BD2" s="79"/>
      <c r="BE2" s="80"/>
    </row>
    <row r="3" spans="1:63" x14ac:dyDescent="0.15">
      <c r="A3" s="83"/>
      <c r="B3" s="84"/>
      <c r="C3" s="83" t="s">
        <v>398</v>
      </c>
      <c r="D3" s="85" t="s">
        <v>399</v>
      </c>
      <c r="E3" s="85" t="s">
        <v>400</v>
      </c>
      <c r="F3" s="85" t="s">
        <v>401</v>
      </c>
      <c r="G3" s="85" t="s">
        <v>402</v>
      </c>
      <c r="H3" s="85" t="s">
        <v>403</v>
      </c>
      <c r="I3" s="85" t="s">
        <v>404</v>
      </c>
      <c r="J3" s="85" t="s">
        <v>405</v>
      </c>
      <c r="K3" s="85" t="s">
        <v>444</v>
      </c>
      <c r="L3" s="85" t="s">
        <v>406</v>
      </c>
      <c r="M3" s="85" t="s">
        <v>407</v>
      </c>
      <c r="N3" s="85" t="s">
        <v>408</v>
      </c>
      <c r="O3" s="85" t="s">
        <v>409</v>
      </c>
      <c r="P3" s="85" t="s">
        <v>410</v>
      </c>
      <c r="Q3" s="85" t="s">
        <v>411</v>
      </c>
      <c r="R3" s="85" t="s">
        <v>412</v>
      </c>
      <c r="S3" s="85" t="s">
        <v>413</v>
      </c>
      <c r="T3" s="85" t="s">
        <v>414</v>
      </c>
      <c r="U3" s="85" t="s">
        <v>415</v>
      </c>
      <c r="V3" s="85" t="s">
        <v>416</v>
      </c>
      <c r="W3" s="85" t="s">
        <v>417</v>
      </c>
      <c r="X3" s="85" t="s">
        <v>418</v>
      </c>
      <c r="Y3" s="85" t="s">
        <v>419</v>
      </c>
      <c r="Z3" s="85" t="s">
        <v>420</v>
      </c>
      <c r="AA3" s="85" t="s">
        <v>421</v>
      </c>
      <c r="AB3" s="85" t="s">
        <v>422</v>
      </c>
      <c r="AC3" s="85" t="s">
        <v>423</v>
      </c>
      <c r="AD3" s="85" t="s">
        <v>424</v>
      </c>
      <c r="AE3" s="85" t="s">
        <v>425</v>
      </c>
      <c r="AF3" s="85" t="s">
        <v>426</v>
      </c>
      <c r="AG3" s="85" t="s">
        <v>427</v>
      </c>
      <c r="AH3" s="85" t="s">
        <v>428</v>
      </c>
      <c r="AI3" s="85" t="s">
        <v>429</v>
      </c>
      <c r="AJ3" s="85" t="s">
        <v>430</v>
      </c>
      <c r="AK3" s="85" t="s">
        <v>431</v>
      </c>
      <c r="AL3" s="85" t="s">
        <v>432</v>
      </c>
      <c r="AM3" s="86" t="s">
        <v>433</v>
      </c>
      <c r="AN3" s="87" t="s">
        <v>434</v>
      </c>
      <c r="AO3" s="83" t="s">
        <v>445</v>
      </c>
      <c r="AP3" s="85" t="s">
        <v>446</v>
      </c>
      <c r="AQ3" s="85" t="s">
        <v>447</v>
      </c>
      <c r="AR3" s="85" t="s">
        <v>448</v>
      </c>
      <c r="AS3" s="85" t="s">
        <v>449</v>
      </c>
      <c r="AT3" s="85" t="s">
        <v>450</v>
      </c>
      <c r="AU3" s="83" t="s">
        <v>451</v>
      </c>
      <c r="AV3" s="88" t="s">
        <v>452</v>
      </c>
      <c r="AW3" s="86" t="s">
        <v>453</v>
      </c>
      <c r="AX3" s="87" t="s">
        <v>454</v>
      </c>
      <c r="AY3" s="87" t="s">
        <v>455</v>
      </c>
      <c r="AZ3" s="87" t="s">
        <v>456</v>
      </c>
      <c r="BA3" s="83" t="s">
        <v>457</v>
      </c>
      <c r="BB3" s="85" t="s">
        <v>458</v>
      </c>
      <c r="BC3" s="86" t="s">
        <v>459</v>
      </c>
      <c r="BD3" s="88" t="s">
        <v>460</v>
      </c>
      <c r="BE3" s="87" t="s">
        <v>461</v>
      </c>
      <c r="BF3" s="87" t="s">
        <v>462</v>
      </c>
    </row>
    <row r="4" spans="1:63" ht="40.5" x14ac:dyDescent="0.15">
      <c r="A4" s="89"/>
      <c r="B4" s="90"/>
      <c r="C4" s="91" t="s">
        <v>435</v>
      </c>
      <c r="D4" s="90" t="s">
        <v>383</v>
      </c>
      <c r="E4" s="90" t="s">
        <v>384</v>
      </c>
      <c r="F4" s="90" t="s">
        <v>337</v>
      </c>
      <c r="G4" s="90" t="s">
        <v>345</v>
      </c>
      <c r="H4" s="90" t="s">
        <v>338</v>
      </c>
      <c r="I4" s="90" t="s">
        <v>346</v>
      </c>
      <c r="J4" s="90" t="s">
        <v>436</v>
      </c>
      <c r="K4" s="90" t="s">
        <v>339</v>
      </c>
      <c r="L4" s="90" t="s">
        <v>340</v>
      </c>
      <c r="M4" s="90" t="s">
        <v>385</v>
      </c>
      <c r="N4" s="90" t="s">
        <v>341</v>
      </c>
      <c r="O4" s="90" t="s">
        <v>162</v>
      </c>
      <c r="P4" s="90" t="s">
        <v>160</v>
      </c>
      <c r="Q4" s="90" t="s">
        <v>158</v>
      </c>
      <c r="R4" s="90" t="s">
        <v>386</v>
      </c>
      <c r="S4" s="90" t="s">
        <v>342</v>
      </c>
      <c r="T4" s="90" t="s">
        <v>437</v>
      </c>
      <c r="U4" s="90" t="s">
        <v>388</v>
      </c>
      <c r="V4" s="90" t="s">
        <v>21</v>
      </c>
      <c r="W4" s="90" t="s">
        <v>389</v>
      </c>
      <c r="X4" s="90" t="s">
        <v>390</v>
      </c>
      <c r="Y4" s="90" t="s">
        <v>22</v>
      </c>
      <c r="Z4" s="90" t="s">
        <v>23</v>
      </c>
      <c r="AA4" s="90" t="s">
        <v>114</v>
      </c>
      <c r="AB4" s="90" t="s">
        <v>112</v>
      </c>
      <c r="AC4" s="90" t="s">
        <v>391</v>
      </c>
      <c r="AD4" s="90" t="s">
        <v>392</v>
      </c>
      <c r="AE4" s="90" t="s">
        <v>393</v>
      </c>
      <c r="AF4" s="90" t="s">
        <v>76</v>
      </c>
      <c r="AG4" s="90" t="s">
        <v>394</v>
      </c>
      <c r="AH4" s="90" t="s">
        <v>395</v>
      </c>
      <c r="AI4" s="90" t="s">
        <v>334</v>
      </c>
      <c r="AJ4" s="90" t="s">
        <v>396</v>
      </c>
      <c r="AK4" s="90" t="s">
        <v>397</v>
      </c>
      <c r="AL4" s="90" t="s">
        <v>43</v>
      </c>
      <c r="AM4" s="92" t="s">
        <v>41</v>
      </c>
      <c r="AN4" s="93" t="s">
        <v>0</v>
      </c>
      <c r="AO4" s="91" t="s">
        <v>261</v>
      </c>
      <c r="AP4" s="90" t="s">
        <v>260</v>
      </c>
      <c r="AQ4" s="90" t="s">
        <v>259</v>
      </c>
      <c r="AR4" s="90" t="s">
        <v>257</v>
      </c>
      <c r="AS4" s="90" t="s">
        <v>256</v>
      </c>
      <c r="AT4" s="90" t="s">
        <v>255</v>
      </c>
      <c r="AU4" s="91" t="s">
        <v>254</v>
      </c>
      <c r="AV4" s="94" t="s">
        <v>253</v>
      </c>
      <c r="AW4" s="92" t="s">
        <v>252</v>
      </c>
      <c r="AX4" s="93" t="s">
        <v>251</v>
      </c>
      <c r="AY4" s="93" t="s">
        <v>7</v>
      </c>
      <c r="AZ4" s="93" t="s">
        <v>8</v>
      </c>
      <c r="BA4" s="91" t="s">
        <v>250</v>
      </c>
      <c r="BB4" s="90" t="s">
        <v>249</v>
      </c>
      <c r="BC4" s="92" t="s">
        <v>248</v>
      </c>
      <c r="BD4" s="94" t="s">
        <v>247</v>
      </c>
      <c r="BE4" s="93" t="s">
        <v>246</v>
      </c>
      <c r="BF4" s="93" t="s">
        <v>28</v>
      </c>
      <c r="BH4" s="95" t="s">
        <v>463</v>
      </c>
      <c r="BI4" s="96" t="s">
        <v>464</v>
      </c>
      <c r="BJ4" s="97" t="s">
        <v>465</v>
      </c>
      <c r="BK4" s="98"/>
    </row>
    <row r="5" spans="1:63" x14ac:dyDescent="0.15">
      <c r="A5" s="83" t="s">
        <v>398</v>
      </c>
      <c r="B5" s="84" t="s">
        <v>435</v>
      </c>
      <c r="C5" s="99">
        <v>1566738</v>
      </c>
      <c r="D5" s="100">
        <v>63</v>
      </c>
      <c r="E5" s="100">
        <v>7487651</v>
      </c>
      <c r="F5" s="100">
        <v>29357</v>
      </c>
      <c r="G5" s="100">
        <v>362449</v>
      </c>
      <c r="H5" s="100">
        <v>41547</v>
      </c>
      <c r="I5" s="100">
        <v>0</v>
      </c>
      <c r="J5" s="100">
        <v>156018</v>
      </c>
      <c r="K5" s="100">
        <v>922</v>
      </c>
      <c r="L5" s="100">
        <v>2</v>
      </c>
      <c r="M5" s="100">
        <v>116</v>
      </c>
      <c r="N5" s="100">
        <v>0</v>
      </c>
      <c r="O5" s="100">
        <v>0</v>
      </c>
      <c r="P5" s="100">
        <v>0</v>
      </c>
      <c r="Q5" s="100">
        <v>0</v>
      </c>
      <c r="R5" s="100">
        <v>0</v>
      </c>
      <c r="S5" s="100">
        <v>0</v>
      </c>
      <c r="T5" s="100">
        <v>0</v>
      </c>
      <c r="U5" s="100">
        <v>14</v>
      </c>
      <c r="V5" s="100">
        <v>70215</v>
      </c>
      <c r="W5" s="100">
        <v>63474</v>
      </c>
      <c r="X5" s="100">
        <v>0</v>
      </c>
      <c r="Y5" s="100">
        <v>0</v>
      </c>
      <c r="Z5" s="100">
        <v>0</v>
      </c>
      <c r="AA5" s="100">
        <v>11343</v>
      </c>
      <c r="AB5" s="100">
        <v>0</v>
      </c>
      <c r="AC5" s="100">
        <v>181</v>
      </c>
      <c r="AD5" s="100">
        <v>2269</v>
      </c>
      <c r="AE5" s="100">
        <v>0</v>
      </c>
      <c r="AF5" s="100">
        <v>1728</v>
      </c>
      <c r="AG5" s="100">
        <v>92597</v>
      </c>
      <c r="AH5" s="100">
        <v>194454</v>
      </c>
      <c r="AI5" s="100">
        <v>9212</v>
      </c>
      <c r="AJ5" s="100">
        <v>866</v>
      </c>
      <c r="AK5" s="100">
        <v>1219209</v>
      </c>
      <c r="AL5" s="100">
        <v>0</v>
      </c>
      <c r="AM5" s="101">
        <v>0</v>
      </c>
      <c r="AN5" s="102">
        <v>11310425</v>
      </c>
      <c r="AO5" s="99">
        <v>67984</v>
      </c>
      <c r="AP5" s="100">
        <v>3821831</v>
      </c>
      <c r="AQ5" s="100">
        <v>0</v>
      </c>
      <c r="AR5" s="100">
        <v>0</v>
      </c>
      <c r="AS5" s="100">
        <v>193424</v>
      </c>
      <c r="AT5" s="100">
        <v>189251</v>
      </c>
      <c r="AU5" s="99">
        <v>4272490</v>
      </c>
      <c r="AV5" s="103">
        <v>15582915</v>
      </c>
      <c r="AW5" s="101">
        <v>112607</v>
      </c>
      <c r="AX5" s="102">
        <v>112607</v>
      </c>
      <c r="AY5" s="102">
        <v>4385097</v>
      </c>
      <c r="AZ5" s="102">
        <v>15695522</v>
      </c>
      <c r="BA5" s="99">
        <v>-2553754</v>
      </c>
      <c r="BB5" s="100">
        <v>-46311</v>
      </c>
      <c r="BC5" s="101">
        <v>-207835</v>
      </c>
      <c r="BD5" s="103">
        <v>-2807900</v>
      </c>
      <c r="BE5" s="102">
        <v>1577197</v>
      </c>
      <c r="BF5" s="102">
        <v>12887622</v>
      </c>
      <c r="BH5" s="104">
        <f t="shared" ref="BH5:BH42" si="0">BD5*(-1)</f>
        <v>2807900</v>
      </c>
      <c r="BI5" s="105">
        <f>BH5/AV5</f>
        <v>0.18019093346783963</v>
      </c>
      <c r="BJ5" s="106">
        <f>1-BI5</f>
        <v>0.81980906653216035</v>
      </c>
    </row>
    <row r="6" spans="1:63" x14ac:dyDescent="0.15">
      <c r="A6" s="99" t="s">
        <v>399</v>
      </c>
      <c r="B6" s="107" t="s">
        <v>383</v>
      </c>
      <c r="C6" s="99">
        <v>410</v>
      </c>
      <c r="D6" s="100">
        <v>1501</v>
      </c>
      <c r="E6" s="100">
        <v>11031</v>
      </c>
      <c r="F6" s="100">
        <v>1328</v>
      </c>
      <c r="G6" s="100">
        <v>53346</v>
      </c>
      <c r="H6" s="100">
        <v>142794</v>
      </c>
      <c r="I6" s="100">
        <v>9840027</v>
      </c>
      <c r="J6" s="100">
        <v>1643</v>
      </c>
      <c r="K6" s="100">
        <v>406795</v>
      </c>
      <c r="L6" s="100">
        <v>1368348</v>
      </c>
      <c r="M6" s="100">
        <v>1264267</v>
      </c>
      <c r="N6" s="100">
        <v>3009</v>
      </c>
      <c r="O6" s="100">
        <v>633</v>
      </c>
      <c r="P6" s="100">
        <v>942</v>
      </c>
      <c r="Q6" s="100">
        <v>375</v>
      </c>
      <c r="R6" s="100">
        <v>2263</v>
      </c>
      <c r="S6" s="100">
        <v>748</v>
      </c>
      <c r="T6" s="100">
        <v>163</v>
      </c>
      <c r="U6" s="100">
        <v>5945</v>
      </c>
      <c r="V6" s="100">
        <v>4505</v>
      </c>
      <c r="W6" s="100">
        <v>380410</v>
      </c>
      <c r="X6" s="100">
        <v>7618810</v>
      </c>
      <c r="Y6" s="100">
        <v>0</v>
      </c>
      <c r="Z6" s="100">
        <v>11</v>
      </c>
      <c r="AA6" s="100">
        <v>264</v>
      </c>
      <c r="AB6" s="100">
        <v>42</v>
      </c>
      <c r="AC6" s="100">
        <v>78</v>
      </c>
      <c r="AD6" s="100">
        <v>445</v>
      </c>
      <c r="AE6" s="100">
        <v>17</v>
      </c>
      <c r="AF6" s="100">
        <v>442</v>
      </c>
      <c r="AG6" s="100">
        <v>1732</v>
      </c>
      <c r="AH6" s="100">
        <v>610</v>
      </c>
      <c r="AI6" s="100">
        <v>282</v>
      </c>
      <c r="AJ6" s="100">
        <v>656</v>
      </c>
      <c r="AK6" s="100">
        <v>1121</v>
      </c>
      <c r="AL6" s="100">
        <v>0</v>
      </c>
      <c r="AM6" s="101">
        <v>1035</v>
      </c>
      <c r="AN6" s="102">
        <v>21116028</v>
      </c>
      <c r="AO6" s="99">
        <v>-5364</v>
      </c>
      <c r="AP6" s="100">
        <v>-6120</v>
      </c>
      <c r="AQ6" s="100">
        <v>0</v>
      </c>
      <c r="AR6" s="100">
        <v>0</v>
      </c>
      <c r="AS6" s="100">
        <v>-6516</v>
      </c>
      <c r="AT6" s="100">
        <v>-1851</v>
      </c>
      <c r="AU6" s="99">
        <v>-19851</v>
      </c>
      <c r="AV6" s="103">
        <v>21096177</v>
      </c>
      <c r="AW6" s="101">
        <v>45075</v>
      </c>
      <c r="AX6" s="102">
        <v>45075</v>
      </c>
      <c r="AY6" s="102">
        <v>25224</v>
      </c>
      <c r="AZ6" s="102">
        <v>21141252</v>
      </c>
      <c r="BA6" s="99">
        <v>-18141519</v>
      </c>
      <c r="BB6" s="100">
        <v>0</v>
      </c>
      <c r="BC6" s="101">
        <v>-2151818</v>
      </c>
      <c r="BD6" s="103">
        <v>-20293337</v>
      </c>
      <c r="BE6" s="102">
        <v>-20268113</v>
      </c>
      <c r="BF6" s="102">
        <v>847915</v>
      </c>
      <c r="BH6" s="104">
        <f t="shared" si="0"/>
        <v>20293337</v>
      </c>
      <c r="BI6" s="105">
        <f t="shared" ref="BI6:BI42" si="1">BH6/AV6</f>
        <v>0.96194381569703369</v>
      </c>
      <c r="BJ6" s="106">
        <f t="shared" ref="BJ6:BJ42" si="2">1-BI6</f>
        <v>3.8056184302966312E-2</v>
      </c>
    </row>
    <row r="7" spans="1:63" x14ac:dyDescent="0.15">
      <c r="A7" s="99" t="s">
        <v>400</v>
      </c>
      <c r="B7" s="107" t="s">
        <v>384</v>
      </c>
      <c r="C7" s="99">
        <v>1484167</v>
      </c>
      <c r="D7" s="100">
        <v>0</v>
      </c>
      <c r="E7" s="100">
        <v>6974720</v>
      </c>
      <c r="F7" s="100">
        <v>8167</v>
      </c>
      <c r="G7" s="100">
        <v>19844</v>
      </c>
      <c r="H7" s="100">
        <v>198986</v>
      </c>
      <c r="I7" s="100">
        <v>70</v>
      </c>
      <c r="J7" s="100">
        <v>226</v>
      </c>
      <c r="K7" s="100">
        <v>3007</v>
      </c>
      <c r="L7" s="100">
        <v>21</v>
      </c>
      <c r="M7" s="100">
        <v>0</v>
      </c>
      <c r="N7" s="100">
        <v>0</v>
      </c>
      <c r="O7" s="100">
        <v>0</v>
      </c>
      <c r="P7" s="100">
        <v>0</v>
      </c>
      <c r="Q7" s="100">
        <v>0</v>
      </c>
      <c r="R7" s="100">
        <v>0</v>
      </c>
      <c r="S7" s="100">
        <v>0</v>
      </c>
      <c r="T7" s="100">
        <v>0</v>
      </c>
      <c r="U7" s="100">
        <v>0</v>
      </c>
      <c r="V7" s="100">
        <v>31038</v>
      </c>
      <c r="W7" s="100">
        <v>1513</v>
      </c>
      <c r="X7" s="100">
        <v>0</v>
      </c>
      <c r="Y7" s="100">
        <v>0</v>
      </c>
      <c r="Z7" s="100">
        <v>0</v>
      </c>
      <c r="AA7" s="100">
        <v>13429</v>
      </c>
      <c r="AB7" s="100">
        <v>0</v>
      </c>
      <c r="AC7" s="100">
        <v>0</v>
      </c>
      <c r="AD7" s="100">
        <v>9025</v>
      </c>
      <c r="AE7" s="100">
        <v>15</v>
      </c>
      <c r="AF7" s="100">
        <v>12837</v>
      </c>
      <c r="AG7" s="100">
        <v>244656</v>
      </c>
      <c r="AH7" s="100">
        <v>577423</v>
      </c>
      <c r="AI7" s="100">
        <v>6238</v>
      </c>
      <c r="AJ7" s="100">
        <v>398</v>
      </c>
      <c r="AK7" s="100">
        <v>7210056</v>
      </c>
      <c r="AL7" s="100">
        <v>0</v>
      </c>
      <c r="AM7" s="101">
        <v>14328</v>
      </c>
      <c r="AN7" s="102">
        <v>16810164</v>
      </c>
      <c r="AO7" s="99">
        <v>872655</v>
      </c>
      <c r="AP7" s="100">
        <v>27790393</v>
      </c>
      <c r="AQ7" s="100">
        <v>0</v>
      </c>
      <c r="AR7" s="100">
        <v>0</v>
      </c>
      <c r="AS7" s="100">
        <v>0</v>
      </c>
      <c r="AT7" s="100">
        <v>-17198</v>
      </c>
      <c r="AU7" s="99">
        <v>28645850</v>
      </c>
      <c r="AV7" s="103">
        <v>45456014</v>
      </c>
      <c r="AW7" s="101">
        <v>690924</v>
      </c>
      <c r="AX7" s="102">
        <v>690924</v>
      </c>
      <c r="AY7" s="102">
        <v>29336774</v>
      </c>
      <c r="AZ7" s="102">
        <v>46146938</v>
      </c>
      <c r="BA7" s="99">
        <v>-5801838</v>
      </c>
      <c r="BB7" s="100">
        <v>-450537</v>
      </c>
      <c r="BC7" s="101">
        <v>-1553914</v>
      </c>
      <c r="BD7" s="103">
        <v>-7806289</v>
      </c>
      <c r="BE7" s="102">
        <v>21530485</v>
      </c>
      <c r="BF7" s="102">
        <v>38340649</v>
      </c>
      <c r="BH7" s="104">
        <f t="shared" si="0"/>
        <v>7806289</v>
      </c>
      <c r="BI7" s="105">
        <f t="shared" si="1"/>
        <v>0.17173280965638563</v>
      </c>
      <c r="BJ7" s="106">
        <f t="shared" si="2"/>
        <v>0.8282671903436144</v>
      </c>
    </row>
    <row r="8" spans="1:63" x14ac:dyDescent="0.15">
      <c r="A8" s="99" t="s">
        <v>401</v>
      </c>
      <c r="B8" s="107" t="s">
        <v>337</v>
      </c>
      <c r="C8" s="99">
        <v>75909</v>
      </c>
      <c r="D8" s="100">
        <v>3309</v>
      </c>
      <c r="E8" s="100">
        <v>37996</v>
      </c>
      <c r="F8" s="100">
        <v>845758</v>
      </c>
      <c r="G8" s="100">
        <v>77996</v>
      </c>
      <c r="H8" s="100">
        <v>27149</v>
      </c>
      <c r="I8" s="100">
        <v>445</v>
      </c>
      <c r="J8" s="100">
        <v>76215</v>
      </c>
      <c r="K8" s="100">
        <v>19909</v>
      </c>
      <c r="L8" s="100">
        <v>9092</v>
      </c>
      <c r="M8" s="100">
        <v>7767</v>
      </c>
      <c r="N8" s="100">
        <v>14510</v>
      </c>
      <c r="O8" s="100">
        <v>11271</v>
      </c>
      <c r="P8" s="100">
        <v>22112</v>
      </c>
      <c r="Q8" s="100">
        <v>7746</v>
      </c>
      <c r="R8" s="100">
        <v>48969</v>
      </c>
      <c r="S8" s="100">
        <v>39787</v>
      </c>
      <c r="T8" s="100">
        <v>9172</v>
      </c>
      <c r="U8" s="100">
        <v>93332</v>
      </c>
      <c r="V8" s="100">
        <v>43694</v>
      </c>
      <c r="W8" s="100">
        <v>190998</v>
      </c>
      <c r="X8" s="100">
        <v>3739</v>
      </c>
      <c r="Y8" s="100">
        <v>4292</v>
      </c>
      <c r="Z8" s="100">
        <v>9359</v>
      </c>
      <c r="AA8" s="100">
        <v>400604</v>
      </c>
      <c r="AB8" s="100">
        <v>53367</v>
      </c>
      <c r="AC8" s="100">
        <v>2210</v>
      </c>
      <c r="AD8" s="100">
        <v>90055</v>
      </c>
      <c r="AE8" s="100">
        <v>52812</v>
      </c>
      <c r="AF8" s="100">
        <v>131088</v>
      </c>
      <c r="AG8" s="100">
        <v>21999</v>
      </c>
      <c r="AH8" s="100">
        <v>198143</v>
      </c>
      <c r="AI8" s="100">
        <v>111852</v>
      </c>
      <c r="AJ8" s="100">
        <v>147996</v>
      </c>
      <c r="AK8" s="100">
        <v>196041</v>
      </c>
      <c r="AL8" s="100">
        <v>28541</v>
      </c>
      <c r="AM8" s="101">
        <v>2386</v>
      </c>
      <c r="AN8" s="102">
        <v>3117620</v>
      </c>
      <c r="AO8" s="99">
        <v>110641</v>
      </c>
      <c r="AP8" s="100">
        <v>4394578</v>
      </c>
      <c r="AQ8" s="100">
        <v>0</v>
      </c>
      <c r="AR8" s="100">
        <v>833</v>
      </c>
      <c r="AS8" s="100">
        <v>318688</v>
      </c>
      <c r="AT8" s="100">
        <v>150330</v>
      </c>
      <c r="AU8" s="99">
        <v>4975070</v>
      </c>
      <c r="AV8" s="103">
        <v>8092690</v>
      </c>
      <c r="AW8" s="101">
        <v>647831</v>
      </c>
      <c r="AX8" s="102">
        <v>647831</v>
      </c>
      <c r="AY8" s="102">
        <v>5622901</v>
      </c>
      <c r="AZ8" s="102">
        <v>8740521</v>
      </c>
      <c r="BA8" s="99">
        <v>-4509515</v>
      </c>
      <c r="BB8" s="100">
        <v>-269337</v>
      </c>
      <c r="BC8" s="101">
        <v>-375669</v>
      </c>
      <c r="BD8" s="103">
        <v>-5154521</v>
      </c>
      <c r="BE8" s="102">
        <v>468380</v>
      </c>
      <c r="BF8" s="102">
        <v>3586000</v>
      </c>
      <c r="BH8" s="104">
        <f t="shared" si="0"/>
        <v>5154521</v>
      </c>
      <c r="BI8" s="105">
        <f t="shared" si="1"/>
        <v>0.63693543185269674</v>
      </c>
      <c r="BJ8" s="106">
        <f t="shared" si="2"/>
        <v>0.36306456814730326</v>
      </c>
    </row>
    <row r="9" spans="1:63" x14ac:dyDescent="0.15">
      <c r="A9" s="99" t="s">
        <v>402</v>
      </c>
      <c r="B9" s="107" t="s">
        <v>345</v>
      </c>
      <c r="C9" s="99">
        <v>280327</v>
      </c>
      <c r="D9" s="100">
        <v>2115</v>
      </c>
      <c r="E9" s="100">
        <v>644298</v>
      </c>
      <c r="F9" s="100">
        <v>21679</v>
      </c>
      <c r="G9" s="100">
        <v>3414250</v>
      </c>
      <c r="H9" s="100">
        <v>382867</v>
      </c>
      <c r="I9" s="100">
        <v>264</v>
      </c>
      <c r="J9" s="100">
        <v>91895</v>
      </c>
      <c r="K9" s="100">
        <v>123023</v>
      </c>
      <c r="L9" s="100">
        <v>9056</v>
      </c>
      <c r="M9" s="100">
        <v>20432</v>
      </c>
      <c r="N9" s="100">
        <v>41221</v>
      </c>
      <c r="O9" s="100">
        <v>16777</v>
      </c>
      <c r="P9" s="100">
        <v>19077</v>
      </c>
      <c r="Q9" s="100">
        <v>35241</v>
      </c>
      <c r="R9" s="100">
        <v>81283</v>
      </c>
      <c r="S9" s="100">
        <v>115269</v>
      </c>
      <c r="T9" s="100">
        <v>31829</v>
      </c>
      <c r="U9" s="100">
        <v>76729</v>
      </c>
      <c r="V9" s="100">
        <v>851326</v>
      </c>
      <c r="W9" s="100">
        <v>2866100</v>
      </c>
      <c r="X9" s="100">
        <v>62608</v>
      </c>
      <c r="Y9" s="100">
        <v>12962</v>
      </c>
      <c r="Z9" s="100">
        <v>16720</v>
      </c>
      <c r="AA9" s="100">
        <v>763941</v>
      </c>
      <c r="AB9" s="100">
        <v>155051</v>
      </c>
      <c r="AC9" s="100">
        <v>34739</v>
      </c>
      <c r="AD9" s="100">
        <v>248724</v>
      </c>
      <c r="AE9" s="100">
        <v>696811</v>
      </c>
      <c r="AF9" s="100">
        <v>49782</v>
      </c>
      <c r="AG9" s="100">
        <v>289480</v>
      </c>
      <c r="AH9" s="100">
        <v>368696</v>
      </c>
      <c r="AI9" s="100">
        <v>80606</v>
      </c>
      <c r="AJ9" s="100">
        <v>256750</v>
      </c>
      <c r="AK9" s="100">
        <v>316923</v>
      </c>
      <c r="AL9" s="100">
        <v>632096</v>
      </c>
      <c r="AM9" s="101">
        <v>5691</v>
      </c>
      <c r="AN9" s="102">
        <v>13116638</v>
      </c>
      <c r="AO9" s="99">
        <v>72053</v>
      </c>
      <c r="AP9" s="100">
        <v>344623</v>
      </c>
      <c r="AQ9" s="100">
        <v>2075</v>
      </c>
      <c r="AR9" s="100">
        <v>14183</v>
      </c>
      <c r="AS9" s="100">
        <v>445161</v>
      </c>
      <c r="AT9" s="100">
        <v>-65849</v>
      </c>
      <c r="AU9" s="99">
        <v>812246</v>
      </c>
      <c r="AV9" s="103">
        <v>13928884</v>
      </c>
      <c r="AW9" s="101">
        <v>591187</v>
      </c>
      <c r="AX9" s="102">
        <v>591187</v>
      </c>
      <c r="AY9" s="102">
        <v>1403433</v>
      </c>
      <c r="AZ9" s="102">
        <v>14520071</v>
      </c>
      <c r="BA9" s="99">
        <v>-2347585</v>
      </c>
      <c r="BB9" s="100">
        <v>-29324</v>
      </c>
      <c r="BC9" s="101">
        <v>-189533</v>
      </c>
      <c r="BD9" s="103">
        <v>-2566442</v>
      </c>
      <c r="BE9" s="102">
        <v>-1163009</v>
      </c>
      <c r="BF9" s="102">
        <v>11953629</v>
      </c>
      <c r="BH9" s="104">
        <f t="shared" si="0"/>
        <v>2566442</v>
      </c>
      <c r="BI9" s="105">
        <f t="shared" si="1"/>
        <v>0.18425323952730169</v>
      </c>
      <c r="BJ9" s="106">
        <f t="shared" si="2"/>
        <v>0.81574676047269834</v>
      </c>
    </row>
    <row r="10" spans="1:63" x14ac:dyDescent="0.15">
      <c r="A10" s="99" t="s">
        <v>403</v>
      </c>
      <c r="B10" s="107" t="s">
        <v>338</v>
      </c>
      <c r="C10" s="99">
        <v>689604</v>
      </c>
      <c r="D10" s="100">
        <v>12481</v>
      </c>
      <c r="E10" s="100">
        <v>394161</v>
      </c>
      <c r="F10" s="100">
        <v>392524</v>
      </c>
      <c r="G10" s="100">
        <v>417882</v>
      </c>
      <c r="H10" s="100">
        <v>9633368</v>
      </c>
      <c r="I10" s="100">
        <v>30966</v>
      </c>
      <c r="J10" s="100">
        <v>2714001</v>
      </c>
      <c r="K10" s="100">
        <v>206885</v>
      </c>
      <c r="L10" s="100">
        <v>100710</v>
      </c>
      <c r="M10" s="100">
        <v>74487</v>
      </c>
      <c r="N10" s="100">
        <v>102467</v>
      </c>
      <c r="O10" s="100">
        <v>45159</v>
      </c>
      <c r="P10" s="100">
        <v>66366</v>
      </c>
      <c r="Q10" s="100">
        <v>113719</v>
      </c>
      <c r="R10" s="100">
        <v>233312</v>
      </c>
      <c r="S10" s="100">
        <v>213580</v>
      </c>
      <c r="T10" s="100">
        <v>55140</v>
      </c>
      <c r="U10" s="100">
        <v>536979</v>
      </c>
      <c r="V10" s="100">
        <v>331903</v>
      </c>
      <c r="W10" s="100">
        <v>328891</v>
      </c>
      <c r="X10" s="100">
        <v>18489</v>
      </c>
      <c r="Y10" s="100">
        <v>39859</v>
      </c>
      <c r="Z10" s="100">
        <v>69331</v>
      </c>
      <c r="AA10" s="100">
        <v>848</v>
      </c>
      <c r="AB10" s="100">
        <v>807</v>
      </c>
      <c r="AC10" s="100">
        <v>2810</v>
      </c>
      <c r="AD10" s="100">
        <v>24020</v>
      </c>
      <c r="AE10" s="100">
        <v>64166</v>
      </c>
      <c r="AF10" s="100">
        <v>36040</v>
      </c>
      <c r="AG10" s="100">
        <v>345042</v>
      </c>
      <c r="AH10" s="100">
        <v>8789717</v>
      </c>
      <c r="AI10" s="100">
        <v>10480</v>
      </c>
      <c r="AJ10" s="100">
        <v>309107</v>
      </c>
      <c r="AK10" s="100">
        <v>338082</v>
      </c>
      <c r="AL10" s="100">
        <v>13665</v>
      </c>
      <c r="AM10" s="101">
        <v>34291</v>
      </c>
      <c r="AN10" s="102">
        <v>26791339</v>
      </c>
      <c r="AO10" s="99">
        <v>173182</v>
      </c>
      <c r="AP10" s="100">
        <v>2539696</v>
      </c>
      <c r="AQ10" s="100">
        <v>0</v>
      </c>
      <c r="AR10" s="100">
        <v>0</v>
      </c>
      <c r="AS10" s="100">
        <v>0</v>
      </c>
      <c r="AT10" s="100">
        <v>-120697</v>
      </c>
      <c r="AU10" s="99">
        <v>2592181</v>
      </c>
      <c r="AV10" s="103">
        <v>29383520</v>
      </c>
      <c r="AW10" s="101">
        <v>6349500</v>
      </c>
      <c r="AX10" s="102">
        <v>6349500</v>
      </c>
      <c r="AY10" s="102">
        <v>8941681</v>
      </c>
      <c r="AZ10" s="102">
        <v>35733020</v>
      </c>
      <c r="BA10" s="99">
        <v>-7104705</v>
      </c>
      <c r="BB10" s="100">
        <v>-51735</v>
      </c>
      <c r="BC10" s="101">
        <v>-569648</v>
      </c>
      <c r="BD10" s="103">
        <v>-7726088</v>
      </c>
      <c r="BE10" s="102">
        <v>1215593</v>
      </c>
      <c r="BF10" s="102">
        <v>28006932</v>
      </c>
      <c r="BH10" s="104">
        <f t="shared" si="0"/>
        <v>7726088</v>
      </c>
      <c r="BI10" s="105">
        <f t="shared" si="1"/>
        <v>0.26293949805877581</v>
      </c>
      <c r="BJ10" s="106">
        <f t="shared" si="2"/>
        <v>0.73706050194122419</v>
      </c>
    </row>
    <row r="11" spans="1:63" x14ac:dyDescent="0.15">
      <c r="A11" s="99" t="s">
        <v>404</v>
      </c>
      <c r="B11" s="107" t="s">
        <v>346</v>
      </c>
      <c r="C11" s="99">
        <v>159025</v>
      </c>
      <c r="D11" s="100">
        <v>18930</v>
      </c>
      <c r="E11" s="100">
        <v>154934</v>
      </c>
      <c r="F11" s="100">
        <v>21182</v>
      </c>
      <c r="G11" s="100">
        <v>45936</v>
      </c>
      <c r="H11" s="100">
        <v>2173173</v>
      </c>
      <c r="I11" s="100">
        <v>1038825</v>
      </c>
      <c r="J11" s="100">
        <v>26972</v>
      </c>
      <c r="K11" s="100">
        <v>134436</v>
      </c>
      <c r="L11" s="100">
        <v>611255</v>
      </c>
      <c r="M11" s="100">
        <v>23768</v>
      </c>
      <c r="N11" s="100">
        <v>34669</v>
      </c>
      <c r="O11" s="100">
        <v>13395</v>
      </c>
      <c r="P11" s="100">
        <v>18040</v>
      </c>
      <c r="Q11" s="100">
        <v>6266</v>
      </c>
      <c r="R11" s="100">
        <v>18335</v>
      </c>
      <c r="S11" s="100">
        <v>16857</v>
      </c>
      <c r="T11" s="100">
        <v>2420</v>
      </c>
      <c r="U11" s="100">
        <v>107538</v>
      </c>
      <c r="V11" s="100">
        <v>18921</v>
      </c>
      <c r="W11" s="100">
        <v>742599</v>
      </c>
      <c r="X11" s="100">
        <v>1225770</v>
      </c>
      <c r="Y11" s="100">
        <v>52127</v>
      </c>
      <c r="Z11" s="100">
        <v>56369</v>
      </c>
      <c r="AA11" s="100">
        <v>150053</v>
      </c>
      <c r="AB11" s="100">
        <v>15618</v>
      </c>
      <c r="AC11" s="100">
        <v>32317</v>
      </c>
      <c r="AD11" s="100">
        <v>5448108</v>
      </c>
      <c r="AE11" s="100">
        <v>39118</v>
      </c>
      <c r="AF11" s="100">
        <v>426913</v>
      </c>
      <c r="AG11" s="100">
        <v>151815</v>
      </c>
      <c r="AH11" s="100">
        <v>151734</v>
      </c>
      <c r="AI11" s="100">
        <v>15473</v>
      </c>
      <c r="AJ11" s="100">
        <v>154137</v>
      </c>
      <c r="AK11" s="100">
        <v>271152</v>
      </c>
      <c r="AL11" s="100">
        <v>0</v>
      </c>
      <c r="AM11" s="101">
        <v>90862</v>
      </c>
      <c r="AN11" s="102">
        <v>13669042</v>
      </c>
      <c r="AO11" s="99">
        <v>15891</v>
      </c>
      <c r="AP11" s="100">
        <v>5086789</v>
      </c>
      <c r="AQ11" s="100">
        <v>0</v>
      </c>
      <c r="AR11" s="100">
        <v>0</v>
      </c>
      <c r="AS11" s="100">
        <v>0</v>
      </c>
      <c r="AT11" s="100">
        <v>-29593</v>
      </c>
      <c r="AU11" s="99">
        <v>5073087</v>
      </c>
      <c r="AV11" s="103">
        <v>18742129</v>
      </c>
      <c r="AW11" s="101">
        <v>1444185</v>
      </c>
      <c r="AX11" s="102">
        <v>1444185</v>
      </c>
      <c r="AY11" s="102">
        <v>6517272</v>
      </c>
      <c r="AZ11" s="102">
        <v>20186314</v>
      </c>
      <c r="BA11" s="99">
        <v>-3060856</v>
      </c>
      <c r="BB11" s="100">
        <v>-8142</v>
      </c>
      <c r="BC11" s="101">
        <v>-282704</v>
      </c>
      <c r="BD11" s="103">
        <v>-3351702</v>
      </c>
      <c r="BE11" s="102">
        <v>3165570</v>
      </c>
      <c r="BF11" s="102">
        <v>16834612</v>
      </c>
      <c r="BH11" s="104">
        <f t="shared" si="0"/>
        <v>3351702</v>
      </c>
      <c r="BI11" s="105">
        <f t="shared" si="1"/>
        <v>0.17883251150389584</v>
      </c>
      <c r="BJ11" s="106">
        <f t="shared" si="2"/>
        <v>0.82116748849610421</v>
      </c>
    </row>
    <row r="12" spans="1:63" x14ac:dyDescent="0.15">
      <c r="A12" s="99" t="s">
        <v>405</v>
      </c>
      <c r="B12" s="107" t="s">
        <v>436</v>
      </c>
      <c r="C12" s="99">
        <v>116914</v>
      </c>
      <c r="D12" s="100">
        <v>3979</v>
      </c>
      <c r="E12" s="100">
        <v>710598</v>
      </c>
      <c r="F12" s="100">
        <v>37007</v>
      </c>
      <c r="G12" s="100">
        <v>251987</v>
      </c>
      <c r="H12" s="100">
        <v>505250</v>
      </c>
      <c r="I12" s="100">
        <v>2266</v>
      </c>
      <c r="J12" s="100">
        <v>2975149</v>
      </c>
      <c r="K12" s="100">
        <v>46677</v>
      </c>
      <c r="L12" s="100">
        <v>18957</v>
      </c>
      <c r="M12" s="100">
        <v>47315</v>
      </c>
      <c r="N12" s="100">
        <v>56457</v>
      </c>
      <c r="O12" s="100">
        <v>135750</v>
      </c>
      <c r="P12" s="100">
        <v>340568</v>
      </c>
      <c r="Q12" s="100">
        <v>271408</v>
      </c>
      <c r="R12" s="100">
        <v>264945</v>
      </c>
      <c r="S12" s="100">
        <v>626922</v>
      </c>
      <c r="T12" s="100">
        <v>221842</v>
      </c>
      <c r="U12" s="100">
        <v>2027733</v>
      </c>
      <c r="V12" s="100">
        <v>559833</v>
      </c>
      <c r="W12" s="100">
        <v>821087</v>
      </c>
      <c r="X12" s="100">
        <v>0</v>
      </c>
      <c r="Y12" s="100">
        <v>171914</v>
      </c>
      <c r="Z12" s="100">
        <v>66507</v>
      </c>
      <c r="AA12" s="100">
        <v>485152</v>
      </c>
      <c r="AB12" s="100">
        <v>99178</v>
      </c>
      <c r="AC12" s="100">
        <v>46921</v>
      </c>
      <c r="AD12" s="100">
        <v>155062</v>
      </c>
      <c r="AE12" s="100">
        <v>199499</v>
      </c>
      <c r="AF12" s="100">
        <v>75513</v>
      </c>
      <c r="AG12" s="100">
        <v>165298</v>
      </c>
      <c r="AH12" s="100">
        <v>140992</v>
      </c>
      <c r="AI12" s="100">
        <v>34573</v>
      </c>
      <c r="AJ12" s="100">
        <v>673416</v>
      </c>
      <c r="AK12" s="100">
        <v>150577</v>
      </c>
      <c r="AL12" s="100">
        <v>69204</v>
      </c>
      <c r="AM12" s="101">
        <v>18437</v>
      </c>
      <c r="AN12" s="102">
        <v>12594887</v>
      </c>
      <c r="AO12" s="99">
        <v>25371</v>
      </c>
      <c r="AP12" s="100">
        <v>896993</v>
      </c>
      <c r="AQ12" s="100">
        <v>3896</v>
      </c>
      <c r="AR12" s="100">
        <v>0</v>
      </c>
      <c r="AS12" s="100">
        <v>-680</v>
      </c>
      <c r="AT12" s="100">
        <v>-32157</v>
      </c>
      <c r="AU12" s="99">
        <v>893423</v>
      </c>
      <c r="AV12" s="103">
        <v>13488310</v>
      </c>
      <c r="AW12" s="101">
        <v>2462678</v>
      </c>
      <c r="AX12" s="102">
        <v>2462678</v>
      </c>
      <c r="AY12" s="102">
        <v>3356101</v>
      </c>
      <c r="AZ12" s="102">
        <v>15950988</v>
      </c>
      <c r="BA12" s="99">
        <v>-1752542</v>
      </c>
      <c r="BB12" s="100">
        <v>-55823</v>
      </c>
      <c r="BC12" s="101">
        <v>-144636</v>
      </c>
      <c r="BD12" s="103">
        <v>-1953001</v>
      </c>
      <c r="BE12" s="102">
        <v>1403100</v>
      </c>
      <c r="BF12" s="102">
        <v>13997987</v>
      </c>
      <c r="BH12" s="104">
        <f t="shared" si="0"/>
        <v>1953001</v>
      </c>
      <c r="BI12" s="105">
        <f t="shared" si="1"/>
        <v>0.144792119991311</v>
      </c>
      <c r="BJ12" s="106">
        <f t="shared" si="2"/>
        <v>0.85520788000868897</v>
      </c>
    </row>
    <row r="13" spans="1:63" x14ac:dyDescent="0.15">
      <c r="A13" s="99" t="s">
        <v>444</v>
      </c>
      <c r="B13" s="107" t="s">
        <v>339</v>
      </c>
      <c r="C13" s="99">
        <v>27301</v>
      </c>
      <c r="D13" s="100">
        <v>428</v>
      </c>
      <c r="E13" s="100">
        <v>107411</v>
      </c>
      <c r="F13" s="100">
        <v>2266</v>
      </c>
      <c r="G13" s="100">
        <v>37495</v>
      </c>
      <c r="H13" s="100">
        <v>182802</v>
      </c>
      <c r="I13" s="100">
        <v>5188</v>
      </c>
      <c r="J13" s="100">
        <v>42147</v>
      </c>
      <c r="K13" s="100">
        <v>514882</v>
      </c>
      <c r="L13" s="100">
        <v>133764</v>
      </c>
      <c r="M13" s="100">
        <v>78595</v>
      </c>
      <c r="N13" s="100">
        <v>41479</v>
      </c>
      <c r="O13" s="100">
        <v>66309</v>
      </c>
      <c r="P13" s="100">
        <v>72702</v>
      </c>
      <c r="Q13" s="100">
        <v>126523</v>
      </c>
      <c r="R13" s="100">
        <v>467995</v>
      </c>
      <c r="S13" s="100">
        <v>143501</v>
      </c>
      <c r="T13" s="100">
        <v>14970</v>
      </c>
      <c r="U13" s="100">
        <v>311974</v>
      </c>
      <c r="V13" s="100">
        <v>45186</v>
      </c>
      <c r="W13" s="100">
        <v>3261761</v>
      </c>
      <c r="X13" s="100">
        <v>1064</v>
      </c>
      <c r="Y13" s="100">
        <v>20268</v>
      </c>
      <c r="Z13" s="100">
        <v>2376</v>
      </c>
      <c r="AA13" s="100">
        <v>19250</v>
      </c>
      <c r="AB13" s="100">
        <v>347</v>
      </c>
      <c r="AC13" s="100">
        <v>5705</v>
      </c>
      <c r="AD13" s="100">
        <v>1598</v>
      </c>
      <c r="AE13" s="100">
        <v>573</v>
      </c>
      <c r="AF13" s="100">
        <v>7070</v>
      </c>
      <c r="AG13" s="100">
        <v>79446</v>
      </c>
      <c r="AH13" s="100">
        <v>55430</v>
      </c>
      <c r="AI13" s="100">
        <v>2038</v>
      </c>
      <c r="AJ13" s="100">
        <v>46879</v>
      </c>
      <c r="AK13" s="100">
        <v>74098</v>
      </c>
      <c r="AL13" s="100">
        <v>7297</v>
      </c>
      <c r="AM13" s="101">
        <v>22072</v>
      </c>
      <c r="AN13" s="102">
        <v>6030190</v>
      </c>
      <c r="AO13" s="99">
        <v>11770</v>
      </c>
      <c r="AP13" s="100">
        <v>135468</v>
      </c>
      <c r="AQ13" s="100">
        <v>0</v>
      </c>
      <c r="AR13" s="100">
        <v>0</v>
      </c>
      <c r="AS13" s="100">
        <v>0</v>
      </c>
      <c r="AT13" s="100">
        <v>-58234</v>
      </c>
      <c r="AU13" s="99">
        <v>89004</v>
      </c>
      <c r="AV13" s="103">
        <v>6119194</v>
      </c>
      <c r="AW13" s="101">
        <v>931599</v>
      </c>
      <c r="AX13" s="102">
        <v>931599</v>
      </c>
      <c r="AY13" s="102">
        <v>1020603</v>
      </c>
      <c r="AZ13" s="102">
        <v>7050793</v>
      </c>
      <c r="BA13" s="99">
        <v>-681272</v>
      </c>
      <c r="BB13" s="100">
        <v>-4222</v>
      </c>
      <c r="BC13" s="101">
        <v>-54681</v>
      </c>
      <c r="BD13" s="103">
        <v>-740175</v>
      </c>
      <c r="BE13" s="102">
        <v>280428</v>
      </c>
      <c r="BF13" s="102">
        <v>6310618</v>
      </c>
      <c r="BH13" s="104">
        <f t="shared" si="0"/>
        <v>740175</v>
      </c>
      <c r="BI13" s="105">
        <f t="shared" si="1"/>
        <v>0.12095955774567696</v>
      </c>
      <c r="BJ13" s="106">
        <f t="shared" si="2"/>
        <v>0.87904044225432298</v>
      </c>
    </row>
    <row r="14" spans="1:63" x14ac:dyDescent="0.15">
      <c r="A14" s="99" t="s">
        <v>406</v>
      </c>
      <c r="B14" s="107" t="s">
        <v>340</v>
      </c>
      <c r="C14" s="99">
        <v>736</v>
      </c>
      <c r="D14" s="100">
        <v>2271</v>
      </c>
      <c r="E14" s="100">
        <v>0</v>
      </c>
      <c r="F14" s="100">
        <v>552</v>
      </c>
      <c r="G14" s="100">
        <v>115302</v>
      </c>
      <c r="H14" s="100">
        <v>937</v>
      </c>
      <c r="I14" s="100">
        <v>-6</v>
      </c>
      <c r="J14" s="100">
        <v>28135</v>
      </c>
      <c r="K14" s="100">
        <v>49924</v>
      </c>
      <c r="L14" s="100">
        <v>14269268</v>
      </c>
      <c r="M14" s="100">
        <v>10401</v>
      </c>
      <c r="N14" s="100">
        <v>2650451</v>
      </c>
      <c r="O14" s="100">
        <v>1191982</v>
      </c>
      <c r="P14" s="100">
        <v>1532422</v>
      </c>
      <c r="Q14" s="100">
        <v>154124</v>
      </c>
      <c r="R14" s="100">
        <v>76334</v>
      </c>
      <c r="S14" s="100">
        <v>713682</v>
      </c>
      <c r="T14" s="100">
        <v>48754</v>
      </c>
      <c r="U14" s="100">
        <v>2928437</v>
      </c>
      <c r="V14" s="100">
        <v>32453</v>
      </c>
      <c r="W14" s="100">
        <v>1419668</v>
      </c>
      <c r="X14" s="100">
        <v>0</v>
      </c>
      <c r="Y14" s="100">
        <v>116</v>
      </c>
      <c r="Z14" s="100">
        <v>0</v>
      </c>
      <c r="AA14" s="100">
        <v>0</v>
      </c>
      <c r="AB14" s="100">
        <v>0</v>
      </c>
      <c r="AC14" s="100">
        <v>0</v>
      </c>
      <c r="AD14" s="100">
        <v>13584</v>
      </c>
      <c r="AE14" s="100">
        <v>0</v>
      </c>
      <c r="AF14" s="100">
        <v>1370</v>
      </c>
      <c r="AG14" s="100">
        <v>0</v>
      </c>
      <c r="AH14" s="100">
        <v>182</v>
      </c>
      <c r="AI14" s="100">
        <v>20</v>
      </c>
      <c r="AJ14" s="100">
        <v>8154</v>
      </c>
      <c r="AK14" s="100">
        <v>1418</v>
      </c>
      <c r="AL14" s="100">
        <v>34</v>
      </c>
      <c r="AM14" s="101">
        <v>23064</v>
      </c>
      <c r="AN14" s="102">
        <v>25273769</v>
      </c>
      <c r="AO14" s="99">
        <v>0</v>
      </c>
      <c r="AP14" s="100">
        <v>-34590</v>
      </c>
      <c r="AQ14" s="100">
        <v>0</v>
      </c>
      <c r="AR14" s="100">
        <v>-28047</v>
      </c>
      <c r="AS14" s="100">
        <v>-168467</v>
      </c>
      <c r="AT14" s="100">
        <v>-239348</v>
      </c>
      <c r="AU14" s="99">
        <v>-470452</v>
      </c>
      <c r="AV14" s="103">
        <v>24803317</v>
      </c>
      <c r="AW14" s="101">
        <v>3584574</v>
      </c>
      <c r="AX14" s="102">
        <v>3584574</v>
      </c>
      <c r="AY14" s="102">
        <v>3114122</v>
      </c>
      <c r="AZ14" s="102">
        <v>28387891</v>
      </c>
      <c r="BA14" s="99">
        <v>-965443</v>
      </c>
      <c r="BB14" s="100">
        <v>-2306</v>
      </c>
      <c r="BC14" s="101">
        <v>-77420</v>
      </c>
      <c r="BD14" s="103">
        <v>-1045169</v>
      </c>
      <c r="BE14" s="102">
        <v>2068953</v>
      </c>
      <c r="BF14" s="102">
        <v>27342722</v>
      </c>
      <c r="BH14" s="104">
        <f t="shared" si="0"/>
        <v>1045169</v>
      </c>
      <c r="BI14" s="105">
        <f t="shared" si="1"/>
        <v>4.213827529600174E-2</v>
      </c>
      <c r="BJ14" s="106">
        <f t="shared" si="2"/>
        <v>0.95786172470399822</v>
      </c>
    </row>
    <row r="15" spans="1:63" x14ac:dyDescent="0.15">
      <c r="A15" s="99" t="s">
        <v>407</v>
      </c>
      <c r="B15" s="107" t="s">
        <v>385</v>
      </c>
      <c r="C15" s="99">
        <v>0</v>
      </c>
      <c r="D15" s="100">
        <v>583</v>
      </c>
      <c r="E15" s="100">
        <v>55438</v>
      </c>
      <c r="F15" s="100">
        <v>29</v>
      </c>
      <c r="G15" s="100">
        <v>30256</v>
      </c>
      <c r="H15" s="100">
        <v>137635</v>
      </c>
      <c r="I15" s="100">
        <v>195</v>
      </c>
      <c r="J15" s="100">
        <v>33047</v>
      </c>
      <c r="K15" s="100">
        <v>61138</v>
      </c>
      <c r="L15" s="100">
        <v>231086</v>
      </c>
      <c r="M15" s="100">
        <v>3558866</v>
      </c>
      <c r="N15" s="100">
        <v>767413</v>
      </c>
      <c r="O15" s="100">
        <v>390861</v>
      </c>
      <c r="P15" s="100">
        <v>323587</v>
      </c>
      <c r="Q15" s="100">
        <v>253413</v>
      </c>
      <c r="R15" s="100">
        <v>618975</v>
      </c>
      <c r="S15" s="100">
        <v>1037756</v>
      </c>
      <c r="T15" s="100">
        <v>221796</v>
      </c>
      <c r="U15" s="100">
        <v>1319620</v>
      </c>
      <c r="V15" s="100">
        <v>123585</v>
      </c>
      <c r="W15" s="100">
        <v>547265</v>
      </c>
      <c r="X15" s="100">
        <v>6614</v>
      </c>
      <c r="Y15" s="100">
        <v>1162</v>
      </c>
      <c r="Z15" s="100">
        <v>18</v>
      </c>
      <c r="AA15" s="100">
        <v>1263</v>
      </c>
      <c r="AB15" s="100">
        <v>0</v>
      </c>
      <c r="AC15" s="100">
        <v>0</v>
      </c>
      <c r="AD15" s="100">
        <v>726</v>
      </c>
      <c r="AE15" s="100">
        <v>3490</v>
      </c>
      <c r="AF15" s="100">
        <v>8086</v>
      </c>
      <c r="AG15" s="100">
        <v>4004</v>
      </c>
      <c r="AH15" s="100">
        <v>83667</v>
      </c>
      <c r="AI15" s="100">
        <v>971</v>
      </c>
      <c r="AJ15" s="100">
        <v>25817</v>
      </c>
      <c r="AK15" s="100">
        <v>18452</v>
      </c>
      <c r="AL15" s="100">
        <v>1379</v>
      </c>
      <c r="AM15" s="101">
        <v>17865</v>
      </c>
      <c r="AN15" s="102">
        <v>9886058</v>
      </c>
      <c r="AO15" s="99">
        <v>1312</v>
      </c>
      <c r="AP15" s="100">
        <v>168957</v>
      </c>
      <c r="AQ15" s="100">
        <v>0</v>
      </c>
      <c r="AR15" s="100">
        <v>0</v>
      </c>
      <c r="AS15" s="100">
        <v>131392</v>
      </c>
      <c r="AT15" s="100">
        <v>-121419</v>
      </c>
      <c r="AU15" s="99">
        <v>180242</v>
      </c>
      <c r="AV15" s="103">
        <v>10066300</v>
      </c>
      <c r="AW15" s="101">
        <v>2394061</v>
      </c>
      <c r="AX15" s="102">
        <v>2394061</v>
      </c>
      <c r="AY15" s="102">
        <v>2574303</v>
      </c>
      <c r="AZ15" s="102">
        <v>12460361</v>
      </c>
      <c r="BA15" s="99">
        <v>-3375060</v>
      </c>
      <c r="BB15" s="100">
        <v>-8021</v>
      </c>
      <c r="BC15" s="101">
        <v>-270645</v>
      </c>
      <c r="BD15" s="103">
        <v>-3653726</v>
      </c>
      <c r="BE15" s="102">
        <v>-1079423</v>
      </c>
      <c r="BF15" s="102">
        <v>8806635</v>
      </c>
      <c r="BH15" s="104">
        <f t="shared" si="0"/>
        <v>3653726</v>
      </c>
      <c r="BI15" s="105">
        <f t="shared" si="1"/>
        <v>0.36296613452807885</v>
      </c>
      <c r="BJ15" s="106">
        <f t="shared" si="2"/>
        <v>0.6370338654719212</v>
      </c>
    </row>
    <row r="16" spans="1:63" x14ac:dyDescent="0.15">
      <c r="A16" s="99" t="s">
        <v>408</v>
      </c>
      <c r="B16" s="107" t="s">
        <v>341</v>
      </c>
      <c r="C16" s="99">
        <v>16740</v>
      </c>
      <c r="D16" s="100">
        <v>17304</v>
      </c>
      <c r="E16" s="100">
        <v>464540</v>
      </c>
      <c r="F16" s="100">
        <v>8618</v>
      </c>
      <c r="G16" s="100">
        <v>145927</v>
      </c>
      <c r="H16" s="100">
        <v>245030</v>
      </c>
      <c r="I16" s="100">
        <v>8050</v>
      </c>
      <c r="J16" s="100">
        <v>95927</v>
      </c>
      <c r="K16" s="100">
        <v>65492</v>
      </c>
      <c r="L16" s="100">
        <v>23273</v>
      </c>
      <c r="M16" s="100">
        <v>14901</v>
      </c>
      <c r="N16" s="100">
        <v>825081</v>
      </c>
      <c r="O16" s="100">
        <v>371802</v>
      </c>
      <c r="P16" s="100">
        <v>540646</v>
      </c>
      <c r="Q16" s="100">
        <v>268124</v>
      </c>
      <c r="R16" s="100">
        <v>277319</v>
      </c>
      <c r="S16" s="100">
        <v>437632</v>
      </c>
      <c r="T16" s="100">
        <v>146235</v>
      </c>
      <c r="U16" s="100">
        <v>549357</v>
      </c>
      <c r="V16" s="100">
        <v>111914</v>
      </c>
      <c r="W16" s="100">
        <v>5832272</v>
      </c>
      <c r="X16" s="100">
        <v>11842</v>
      </c>
      <c r="Y16" s="100">
        <v>3626</v>
      </c>
      <c r="Z16" s="100">
        <v>745</v>
      </c>
      <c r="AA16" s="100">
        <v>276780</v>
      </c>
      <c r="AB16" s="100">
        <v>4061</v>
      </c>
      <c r="AC16" s="100">
        <v>25350</v>
      </c>
      <c r="AD16" s="100">
        <v>70277</v>
      </c>
      <c r="AE16" s="100">
        <v>18654</v>
      </c>
      <c r="AF16" s="100">
        <v>175714</v>
      </c>
      <c r="AG16" s="100">
        <v>7818</v>
      </c>
      <c r="AH16" s="100">
        <v>22760</v>
      </c>
      <c r="AI16" s="100">
        <v>10773</v>
      </c>
      <c r="AJ16" s="100">
        <v>76055</v>
      </c>
      <c r="AK16" s="100">
        <v>133078</v>
      </c>
      <c r="AL16" s="100">
        <v>542</v>
      </c>
      <c r="AM16" s="101">
        <v>27296</v>
      </c>
      <c r="AN16" s="102">
        <v>11331555</v>
      </c>
      <c r="AO16" s="99">
        <v>30178</v>
      </c>
      <c r="AP16" s="100">
        <v>279415</v>
      </c>
      <c r="AQ16" s="100">
        <v>638</v>
      </c>
      <c r="AR16" s="100">
        <v>18447</v>
      </c>
      <c r="AS16" s="100">
        <v>446004</v>
      </c>
      <c r="AT16" s="100">
        <v>12004</v>
      </c>
      <c r="AU16" s="99">
        <v>786686</v>
      </c>
      <c r="AV16" s="103">
        <v>12118241</v>
      </c>
      <c r="AW16" s="101">
        <v>863564</v>
      </c>
      <c r="AX16" s="102">
        <v>863564</v>
      </c>
      <c r="AY16" s="102">
        <v>1650250</v>
      </c>
      <c r="AZ16" s="102">
        <v>12981805</v>
      </c>
      <c r="BA16" s="99">
        <v>-1145426</v>
      </c>
      <c r="BB16" s="100">
        <v>-7377</v>
      </c>
      <c r="BC16" s="101">
        <v>-92053</v>
      </c>
      <c r="BD16" s="103">
        <v>-1244856</v>
      </c>
      <c r="BE16" s="102">
        <v>405394</v>
      </c>
      <c r="BF16" s="102">
        <v>11736949</v>
      </c>
      <c r="BH16" s="104">
        <f t="shared" si="0"/>
        <v>1244856</v>
      </c>
      <c r="BI16" s="105">
        <f t="shared" si="1"/>
        <v>0.10272579989125484</v>
      </c>
      <c r="BJ16" s="106">
        <f t="shared" si="2"/>
        <v>0.89727420010874515</v>
      </c>
    </row>
    <row r="17" spans="1:62" x14ac:dyDescent="0.15">
      <c r="A17" s="99" t="s">
        <v>409</v>
      </c>
      <c r="B17" s="107" t="s">
        <v>162</v>
      </c>
      <c r="C17" s="99">
        <v>24</v>
      </c>
      <c r="D17" s="100">
        <v>1870</v>
      </c>
      <c r="E17" s="100">
        <v>0</v>
      </c>
      <c r="F17" s="100">
        <v>0</v>
      </c>
      <c r="G17" s="100">
        <v>13330</v>
      </c>
      <c r="H17" s="100">
        <v>590</v>
      </c>
      <c r="I17" s="100">
        <v>0</v>
      </c>
      <c r="J17" s="100">
        <v>5306</v>
      </c>
      <c r="K17" s="100">
        <v>13246</v>
      </c>
      <c r="L17" s="100">
        <v>3266</v>
      </c>
      <c r="M17" s="100">
        <v>134</v>
      </c>
      <c r="N17" s="100">
        <v>12160</v>
      </c>
      <c r="O17" s="100">
        <v>1635494</v>
      </c>
      <c r="P17" s="100">
        <v>658076</v>
      </c>
      <c r="Q17" s="100">
        <v>102974</v>
      </c>
      <c r="R17" s="100">
        <v>29828</v>
      </c>
      <c r="S17" s="100">
        <v>212170</v>
      </c>
      <c r="T17" s="100">
        <v>11896</v>
      </c>
      <c r="U17" s="100">
        <v>430470</v>
      </c>
      <c r="V17" s="100">
        <v>5097</v>
      </c>
      <c r="W17" s="100">
        <v>391387</v>
      </c>
      <c r="X17" s="100">
        <v>0</v>
      </c>
      <c r="Y17" s="100">
        <v>46838</v>
      </c>
      <c r="Z17" s="100">
        <v>0</v>
      </c>
      <c r="AA17" s="100">
        <v>406</v>
      </c>
      <c r="AB17" s="100">
        <v>1</v>
      </c>
      <c r="AC17" s="100">
        <v>0</v>
      </c>
      <c r="AD17" s="100">
        <v>4757</v>
      </c>
      <c r="AE17" s="100">
        <v>286</v>
      </c>
      <c r="AF17" s="100">
        <v>13236</v>
      </c>
      <c r="AG17" s="100">
        <v>0</v>
      </c>
      <c r="AH17" s="100">
        <v>10</v>
      </c>
      <c r="AI17" s="100">
        <v>0</v>
      </c>
      <c r="AJ17" s="100">
        <v>494807</v>
      </c>
      <c r="AK17" s="100">
        <v>386</v>
      </c>
      <c r="AL17" s="100">
        <v>0</v>
      </c>
      <c r="AM17" s="101">
        <v>0</v>
      </c>
      <c r="AN17" s="102">
        <v>4088045</v>
      </c>
      <c r="AO17" s="99">
        <v>0</v>
      </c>
      <c r="AP17" s="100">
        <v>13291</v>
      </c>
      <c r="AQ17" s="100">
        <v>0</v>
      </c>
      <c r="AR17" s="100">
        <v>157066</v>
      </c>
      <c r="AS17" s="100">
        <v>4278071</v>
      </c>
      <c r="AT17" s="100">
        <v>88467</v>
      </c>
      <c r="AU17" s="99">
        <v>4536895</v>
      </c>
      <c r="AV17" s="103">
        <v>8624940</v>
      </c>
      <c r="AW17" s="101">
        <v>3372310</v>
      </c>
      <c r="AX17" s="102">
        <v>3372310</v>
      </c>
      <c r="AY17" s="102">
        <v>7909205</v>
      </c>
      <c r="AZ17" s="102">
        <v>11997250</v>
      </c>
      <c r="BA17" s="99">
        <v>-1424716</v>
      </c>
      <c r="BB17" s="100">
        <v>0</v>
      </c>
      <c r="BC17" s="101">
        <v>-113976</v>
      </c>
      <c r="BD17" s="103">
        <v>-1538692</v>
      </c>
      <c r="BE17" s="102">
        <v>6370513</v>
      </c>
      <c r="BF17" s="102">
        <v>10458558</v>
      </c>
      <c r="BH17" s="104">
        <f t="shared" si="0"/>
        <v>1538692</v>
      </c>
      <c r="BI17" s="105">
        <f t="shared" si="1"/>
        <v>0.17840031350942731</v>
      </c>
      <c r="BJ17" s="106">
        <f t="shared" si="2"/>
        <v>0.82159968649057269</v>
      </c>
    </row>
    <row r="18" spans="1:62" x14ac:dyDescent="0.15">
      <c r="A18" s="99" t="s">
        <v>410</v>
      </c>
      <c r="B18" s="107" t="s">
        <v>160</v>
      </c>
      <c r="C18" s="99">
        <v>122</v>
      </c>
      <c r="D18" s="100">
        <v>1763</v>
      </c>
      <c r="E18" s="100">
        <v>0</v>
      </c>
      <c r="F18" s="100">
        <v>0</v>
      </c>
      <c r="G18" s="100">
        <v>1163</v>
      </c>
      <c r="H18" s="100">
        <v>0</v>
      </c>
      <c r="I18" s="100">
        <v>237</v>
      </c>
      <c r="J18" s="100">
        <v>35359</v>
      </c>
      <c r="K18" s="100">
        <v>8463</v>
      </c>
      <c r="L18" s="100">
        <v>3812</v>
      </c>
      <c r="M18" s="100">
        <v>1124</v>
      </c>
      <c r="N18" s="100">
        <v>5767</v>
      </c>
      <c r="O18" s="100">
        <v>50593</v>
      </c>
      <c r="P18" s="100">
        <v>2447173</v>
      </c>
      <c r="Q18" s="100">
        <v>13040</v>
      </c>
      <c r="R18" s="100">
        <v>40661</v>
      </c>
      <c r="S18" s="100">
        <v>37647</v>
      </c>
      <c r="T18" s="100">
        <v>4937</v>
      </c>
      <c r="U18" s="100">
        <v>49596</v>
      </c>
      <c r="V18" s="100">
        <v>1213</v>
      </c>
      <c r="W18" s="100">
        <v>4279</v>
      </c>
      <c r="X18" s="100">
        <v>133</v>
      </c>
      <c r="Y18" s="100">
        <v>1126</v>
      </c>
      <c r="Z18" s="100">
        <v>0</v>
      </c>
      <c r="AA18" s="100">
        <v>318</v>
      </c>
      <c r="AB18" s="100">
        <v>0</v>
      </c>
      <c r="AC18" s="100">
        <v>0</v>
      </c>
      <c r="AD18" s="100">
        <v>2442</v>
      </c>
      <c r="AE18" s="100">
        <v>145</v>
      </c>
      <c r="AF18" s="100">
        <v>645</v>
      </c>
      <c r="AG18" s="100">
        <v>0</v>
      </c>
      <c r="AH18" s="100">
        <v>0</v>
      </c>
      <c r="AI18" s="100">
        <v>0</v>
      </c>
      <c r="AJ18" s="100">
        <v>726972</v>
      </c>
      <c r="AK18" s="100">
        <v>459</v>
      </c>
      <c r="AL18" s="100">
        <v>0</v>
      </c>
      <c r="AM18" s="101">
        <v>0</v>
      </c>
      <c r="AN18" s="102">
        <v>3439189</v>
      </c>
      <c r="AO18" s="99">
        <v>0</v>
      </c>
      <c r="AP18" s="100">
        <v>7805</v>
      </c>
      <c r="AQ18" s="100">
        <v>0</v>
      </c>
      <c r="AR18" s="100">
        <v>99585</v>
      </c>
      <c r="AS18" s="100">
        <v>8574450</v>
      </c>
      <c r="AT18" s="100">
        <v>164159</v>
      </c>
      <c r="AU18" s="99">
        <v>8845999</v>
      </c>
      <c r="AV18" s="103">
        <v>12285188</v>
      </c>
      <c r="AW18" s="101">
        <v>6445904</v>
      </c>
      <c r="AX18" s="102">
        <v>6445904</v>
      </c>
      <c r="AY18" s="102">
        <v>15291903</v>
      </c>
      <c r="AZ18" s="102">
        <v>18731092</v>
      </c>
      <c r="BA18" s="99">
        <v>-1876084</v>
      </c>
      <c r="BB18" s="100">
        <v>0</v>
      </c>
      <c r="BC18" s="101">
        <v>-150085</v>
      </c>
      <c r="BD18" s="103">
        <v>-2026169</v>
      </c>
      <c r="BE18" s="102">
        <v>13265734</v>
      </c>
      <c r="BF18" s="102">
        <v>16704923</v>
      </c>
      <c r="BH18" s="104">
        <f t="shared" si="0"/>
        <v>2026169</v>
      </c>
      <c r="BI18" s="105">
        <f t="shared" si="1"/>
        <v>0.16492779760472531</v>
      </c>
      <c r="BJ18" s="106">
        <f t="shared" si="2"/>
        <v>0.83507220239527469</v>
      </c>
    </row>
    <row r="19" spans="1:62" x14ac:dyDescent="0.15">
      <c r="A19" s="99" t="s">
        <v>411</v>
      </c>
      <c r="B19" s="107" t="s">
        <v>158</v>
      </c>
      <c r="C19" s="99">
        <v>4119</v>
      </c>
      <c r="D19" s="100">
        <v>0</v>
      </c>
      <c r="E19" s="100">
        <v>9</v>
      </c>
      <c r="F19" s="100">
        <v>0</v>
      </c>
      <c r="G19" s="100">
        <v>0</v>
      </c>
      <c r="H19" s="100">
        <v>21</v>
      </c>
      <c r="I19" s="100">
        <v>0</v>
      </c>
      <c r="J19" s="100">
        <v>0</v>
      </c>
      <c r="K19" s="100">
        <v>0</v>
      </c>
      <c r="L19" s="100">
        <v>0</v>
      </c>
      <c r="M19" s="100">
        <v>0</v>
      </c>
      <c r="N19" s="100">
        <v>216</v>
      </c>
      <c r="O19" s="100">
        <v>27536</v>
      </c>
      <c r="P19" s="100">
        <v>93173</v>
      </c>
      <c r="Q19" s="100">
        <v>588055</v>
      </c>
      <c r="R19" s="100">
        <v>1610</v>
      </c>
      <c r="S19" s="100">
        <v>14914</v>
      </c>
      <c r="T19" s="100">
        <v>6849</v>
      </c>
      <c r="U19" s="100">
        <v>21221</v>
      </c>
      <c r="V19" s="100">
        <v>1724</v>
      </c>
      <c r="W19" s="100">
        <v>11956</v>
      </c>
      <c r="X19" s="100">
        <v>0</v>
      </c>
      <c r="Y19" s="100">
        <v>444</v>
      </c>
      <c r="Z19" s="100">
        <v>136</v>
      </c>
      <c r="AA19" s="100">
        <v>104030</v>
      </c>
      <c r="AB19" s="100">
        <v>413</v>
      </c>
      <c r="AC19" s="100">
        <v>0</v>
      </c>
      <c r="AD19" s="100">
        <v>1484</v>
      </c>
      <c r="AE19" s="100">
        <v>9820</v>
      </c>
      <c r="AF19" s="100">
        <v>127453</v>
      </c>
      <c r="AG19" s="100">
        <v>0</v>
      </c>
      <c r="AH19" s="100">
        <v>703825</v>
      </c>
      <c r="AI19" s="100">
        <v>0</v>
      </c>
      <c r="AJ19" s="100">
        <v>267422</v>
      </c>
      <c r="AK19" s="100">
        <v>37045</v>
      </c>
      <c r="AL19" s="100">
        <v>36162</v>
      </c>
      <c r="AM19" s="101">
        <v>0</v>
      </c>
      <c r="AN19" s="102">
        <v>2059637</v>
      </c>
      <c r="AO19" s="99">
        <v>2339</v>
      </c>
      <c r="AP19" s="100">
        <v>101116</v>
      </c>
      <c r="AQ19" s="100">
        <v>202</v>
      </c>
      <c r="AR19" s="100">
        <v>444862</v>
      </c>
      <c r="AS19" s="100">
        <v>4303373</v>
      </c>
      <c r="AT19" s="100">
        <v>73505</v>
      </c>
      <c r="AU19" s="99">
        <v>4925397</v>
      </c>
      <c r="AV19" s="103">
        <v>6985034</v>
      </c>
      <c r="AW19" s="101">
        <v>2027360</v>
      </c>
      <c r="AX19" s="102">
        <v>2027360</v>
      </c>
      <c r="AY19" s="102">
        <v>6952757</v>
      </c>
      <c r="AZ19" s="102">
        <v>9012394</v>
      </c>
      <c r="BA19" s="99">
        <v>-1952156</v>
      </c>
      <c r="BB19" s="100">
        <v>-747</v>
      </c>
      <c r="BC19" s="101">
        <v>-156191</v>
      </c>
      <c r="BD19" s="103">
        <v>-2109094</v>
      </c>
      <c r="BE19" s="102">
        <v>4843663</v>
      </c>
      <c r="BF19" s="102">
        <v>6903300</v>
      </c>
      <c r="BH19" s="104">
        <f t="shared" si="0"/>
        <v>2109094</v>
      </c>
      <c r="BI19" s="105">
        <f t="shared" si="1"/>
        <v>0.30194470062708356</v>
      </c>
      <c r="BJ19" s="106">
        <f t="shared" si="2"/>
        <v>0.69805529937291644</v>
      </c>
    </row>
    <row r="20" spans="1:62" x14ac:dyDescent="0.15">
      <c r="A20" s="99" t="s">
        <v>412</v>
      </c>
      <c r="B20" s="107" t="s">
        <v>386</v>
      </c>
      <c r="C20" s="99">
        <v>12</v>
      </c>
      <c r="D20" s="100">
        <v>21</v>
      </c>
      <c r="E20" s="100">
        <v>69</v>
      </c>
      <c r="F20" s="100">
        <v>3</v>
      </c>
      <c r="G20" s="100">
        <v>123</v>
      </c>
      <c r="H20" s="100">
        <v>147</v>
      </c>
      <c r="I20" s="100">
        <v>10</v>
      </c>
      <c r="J20" s="100">
        <v>7</v>
      </c>
      <c r="K20" s="100">
        <v>2</v>
      </c>
      <c r="L20" s="100">
        <v>30</v>
      </c>
      <c r="M20" s="100">
        <v>1197</v>
      </c>
      <c r="N20" s="100">
        <v>31132</v>
      </c>
      <c r="O20" s="100">
        <v>78312</v>
      </c>
      <c r="P20" s="100">
        <v>158528</v>
      </c>
      <c r="Q20" s="100">
        <v>933046</v>
      </c>
      <c r="R20" s="100">
        <v>3758946</v>
      </c>
      <c r="S20" s="100">
        <v>2334628</v>
      </c>
      <c r="T20" s="100">
        <v>1705223</v>
      </c>
      <c r="U20" s="100">
        <v>592700</v>
      </c>
      <c r="V20" s="100">
        <v>69972</v>
      </c>
      <c r="W20" s="100">
        <v>18936</v>
      </c>
      <c r="X20" s="100">
        <v>132</v>
      </c>
      <c r="Y20" s="100">
        <v>95</v>
      </c>
      <c r="Z20" s="100">
        <v>0</v>
      </c>
      <c r="AA20" s="100">
        <v>2340</v>
      </c>
      <c r="AB20" s="100">
        <v>1583</v>
      </c>
      <c r="AC20" s="100">
        <v>0</v>
      </c>
      <c r="AD20" s="100">
        <v>304</v>
      </c>
      <c r="AE20" s="100">
        <v>69276</v>
      </c>
      <c r="AF20" s="100">
        <v>88065</v>
      </c>
      <c r="AG20" s="100">
        <v>64918</v>
      </c>
      <c r="AH20" s="100">
        <v>286</v>
      </c>
      <c r="AI20" s="100">
        <v>0</v>
      </c>
      <c r="AJ20" s="100">
        <v>735625</v>
      </c>
      <c r="AK20" s="100">
        <v>676</v>
      </c>
      <c r="AL20" s="100">
        <v>52660</v>
      </c>
      <c r="AM20" s="101">
        <v>0</v>
      </c>
      <c r="AN20" s="102">
        <v>10699004</v>
      </c>
      <c r="AO20" s="99">
        <v>540</v>
      </c>
      <c r="AP20" s="100">
        <v>156676</v>
      </c>
      <c r="AQ20" s="100">
        <v>0</v>
      </c>
      <c r="AR20" s="100">
        <v>0</v>
      </c>
      <c r="AS20" s="100">
        <v>0</v>
      </c>
      <c r="AT20" s="100">
        <v>91428</v>
      </c>
      <c r="AU20" s="99">
        <v>248644</v>
      </c>
      <c r="AV20" s="103">
        <v>10947648</v>
      </c>
      <c r="AW20" s="101">
        <v>6762588</v>
      </c>
      <c r="AX20" s="102">
        <v>6762588</v>
      </c>
      <c r="AY20" s="102">
        <v>7011232</v>
      </c>
      <c r="AZ20" s="102">
        <v>17710236</v>
      </c>
      <c r="BA20" s="99">
        <v>-3864965</v>
      </c>
      <c r="BB20" s="100">
        <v>0</v>
      </c>
      <c r="BC20" s="101">
        <v>-309187</v>
      </c>
      <c r="BD20" s="103">
        <v>-4174152</v>
      </c>
      <c r="BE20" s="102">
        <v>2837080</v>
      </c>
      <c r="BF20" s="102">
        <v>13536084</v>
      </c>
      <c r="BH20" s="104">
        <f t="shared" si="0"/>
        <v>4174152</v>
      </c>
      <c r="BI20" s="105">
        <f t="shared" si="1"/>
        <v>0.38128299338816884</v>
      </c>
      <c r="BJ20" s="106">
        <f t="shared" si="2"/>
        <v>0.61871700661183116</v>
      </c>
    </row>
    <row r="21" spans="1:62" x14ac:dyDescent="0.15">
      <c r="A21" s="99" t="s">
        <v>413</v>
      </c>
      <c r="B21" s="107" t="s">
        <v>342</v>
      </c>
      <c r="C21" s="99">
        <v>2869</v>
      </c>
      <c r="D21" s="100">
        <v>292</v>
      </c>
      <c r="E21" s="100">
        <v>15</v>
      </c>
      <c r="F21" s="100">
        <v>0</v>
      </c>
      <c r="G21" s="100">
        <v>1716</v>
      </c>
      <c r="H21" s="100">
        <v>81</v>
      </c>
      <c r="I21" s="100">
        <v>0</v>
      </c>
      <c r="J21" s="100">
        <v>303</v>
      </c>
      <c r="K21" s="100">
        <v>265</v>
      </c>
      <c r="L21" s="100">
        <v>0</v>
      </c>
      <c r="M21" s="100">
        <v>193</v>
      </c>
      <c r="N21" s="100">
        <v>9504</v>
      </c>
      <c r="O21" s="100">
        <v>243985</v>
      </c>
      <c r="P21" s="100">
        <v>380192</v>
      </c>
      <c r="Q21" s="100">
        <v>132675</v>
      </c>
      <c r="R21" s="100">
        <v>274971</v>
      </c>
      <c r="S21" s="100">
        <v>1849593</v>
      </c>
      <c r="T21" s="100">
        <v>102344</v>
      </c>
      <c r="U21" s="100">
        <v>1749866</v>
      </c>
      <c r="V21" s="100">
        <v>12924</v>
      </c>
      <c r="W21" s="100">
        <v>485332</v>
      </c>
      <c r="X21" s="100">
        <v>77</v>
      </c>
      <c r="Y21" s="100">
        <v>836</v>
      </c>
      <c r="Z21" s="100">
        <v>0</v>
      </c>
      <c r="AA21" s="100">
        <v>20747</v>
      </c>
      <c r="AB21" s="100">
        <v>89</v>
      </c>
      <c r="AC21" s="100">
        <v>990</v>
      </c>
      <c r="AD21" s="100">
        <v>11180</v>
      </c>
      <c r="AE21" s="100">
        <v>11959</v>
      </c>
      <c r="AF21" s="100">
        <v>73193</v>
      </c>
      <c r="AG21" s="100">
        <v>20260</v>
      </c>
      <c r="AH21" s="100">
        <v>4891</v>
      </c>
      <c r="AI21" s="100">
        <v>0</v>
      </c>
      <c r="AJ21" s="100">
        <v>423795</v>
      </c>
      <c r="AK21" s="100">
        <v>9629</v>
      </c>
      <c r="AL21" s="100">
        <v>0</v>
      </c>
      <c r="AM21" s="101">
        <v>5435</v>
      </c>
      <c r="AN21" s="102">
        <v>5830201</v>
      </c>
      <c r="AO21" s="99">
        <v>66248</v>
      </c>
      <c r="AP21" s="100">
        <v>3137046</v>
      </c>
      <c r="AQ21" s="100">
        <v>0</v>
      </c>
      <c r="AR21" s="100">
        <v>300267</v>
      </c>
      <c r="AS21" s="100">
        <v>5231031</v>
      </c>
      <c r="AT21" s="100">
        <v>47057</v>
      </c>
      <c r="AU21" s="99">
        <v>8781649</v>
      </c>
      <c r="AV21" s="103">
        <v>14611850</v>
      </c>
      <c r="AW21" s="101">
        <v>6173899</v>
      </c>
      <c r="AX21" s="102">
        <v>6173899</v>
      </c>
      <c r="AY21" s="102">
        <v>14955548</v>
      </c>
      <c r="AZ21" s="102">
        <v>20785749</v>
      </c>
      <c r="BA21" s="99">
        <v>-4373272</v>
      </c>
      <c r="BB21" s="100">
        <v>-134</v>
      </c>
      <c r="BC21" s="101">
        <v>-349633</v>
      </c>
      <c r="BD21" s="103">
        <v>-4723039</v>
      </c>
      <c r="BE21" s="102">
        <v>10232509</v>
      </c>
      <c r="BF21" s="102">
        <v>16062710</v>
      </c>
      <c r="BH21" s="104">
        <f t="shared" si="0"/>
        <v>4723039</v>
      </c>
      <c r="BI21" s="105">
        <f t="shared" si="1"/>
        <v>0.32323347146323017</v>
      </c>
      <c r="BJ21" s="106">
        <f t="shared" si="2"/>
        <v>0.67676652853676988</v>
      </c>
    </row>
    <row r="22" spans="1:62" x14ac:dyDescent="0.15">
      <c r="A22" s="99" t="s">
        <v>414</v>
      </c>
      <c r="B22" s="107" t="s">
        <v>437</v>
      </c>
      <c r="C22" s="99">
        <v>194</v>
      </c>
      <c r="D22" s="100">
        <v>11</v>
      </c>
      <c r="E22" s="100">
        <v>718</v>
      </c>
      <c r="F22" s="100">
        <v>27</v>
      </c>
      <c r="G22" s="100">
        <v>78</v>
      </c>
      <c r="H22" s="100">
        <v>919</v>
      </c>
      <c r="I22" s="100">
        <v>50</v>
      </c>
      <c r="J22" s="100">
        <v>127</v>
      </c>
      <c r="K22" s="100">
        <v>82</v>
      </c>
      <c r="L22" s="100">
        <v>23</v>
      </c>
      <c r="M22" s="100">
        <v>27</v>
      </c>
      <c r="N22" s="100">
        <v>621</v>
      </c>
      <c r="O22" s="100">
        <v>7892</v>
      </c>
      <c r="P22" s="100">
        <v>4027</v>
      </c>
      <c r="Q22" s="100">
        <v>230</v>
      </c>
      <c r="R22" s="100">
        <v>805</v>
      </c>
      <c r="S22" s="100">
        <v>740</v>
      </c>
      <c r="T22" s="100">
        <v>141774</v>
      </c>
      <c r="U22" s="100">
        <v>346048</v>
      </c>
      <c r="V22" s="100">
        <v>390</v>
      </c>
      <c r="W22" s="100">
        <v>102767</v>
      </c>
      <c r="X22" s="100">
        <v>366</v>
      </c>
      <c r="Y22" s="100">
        <v>52</v>
      </c>
      <c r="Z22" s="100">
        <v>102</v>
      </c>
      <c r="AA22" s="100">
        <v>29671</v>
      </c>
      <c r="AB22" s="100">
        <v>5229</v>
      </c>
      <c r="AC22" s="100">
        <v>5394</v>
      </c>
      <c r="AD22" s="100">
        <v>5830</v>
      </c>
      <c r="AE22" s="100">
        <v>12096</v>
      </c>
      <c r="AF22" s="100">
        <v>66902</v>
      </c>
      <c r="AG22" s="100">
        <v>5301</v>
      </c>
      <c r="AH22" s="100">
        <v>1789</v>
      </c>
      <c r="AI22" s="100">
        <v>336</v>
      </c>
      <c r="AJ22" s="100">
        <v>102648</v>
      </c>
      <c r="AK22" s="100">
        <v>7965</v>
      </c>
      <c r="AL22" s="100">
        <v>0</v>
      </c>
      <c r="AM22" s="101">
        <v>0</v>
      </c>
      <c r="AN22" s="102">
        <v>851231</v>
      </c>
      <c r="AO22" s="99">
        <v>37306</v>
      </c>
      <c r="AP22" s="100">
        <v>3450635</v>
      </c>
      <c r="AQ22" s="100">
        <v>0</v>
      </c>
      <c r="AR22" s="100">
        <v>1002831</v>
      </c>
      <c r="AS22" s="100">
        <v>4884831</v>
      </c>
      <c r="AT22" s="100">
        <v>9691</v>
      </c>
      <c r="AU22" s="99">
        <v>9385294</v>
      </c>
      <c r="AV22" s="103">
        <v>10236525</v>
      </c>
      <c r="AW22" s="101">
        <v>1632379</v>
      </c>
      <c r="AX22" s="102">
        <v>1632379</v>
      </c>
      <c r="AY22" s="102">
        <v>11017673</v>
      </c>
      <c r="AZ22" s="102">
        <v>11868904</v>
      </c>
      <c r="BA22" s="99">
        <v>-5938214</v>
      </c>
      <c r="BB22" s="100">
        <v>0</v>
      </c>
      <c r="BC22" s="101">
        <v>-474230</v>
      </c>
      <c r="BD22" s="103">
        <v>-6412444</v>
      </c>
      <c r="BE22" s="102">
        <v>4605229</v>
      </c>
      <c r="BF22" s="102">
        <v>5456460</v>
      </c>
      <c r="BH22" s="104">
        <f t="shared" si="0"/>
        <v>6412444</v>
      </c>
      <c r="BI22" s="105">
        <f t="shared" si="1"/>
        <v>0.62642781608016396</v>
      </c>
      <c r="BJ22" s="106">
        <f t="shared" si="2"/>
        <v>0.37357218391983604</v>
      </c>
    </row>
    <row r="23" spans="1:62" x14ac:dyDescent="0.15">
      <c r="A23" s="99" t="s">
        <v>415</v>
      </c>
      <c r="B23" s="107" t="s">
        <v>388</v>
      </c>
      <c r="C23" s="99">
        <v>72155</v>
      </c>
      <c r="D23" s="100">
        <v>31</v>
      </c>
      <c r="E23" s="100">
        <v>0</v>
      </c>
      <c r="F23" s="100">
        <v>0</v>
      </c>
      <c r="G23" s="100">
        <v>0</v>
      </c>
      <c r="H23" s="100">
        <v>0</v>
      </c>
      <c r="I23" s="100">
        <v>0</v>
      </c>
      <c r="J23" s="100">
        <v>0</v>
      </c>
      <c r="K23" s="100">
        <v>0</v>
      </c>
      <c r="L23" s="100">
        <v>0</v>
      </c>
      <c r="M23" s="100">
        <v>0</v>
      </c>
      <c r="N23" s="100">
        <v>0</v>
      </c>
      <c r="O23" s="100">
        <v>0</v>
      </c>
      <c r="P23" s="100">
        <v>8497</v>
      </c>
      <c r="Q23" s="100">
        <v>0</v>
      </c>
      <c r="R23" s="100">
        <v>0</v>
      </c>
      <c r="S23" s="100">
        <v>0</v>
      </c>
      <c r="T23" s="100">
        <v>0</v>
      </c>
      <c r="U23" s="100">
        <v>24848093</v>
      </c>
      <c r="V23" s="100">
        <v>0</v>
      </c>
      <c r="W23" s="100">
        <v>0</v>
      </c>
      <c r="X23" s="100">
        <v>0</v>
      </c>
      <c r="Y23" s="100">
        <v>0</v>
      </c>
      <c r="Z23" s="100">
        <v>0</v>
      </c>
      <c r="AA23" s="100">
        <v>0</v>
      </c>
      <c r="AB23" s="100">
        <v>0</v>
      </c>
      <c r="AC23" s="100">
        <v>0</v>
      </c>
      <c r="AD23" s="100">
        <v>816148</v>
      </c>
      <c r="AE23" s="100">
        <v>0</v>
      </c>
      <c r="AF23" s="100">
        <v>216263</v>
      </c>
      <c r="AG23" s="100">
        <v>2937</v>
      </c>
      <c r="AH23" s="100">
        <v>0</v>
      </c>
      <c r="AI23" s="100">
        <v>0</v>
      </c>
      <c r="AJ23" s="100">
        <v>1785992</v>
      </c>
      <c r="AK23" s="100">
        <v>1522</v>
      </c>
      <c r="AL23" s="100">
        <v>0</v>
      </c>
      <c r="AM23" s="101">
        <v>0</v>
      </c>
      <c r="AN23" s="102">
        <v>27751638</v>
      </c>
      <c r="AO23" s="99">
        <v>0</v>
      </c>
      <c r="AP23" s="100">
        <v>5899609</v>
      </c>
      <c r="AQ23" s="100">
        <v>0</v>
      </c>
      <c r="AR23" s="100">
        <v>857899</v>
      </c>
      <c r="AS23" s="100">
        <v>6865919</v>
      </c>
      <c r="AT23" s="100">
        <v>119233</v>
      </c>
      <c r="AU23" s="99">
        <v>13742660</v>
      </c>
      <c r="AV23" s="103">
        <v>41494298</v>
      </c>
      <c r="AW23" s="101">
        <v>18471877</v>
      </c>
      <c r="AX23" s="102">
        <v>18471877</v>
      </c>
      <c r="AY23" s="102">
        <v>32214537</v>
      </c>
      <c r="AZ23" s="102">
        <v>59966175</v>
      </c>
      <c r="BA23" s="99">
        <v>-4255337</v>
      </c>
      <c r="BB23" s="100">
        <v>0</v>
      </c>
      <c r="BC23" s="101">
        <v>-333125</v>
      </c>
      <c r="BD23" s="103">
        <v>-4588462</v>
      </c>
      <c r="BE23" s="102">
        <v>27626075</v>
      </c>
      <c r="BF23" s="102">
        <v>55377713</v>
      </c>
      <c r="BH23" s="104">
        <f t="shared" si="0"/>
        <v>4588462</v>
      </c>
      <c r="BI23" s="105">
        <f t="shared" si="1"/>
        <v>0.11058054289772537</v>
      </c>
      <c r="BJ23" s="106">
        <f t="shared" si="2"/>
        <v>0.88941945710227466</v>
      </c>
    </row>
    <row r="24" spans="1:62" x14ac:dyDescent="0.15">
      <c r="A24" s="99" t="s">
        <v>416</v>
      </c>
      <c r="B24" s="107" t="s">
        <v>21</v>
      </c>
      <c r="C24" s="99">
        <v>30646</v>
      </c>
      <c r="D24" s="100">
        <v>3605</v>
      </c>
      <c r="E24" s="100">
        <v>323847</v>
      </c>
      <c r="F24" s="100">
        <v>58272</v>
      </c>
      <c r="G24" s="100">
        <v>171775</v>
      </c>
      <c r="H24" s="100">
        <v>101798</v>
      </c>
      <c r="I24" s="100">
        <v>21632</v>
      </c>
      <c r="J24" s="100">
        <v>29025</v>
      </c>
      <c r="K24" s="100">
        <v>61416</v>
      </c>
      <c r="L24" s="100">
        <v>216986</v>
      </c>
      <c r="M24" s="100">
        <v>285673</v>
      </c>
      <c r="N24" s="100">
        <v>34128</v>
      </c>
      <c r="O24" s="100">
        <v>14165</v>
      </c>
      <c r="P24" s="100">
        <v>51182</v>
      </c>
      <c r="Q24" s="100">
        <v>47941</v>
      </c>
      <c r="R24" s="100">
        <v>73464</v>
      </c>
      <c r="S24" s="100">
        <v>64748</v>
      </c>
      <c r="T24" s="100">
        <v>41465</v>
      </c>
      <c r="U24" s="100">
        <v>93023</v>
      </c>
      <c r="V24" s="100">
        <v>515226</v>
      </c>
      <c r="W24" s="100">
        <v>210846</v>
      </c>
      <c r="X24" s="100">
        <v>222733</v>
      </c>
      <c r="Y24" s="100">
        <v>16542</v>
      </c>
      <c r="Z24" s="100">
        <v>19038</v>
      </c>
      <c r="AA24" s="100">
        <v>584929</v>
      </c>
      <c r="AB24" s="100">
        <v>564980</v>
      </c>
      <c r="AC24" s="100">
        <v>5750</v>
      </c>
      <c r="AD24" s="100">
        <v>128407</v>
      </c>
      <c r="AE24" s="100">
        <v>1175091</v>
      </c>
      <c r="AF24" s="100">
        <v>351787</v>
      </c>
      <c r="AG24" s="100">
        <v>762499</v>
      </c>
      <c r="AH24" s="100">
        <v>281994</v>
      </c>
      <c r="AI24" s="100">
        <v>209687</v>
      </c>
      <c r="AJ24" s="100">
        <v>743473</v>
      </c>
      <c r="AK24" s="100">
        <v>348173</v>
      </c>
      <c r="AL24" s="100">
        <v>214894</v>
      </c>
      <c r="AM24" s="101">
        <v>7804</v>
      </c>
      <c r="AN24" s="102">
        <v>8088644</v>
      </c>
      <c r="AO24" s="99">
        <v>219835</v>
      </c>
      <c r="AP24" s="100">
        <v>3074041</v>
      </c>
      <c r="AQ24" s="100">
        <v>10</v>
      </c>
      <c r="AR24" s="100">
        <v>111388</v>
      </c>
      <c r="AS24" s="100">
        <v>1068573</v>
      </c>
      <c r="AT24" s="100">
        <v>39449</v>
      </c>
      <c r="AU24" s="99">
        <v>4513296</v>
      </c>
      <c r="AV24" s="103">
        <v>12601940</v>
      </c>
      <c r="AW24" s="101">
        <v>766143</v>
      </c>
      <c r="AX24" s="102">
        <v>766143</v>
      </c>
      <c r="AY24" s="102">
        <v>5279439</v>
      </c>
      <c r="AZ24" s="102">
        <v>13368083</v>
      </c>
      <c r="BA24" s="99">
        <v>-3105882</v>
      </c>
      <c r="BB24" s="100">
        <v>-108335</v>
      </c>
      <c r="BC24" s="101">
        <v>-224553</v>
      </c>
      <c r="BD24" s="103">
        <v>-3438770</v>
      </c>
      <c r="BE24" s="102">
        <v>1840669</v>
      </c>
      <c r="BF24" s="102">
        <v>9929313</v>
      </c>
      <c r="BH24" s="104">
        <f t="shared" si="0"/>
        <v>3438770</v>
      </c>
      <c r="BI24" s="105">
        <f t="shared" si="1"/>
        <v>0.27287623969007946</v>
      </c>
      <c r="BJ24" s="106">
        <f t="shared" si="2"/>
        <v>0.72712376030992054</v>
      </c>
    </row>
    <row r="25" spans="1:62" x14ac:dyDescent="0.15">
      <c r="A25" s="99" t="s">
        <v>417</v>
      </c>
      <c r="B25" s="107" t="s">
        <v>389</v>
      </c>
      <c r="C25" s="99">
        <v>30170</v>
      </c>
      <c r="D25" s="100">
        <v>2604</v>
      </c>
      <c r="E25" s="100">
        <v>17938</v>
      </c>
      <c r="F25" s="100">
        <v>8068</v>
      </c>
      <c r="G25" s="100">
        <v>41694</v>
      </c>
      <c r="H25" s="100">
        <v>86227</v>
      </c>
      <c r="I25" s="100">
        <v>5809</v>
      </c>
      <c r="J25" s="100">
        <v>41315</v>
      </c>
      <c r="K25" s="100">
        <v>33850</v>
      </c>
      <c r="L25" s="100">
        <v>106287</v>
      </c>
      <c r="M25" s="100">
        <v>26342</v>
      </c>
      <c r="N25" s="100">
        <v>43111</v>
      </c>
      <c r="O25" s="100">
        <v>17351</v>
      </c>
      <c r="P25" s="100">
        <v>26866</v>
      </c>
      <c r="Q25" s="100">
        <v>8379</v>
      </c>
      <c r="R25" s="100">
        <v>42911</v>
      </c>
      <c r="S25" s="100">
        <v>27167</v>
      </c>
      <c r="T25" s="100">
        <v>8547</v>
      </c>
      <c r="U25" s="100">
        <v>33752</v>
      </c>
      <c r="V25" s="100">
        <v>13780</v>
      </c>
      <c r="W25" s="100">
        <v>37948</v>
      </c>
      <c r="X25" s="100">
        <v>357223</v>
      </c>
      <c r="Y25" s="100">
        <v>133015</v>
      </c>
      <c r="Z25" s="100">
        <v>13937</v>
      </c>
      <c r="AA25" s="100">
        <v>276671</v>
      </c>
      <c r="AB25" s="100">
        <v>86761</v>
      </c>
      <c r="AC25" s="100">
        <v>722676</v>
      </c>
      <c r="AD25" s="100">
        <v>358460</v>
      </c>
      <c r="AE25" s="100">
        <v>170921</v>
      </c>
      <c r="AF25" s="100">
        <v>324300</v>
      </c>
      <c r="AG25" s="100">
        <v>229883</v>
      </c>
      <c r="AH25" s="100">
        <v>151767</v>
      </c>
      <c r="AI25" s="100">
        <v>7339</v>
      </c>
      <c r="AJ25" s="100">
        <v>89065</v>
      </c>
      <c r="AK25" s="100">
        <v>117246</v>
      </c>
      <c r="AL25" s="100">
        <v>0</v>
      </c>
      <c r="AM25" s="101">
        <v>0</v>
      </c>
      <c r="AN25" s="102">
        <v>3699380</v>
      </c>
      <c r="AO25" s="99">
        <v>0</v>
      </c>
      <c r="AP25" s="100">
        <v>0</v>
      </c>
      <c r="AQ25" s="100">
        <v>0</v>
      </c>
      <c r="AR25" s="100">
        <v>20550168</v>
      </c>
      <c r="AS25" s="100">
        <v>36587021</v>
      </c>
      <c r="AT25" s="100">
        <v>0</v>
      </c>
      <c r="AU25" s="99">
        <v>57137189</v>
      </c>
      <c r="AV25" s="103">
        <v>60836569</v>
      </c>
      <c r="AW25" s="101">
        <v>0</v>
      </c>
      <c r="AX25" s="102">
        <v>0</v>
      </c>
      <c r="AY25" s="102">
        <v>57137189</v>
      </c>
      <c r="AZ25" s="102">
        <v>60836569</v>
      </c>
      <c r="BA25" s="99">
        <v>0</v>
      </c>
      <c r="BB25" s="100">
        <v>0</v>
      </c>
      <c r="BC25" s="101">
        <v>0</v>
      </c>
      <c r="BD25" s="103">
        <v>0</v>
      </c>
      <c r="BE25" s="102">
        <v>57137189</v>
      </c>
      <c r="BF25" s="102">
        <v>60836569</v>
      </c>
      <c r="BH25" s="104">
        <f t="shared" si="0"/>
        <v>0</v>
      </c>
      <c r="BI25" s="105">
        <f t="shared" si="1"/>
        <v>0</v>
      </c>
      <c r="BJ25" s="106">
        <f t="shared" si="2"/>
        <v>1</v>
      </c>
    </row>
    <row r="26" spans="1:62" x14ac:dyDescent="0.15">
      <c r="A26" s="99" t="s">
        <v>418</v>
      </c>
      <c r="B26" s="107" t="s">
        <v>390</v>
      </c>
      <c r="C26" s="99">
        <v>119603</v>
      </c>
      <c r="D26" s="100">
        <v>32069</v>
      </c>
      <c r="E26" s="100">
        <v>509336</v>
      </c>
      <c r="F26" s="100">
        <v>110091</v>
      </c>
      <c r="G26" s="100">
        <v>509238</v>
      </c>
      <c r="H26" s="100">
        <v>810680</v>
      </c>
      <c r="I26" s="100">
        <v>128917</v>
      </c>
      <c r="J26" s="100">
        <v>454407</v>
      </c>
      <c r="K26" s="100">
        <v>343938</v>
      </c>
      <c r="L26" s="100">
        <v>1175487</v>
      </c>
      <c r="M26" s="100">
        <v>313425</v>
      </c>
      <c r="N26" s="100">
        <v>273139</v>
      </c>
      <c r="O26" s="100">
        <v>141566</v>
      </c>
      <c r="P26" s="100">
        <v>179457</v>
      </c>
      <c r="Q26" s="100">
        <v>67279</v>
      </c>
      <c r="R26" s="100">
        <v>382362</v>
      </c>
      <c r="S26" s="100">
        <v>147357</v>
      </c>
      <c r="T26" s="100">
        <v>30318</v>
      </c>
      <c r="U26" s="100">
        <v>677372</v>
      </c>
      <c r="V26" s="100">
        <v>177207</v>
      </c>
      <c r="W26" s="100">
        <v>197529</v>
      </c>
      <c r="X26" s="100">
        <v>2122867</v>
      </c>
      <c r="Y26" s="100">
        <v>192002</v>
      </c>
      <c r="Z26" s="100">
        <v>361559</v>
      </c>
      <c r="AA26" s="100">
        <v>2152379</v>
      </c>
      <c r="AB26" s="100">
        <v>177305</v>
      </c>
      <c r="AC26" s="100">
        <v>324512</v>
      </c>
      <c r="AD26" s="100">
        <v>696286</v>
      </c>
      <c r="AE26" s="100">
        <v>286139</v>
      </c>
      <c r="AF26" s="100">
        <v>476933</v>
      </c>
      <c r="AG26" s="100">
        <v>844091</v>
      </c>
      <c r="AH26" s="100">
        <v>847937</v>
      </c>
      <c r="AI26" s="100">
        <v>20451</v>
      </c>
      <c r="AJ26" s="100">
        <v>401838</v>
      </c>
      <c r="AK26" s="100">
        <v>1966385</v>
      </c>
      <c r="AL26" s="100">
        <v>0</v>
      </c>
      <c r="AM26" s="101">
        <v>21285</v>
      </c>
      <c r="AN26" s="102">
        <v>17672746</v>
      </c>
      <c r="AO26" s="99">
        <v>6754</v>
      </c>
      <c r="AP26" s="100">
        <v>6895130</v>
      </c>
      <c r="AQ26" s="100">
        <v>0</v>
      </c>
      <c r="AR26" s="100">
        <v>0</v>
      </c>
      <c r="AS26" s="100">
        <v>0</v>
      </c>
      <c r="AT26" s="100">
        <v>0</v>
      </c>
      <c r="AU26" s="99">
        <v>6901884</v>
      </c>
      <c r="AV26" s="103">
        <v>24574630</v>
      </c>
      <c r="AW26" s="101">
        <v>60832</v>
      </c>
      <c r="AX26" s="102">
        <v>60832</v>
      </c>
      <c r="AY26" s="102">
        <v>6962716</v>
      </c>
      <c r="AZ26" s="102">
        <v>24635462</v>
      </c>
      <c r="BA26" s="99">
        <v>-1753</v>
      </c>
      <c r="BB26" s="100">
        <v>0</v>
      </c>
      <c r="BC26" s="101">
        <v>0</v>
      </c>
      <c r="BD26" s="103">
        <v>-1753</v>
      </c>
      <c r="BE26" s="102">
        <v>6960963</v>
      </c>
      <c r="BF26" s="102">
        <v>24633709</v>
      </c>
      <c r="BH26" s="104">
        <f t="shared" si="0"/>
        <v>1753</v>
      </c>
      <c r="BI26" s="105">
        <f t="shared" si="1"/>
        <v>7.1333729134477299E-5</v>
      </c>
      <c r="BJ26" s="106">
        <f t="shared" si="2"/>
        <v>0.99992866627086552</v>
      </c>
    </row>
    <row r="27" spans="1:62" x14ac:dyDescent="0.15">
      <c r="A27" s="99" t="s">
        <v>419</v>
      </c>
      <c r="B27" s="107" t="s">
        <v>22</v>
      </c>
      <c r="C27" s="99">
        <v>7207</v>
      </c>
      <c r="D27" s="100">
        <v>2172</v>
      </c>
      <c r="E27" s="100">
        <v>70326</v>
      </c>
      <c r="F27" s="100">
        <v>5792</v>
      </c>
      <c r="G27" s="100">
        <v>23542</v>
      </c>
      <c r="H27" s="100">
        <v>67682</v>
      </c>
      <c r="I27" s="100">
        <v>8074</v>
      </c>
      <c r="J27" s="100">
        <v>13055</v>
      </c>
      <c r="K27" s="100">
        <v>7791</v>
      </c>
      <c r="L27" s="100">
        <v>26130</v>
      </c>
      <c r="M27" s="100">
        <v>6876</v>
      </c>
      <c r="N27" s="100">
        <v>7833</v>
      </c>
      <c r="O27" s="100">
        <v>6448</v>
      </c>
      <c r="P27" s="100">
        <v>9431</v>
      </c>
      <c r="Q27" s="100">
        <v>4419</v>
      </c>
      <c r="R27" s="100">
        <v>23210</v>
      </c>
      <c r="S27" s="100">
        <v>9318</v>
      </c>
      <c r="T27" s="100">
        <v>1381</v>
      </c>
      <c r="U27" s="100">
        <v>20866</v>
      </c>
      <c r="V27" s="100">
        <v>7983</v>
      </c>
      <c r="W27" s="100">
        <v>44881</v>
      </c>
      <c r="X27" s="100">
        <v>18863</v>
      </c>
      <c r="Y27" s="100">
        <v>407907</v>
      </c>
      <c r="Z27" s="100">
        <v>44308</v>
      </c>
      <c r="AA27" s="100">
        <v>214782</v>
      </c>
      <c r="AB27" s="100">
        <v>44067</v>
      </c>
      <c r="AC27" s="100">
        <v>32250</v>
      </c>
      <c r="AD27" s="100">
        <v>197939</v>
      </c>
      <c r="AE27" s="100">
        <v>88692</v>
      </c>
      <c r="AF27" s="100">
        <v>158630</v>
      </c>
      <c r="AG27" s="100">
        <v>386792</v>
      </c>
      <c r="AH27" s="100">
        <v>321745</v>
      </c>
      <c r="AI27" s="100">
        <v>9977</v>
      </c>
      <c r="AJ27" s="100">
        <v>54540</v>
      </c>
      <c r="AK27" s="100">
        <v>472099</v>
      </c>
      <c r="AL27" s="100">
        <v>0</v>
      </c>
      <c r="AM27" s="101">
        <v>6497</v>
      </c>
      <c r="AN27" s="102">
        <v>2833505</v>
      </c>
      <c r="AO27" s="99">
        <v>2686</v>
      </c>
      <c r="AP27" s="100">
        <v>1902465</v>
      </c>
      <c r="AQ27" s="100">
        <v>-212400</v>
      </c>
      <c r="AR27" s="100">
        <v>0</v>
      </c>
      <c r="AS27" s="100">
        <v>0</v>
      </c>
      <c r="AT27" s="100">
        <v>0</v>
      </c>
      <c r="AU27" s="99">
        <v>1692751</v>
      </c>
      <c r="AV27" s="103">
        <v>4526256</v>
      </c>
      <c r="AW27" s="101">
        <v>20868</v>
      </c>
      <c r="AX27" s="102">
        <v>20868</v>
      </c>
      <c r="AY27" s="102">
        <v>1713619</v>
      </c>
      <c r="AZ27" s="102">
        <v>4547124</v>
      </c>
      <c r="BA27" s="99">
        <v>-1534</v>
      </c>
      <c r="BB27" s="100">
        <v>0</v>
      </c>
      <c r="BC27" s="101">
        <v>0</v>
      </c>
      <c r="BD27" s="103">
        <v>-1534</v>
      </c>
      <c r="BE27" s="102">
        <v>1712085</v>
      </c>
      <c r="BF27" s="102">
        <v>4545590</v>
      </c>
      <c r="BH27" s="104">
        <f t="shared" si="0"/>
        <v>1534</v>
      </c>
      <c r="BI27" s="105">
        <f t="shared" si="1"/>
        <v>3.3891145352803729E-4</v>
      </c>
      <c r="BJ27" s="106">
        <f t="shared" si="2"/>
        <v>0.99966108854647195</v>
      </c>
    </row>
    <row r="28" spans="1:62" x14ac:dyDescent="0.15">
      <c r="A28" s="99" t="s">
        <v>420</v>
      </c>
      <c r="B28" s="107" t="s">
        <v>23</v>
      </c>
      <c r="C28" s="99">
        <v>5018</v>
      </c>
      <c r="D28" s="100">
        <v>1948</v>
      </c>
      <c r="E28" s="100">
        <v>30210</v>
      </c>
      <c r="F28" s="100">
        <v>824</v>
      </c>
      <c r="G28" s="100">
        <v>9011</v>
      </c>
      <c r="H28" s="100">
        <v>63722</v>
      </c>
      <c r="I28" s="100">
        <v>202</v>
      </c>
      <c r="J28" s="100">
        <v>1031</v>
      </c>
      <c r="K28" s="100">
        <v>15034</v>
      </c>
      <c r="L28" s="100">
        <v>3698</v>
      </c>
      <c r="M28" s="100">
        <v>1505</v>
      </c>
      <c r="N28" s="100">
        <v>982</v>
      </c>
      <c r="O28" s="100">
        <v>2886</v>
      </c>
      <c r="P28" s="100">
        <v>409</v>
      </c>
      <c r="Q28" s="100">
        <v>3426</v>
      </c>
      <c r="R28" s="100">
        <v>10085</v>
      </c>
      <c r="S28" s="100">
        <v>3760</v>
      </c>
      <c r="T28" s="100">
        <v>994</v>
      </c>
      <c r="U28" s="100">
        <v>19993</v>
      </c>
      <c r="V28" s="100">
        <v>3347</v>
      </c>
      <c r="W28" s="100">
        <v>115443</v>
      </c>
      <c r="X28" s="100">
        <v>250629</v>
      </c>
      <c r="Y28" s="100">
        <v>8962</v>
      </c>
      <c r="Z28" s="100">
        <v>0</v>
      </c>
      <c r="AA28" s="100">
        <v>126432</v>
      </c>
      <c r="AB28" s="100">
        <v>111251</v>
      </c>
      <c r="AC28" s="100">
        <v>1025</v>
      </c>
      <c r="AD28" s="100">
        <v>272174</v>
      </c>
      <c r="AE28" s="100">
        <v>177355</v>
      </c>
      <c r="AF28" s="100">
        <v>1083959</v>
      </c>
      <c r="AG28" s="100">
        <v>206714</v>
      </c>
      <c r="AH28" s="100">
        <v>245589</v>
      </c>
      <c r="AI28" s="100">
        <v>156</v>
      </c>
      <c r="AJ28" s="100">
        <v>21940</v>
      </c>
      <c r="AK28" s="100">
        <v>950186</v>
      </c>
      <c r="AL28" s="100">
        <v>0</v>
      </c>
      <c r="AM28" s="101">
        <v>67363</v>
      </c>
      <c r="AN28" s="102">
        <v>3817263</v>
      </c>
      <c r="AO28" s="99">
        <v>0</v>
      </c>
      <c r="AP28" s="100">
        <v>292863</v>
      </c>
      <c r="AQ28" s="100">
        <v>783652</v>
      </c>
      <c r="AR28" s="100">
        <v>0</v>
      </c>
      <c r="AS28" s="100">
        <v>0</v>
      </c>
      <c r="AT28" s="100">
        <v>0</v>
      </c>
      <c r="AU28" s="99">
        <v>1076515</v>
      </c>
      <c r="AV28" s="103">
        <v>4893778</v>
      </c>
      <c r="AW28" s="101">
        <v>8508</v>
      </c>
      <c r="AX28" s="102">
        <v>8508</v>
      </c>
      <c r="AY28" s="102">
        <v>1085023</v>
      </c>
      <c r="AZ28" s="102">
        <v>4902286</v>
      </c>
      <c r="BA28" s="99">
        <v>-306</v>
      </c>
      <c r="BB28" s="100">
        <v>0</v>
      </c>
      <c r="BC28" s="101">
        <v>0</v>
      </c>
      <c r="BD28" s="103">
        <v>-306</v>
      </c>
      <c r="BE28" s="102">
        <v>1084717</v>
      </c>
      <c r="BF28" s="102">
        <v>4901980</v>
      </c>
      <c r="BH28" s="104">
        <f t="shared" si="0"/>
        <v>306</v>
      </c>
      <c r="BI28" s="105">
        <f t="shared" si="1"/>
        <v>6.2528377870839255E-5</v>
      </c>
      <c r="BJ28" s="106">
        <f t="shared" si="2"/>
        <v>0.9999374716221292</v>
      </c>
    </row>
    <row r="29" spans="1:62" x14ac:dyDescent="0.15">
      <c r="A29" s="99" t="s">
        <v>421</v>
      </c>
      <c r="B29" s="107" t="s">
        <v>114</v>
      </c>
      <c r="C29" s="99">
        <v>843366</v>
      </c>
      <c r="D29" s="100">
        <v>17469</v>
      </c>
      <c r="E29" s="100">
        <v>2745302</v>
      </c>
      <c r="F29" s="100">
        <v>263341</v>
      </c>
      <c r="G29" s="100">
        <v>930866</v>
      </c>
      <c r="H29" s="100">
        <v>1074524</v>
      </c>
      <c r="I29" s="100">
        <v>177841</v>
      </c>
      <c r="J29" s="100">
        <v>790818</v>
      </c>
      <c r="K29" s="100">
        <v>228008</v>
      </c>
      <c r="L29" s="100">
        <v>615956</v>
      </c>
      <c r="M29" s="100">
        <v>335749</v>
      </c>
      <c r="N29" s="100">
        <v>519991</v>
      </c>
      <c r="O29" s="100">
        <v>452188</v>
      </c>
      <c r="P29" s="100">
        <v>666210</v>
      </c>
      <c r="Q29" s="100">
        <v>328007</v>
      </c>
      <c r="R29" s="100">
        <v>558642</v>
      </c>
      <c r="S29" s="100">
        <v>808339</v>
      </c>
      <c r="T29" s="100">
        <v>231375</v>
      </c>
      <c r="U29" s="100">
        <v>2138103</v>
      </c>
      <c r="V29" s="100">
        <v>695385</v>
      </c>
      <c r="W29" s="100">
        <v>3375890</v>
      </c>
      <c r="X29" s="100">
        <v>437804</v>
      </c>
      <c r="Y29" s="100">
        <v>80993</v>
      </c>
      <c r="Z29" s="100">
        <v>72149</v>
      </c>
      <c r="AA29" s="100">
        <v>1031674</v>
      </c>
      <c r="AB29" s="100">
        <v>188269</v>
      </c>
      <c r="AC29" s="100">
        <v>100454</v>
      </c>
      <c r="AD29" s="100">
        <v>1490588</v>
      </c>
      <c r="AE29" s="100">
        <v>603888</v>
      </c>
      <c r="AF29" s="100">
        <v>391574</v>
      </c>
      <c r="AG29" s="100">
        <v>825179</v>
      </c>
      <c r="AH29" s="100">
        <v>3391361</v>
      </c>
      <c r="AI29" s="100">
        <v>169193</v>
      </c>
      <c r="AJ29" s="100">
        <v>1383433</v>
      </c>
      <c r="AK29" s="100">
        <v>4244074</v>
      </c>
      <c r="AL29" s="100">
        <v>331919</v>
      </c>
      <c r="AM29" s="101">
        <v>47205</v>
      </c>
      <c r="AN29" s="102">
        <v>32587127</v>
      </c>
      <c r="AO29" s="99">
        <v>1663548</v>
      </c>
      <c r="AP29" s="100">
        <v>48154709</v>
      </c>
      <c r="AQ29" s="100">
        <v>10279</v>
      </c>
      <c r="AR29" s="100">
        <v>496482</v>
      </c>
      <c r="AS29" s="100">
        <v>6899753</v>
      </c>
      <c r="AT29" s="100">
        <v>181619</v>
      </c>
      <c r="AU29" s="99">
        <v>57406390</v>
      </c>
      <c r="AV29" s="103">
        <v>89993517</v>
      </c>
      <c r="AW29" s="101">
        <v>5674864</v>
      </c>
      <c r="AX29" s="102">
        <v>5674864</v>
      </c>
      <c r="AY29" s="102">
        <v>63081254</v>
      </c>
      <c r="AZ29" s="102">
        <v>95668381</v>
      </c>
      <c r="BA29" s="99">
        <v>-189500</v>
      </c>
      <c r="BB29" s="100">
        <v>0</v>
      </c>
      <c r="BC29" s="101">
        <v>0</v>
      </c>
      <c r="BD29" s="103">
        <v>-189500</v>
      </c>
      <c r="BE29" s="102">
        <v>62891754</v>
      </c>
      <c r="BF29" s="102">
        <v>95478881</v>
      </c>
      <c r="BH29" s="104">
        <f t="shared" si="0"/>
        <v>189500</v>
      </c>
      <c r="BI29" s="105">
        <f t="shared" si="1"/>
        <v>2.1057072366668368E-3</v>
      </c>
      <c r="BJ29" s="106">
        <f t="shared" si="2"/>
        <v>0.99789429276333319</v>
      </c>
    </row>
    <row r="30" spans="1:62" x14ac:dyDescent="0.15">
      <c r="A30" s="99" t="s">
        <v>422</v>
      </c>
      <c r="B30" s="107" t="s">
        <v>112</v>
      </c>
      <c r="C30" s="99">
        <v>81031</v>
      </c>
      <c r="D30" s="100">
        <v>34285</v>
      </c>
      <c r="E30" s="100">
        <v>219896</v>
      </c>
      <c r="F30" s="100">
        <v>65141</v>
      </c>
      <c r="G30" s="100">
        <v>113857</v>
      </c>
      <c r="H30" s="100">
        <v>182028</v>
      </c>
      <c r="I30" s="100">
        <v>56826</v>
      </c>
      <c r="J30" s="100">
        <v>55928</v>
      </c>
      <c r="K30" s="100">
        <v>67983</v>
      </c>
      <c r="L30" s="100">
        <v>115982</v>
      </c>
      <c r="M30" s="100">
        <v>70946</v>
      </c>
      <c r="N30" s="100">
        <v>133590</v>
      </c>
      <c r="O30" s="100">
        <v>70015</v>
      </c>
      <c r="P30" s="100">
        <v>116355</v>
      </c>
      <c r="Q30" s="100">
        <v>74866</v>
      </c>
      <c r="R30" s="100">
        <v>84302</v>
      </c>
      <c r="S30" s="100">
        <v>97179</v>
      </c>
      <c r="T30" s="100">
        <v>34238</v>
      </c>
      <c r="U30" s="100">
        <v>240983</v>
      </c>
      <c r="V30" s="100">
        <v>144818</v>
      </c>
      <c r="W30" s="100">
        <v>762114</v>
      </c>
      <c r="X30" s="100">
        <v>403924</v>
      </c>
      <c r="Y30" s="100">
        <v>107466</v>
      </c>
      <c r="Z30" s="100">
        <v>132434</v>
      </c>
      <c r="AA30" s="100">
        <v>1633952</v>
      </c>
      <c r="AB30" s="100">
        <v>1636045</v>
      </c>
      <c r="AC30" s="100">
        <v>6138221</v>
      </c>
      <c r="AD30" s="100">
        <v>1254226</v>
      </c>
      <c r="AE30" s="100">
        <v>279321</v>
      </c>
      <c r="AF30" s="100">
        <v>836596</v>
      </c>
      <c r="AG30" s="100">
        <v>321867</v>
      </c>
      <c r="AH30" s="100">
        <v>587779</v>
      </c>
      <c r="AI30" s="100">
        <v>114253</v>
      </c>
      <c r="AJ30" s="100">
        <v>654730</v>
      </c>
      <c r="AK30" s="100">
        <v>391253</v>
      </c>
      <c r="AL30" s="100">
        <v>0</v>
      </c>
      <c r="AM30" s="101">
        <v>13399</v>
      </c>
      <c r="AN30" s="102">
        <v>17327829</v>
      </c>
      <c r="AO30" s="99">
        <v>282</v>
      </c>
      <c r="AP30" s="100">
        <v>17774586</v>
      </c>
      <c r="AQ30" s="100">
        <v>0</v>
      </c>
      <c r="AR30" s="100">
        <v>0</v>
      </c>
      <c r="AS30" s="100">
        <v>0</v>
      </c>
      <c r="AT30" s="100">
        <v>0</v>
      </c>
      <c r="AU30" s="99">
        <v>17774868</v>
      </c>
      <c r="AV30" s="103">
        <v>35102697</v>
      </c>
      <c r="AW30" s="101">
        <v>1744931</v>
      </c>
      <c r="AX30" s="102">
        <v>1744931</v>
      </c>
      <c r="AY30" s="102">
        <v>19519799</v>
      </c>
      <c r="AZ30" s="102">
        <v>36847628</v>
      </c>
      <c r="BA30" s="99">
        <v>-1399404</v>
      </c>
      <c r="BB30" s="100">
        <v>0</v>
      </c>
      <c r="BC30" s="101">
        <v>0</v>
      </c>
      <c r="BD30" s="103">
        <v>-1399404</v>
      </c>
      <c r="BE30" s="102">
        <v>18120395</v>
      </c>
      <c r="BF30" s="102">
        <v>35448224</v>
      </c>
      <c r="BH30" s="104">
        <f t="shared" si="0"/>
        <v>1399404</v>
      </c>
      <c r="BI30" s="105">
        <f t="shared" si="1"/>
        <v>3.9865996621285253E-2</v>
      </c>
      <c r="BJ30" s="106">
        <f t="shared" si="2"/>
        <v>0.9601340033787148</v>
      </c>
    </row>
    <row r="31" spans="1:62" x14ac:dyDescent="0.15">
      <c r="A31" s="99" t="s">
        <v>423</v>
      </c>
      <c r="B31" s="107" t="s">
        <v>391</v>
      </c>
      <c r="C31" s="99">
        <v>23450</v>
      </c>
      <c r="D31" s="100">
        <v>7017</v>
      </c>
      <c r="E31" s="100">
        <v>87856</v>
      </c>
      <c r="F31" s="100">
        <v>13379</v>
      </c>
      <c r="G31" s="100">
        <v>28270</v>
      </c>
      <c r="H31" s="100">
        <v>67351</v>
      </c>
      <c r="I31" s="100">
        <v>6116</v>
      </c>
      <c r="J31" s="100">
        <v>44114</v>
      </c>
      <c r="K31" s="100">
        <v>20324</v>
      </c>
      <c r="L31" s="100">
        <v>33193</v>
      </c>
      <c r="M31" s="100">
        <v>8654</v>
      </c>
      <c r="N31" s="100">
        <v>47862</v>
      </c>
      <c r="O31" s="100">
        <v>27955</v>
      </c>
      <c r="P31" s="100">
        <v>42394</v>
      </c>
      <c r="Q31" s="100">
        <v>13192</v>
      </c>
      <c r="R31" s="100">
        <v>21822</v>
      </c>
      <c r="S31" s="100">
        <v>41279</v>
      </c>
      <c r="T31" s="100">
        <v>13423</v>
      </c>
      <c r="U31" s="100">
        <v>42862</v>
      </c>
      <c r="V31" s="100">
        <v>29774</v>
      </c>
      <c r="W31" s="100">
        <v>276234</v>
      </c>
      <c r="X31" s="100">
        <v>138967</v>
      </c>
      <c r="Y31" s="100">
        <v>6284</v>
      </c>
      <c r="Z31" s="100">
        <v>8996</v>
      </c>
      <c r="AA31" s="100">
        <v>2656385</v>
      </c>
      <c r="AB31" s="100">
        <v>541343</v>
      </c>
      <c r="AC31" s="100">
        <v>2408786</v>
      </c>
      <c r="AD31" s="100">
        <v>1060604</v>
      </c>
      <c r="AE31" s="100">
        <v>1156095</v>
      </c>
      <c r="AF31" s="100">
        <v>63536</v>
      </c>
      <c r="AG31" s="100">
        <v>341144</v>
      </c>
      <c r="AH31" s="100">
        <v>1088657</v>
      </c>
      <c r="AI31" s="100">
        <v>81346</v>
      </c>
      <c r="AJ31" s="100">
        <v>578233</v>
      </c>
      <c r="AK31" s="100">
        <v>709389</v>
      </c>
      <c r="AL31" s="100">
        <v>0</v>
      </c>
      <c r="AM31" s="101">
        <v>147832</v>
      </c>
      <c r="AN31" s="102">
        <v>11884118</v>
      </c>
      <c r="AO31" s="99">
        <v>0</v>
      </c>
      <c r="AP31" s="100">
        <v>65914089</v>
      </c>
      <c r="AQ31" s="100">
        <v>22007</v>
      </c>
      <c r="AR31" s="100">
        <v>0</v>
      </c>
      <c r="AS31" s="100">
        <v>2853657</v>
      </c>
      <c r="AT31" s="100">
        <v>0</v>
      </c>
      <c r="AU31" s="99">
        <v>68789753</v>
      </c>
      <c r="AV31" s="103">
        <v>80673871</v>
      </c>
      <c r="AW31" s="101">
        <v>46859</v>
      </c>
      <c r="AX31" s="102">
        <v>46859</v>
      </c>
      <c r="AY31" s="102">
        <v>68836612</v>
      </c>
      <c r="AZ31" s="102">
        <v>80720730</v>
      </c>
      <c r="BA31" s="99">
        <v>-1787</v>
      </c>
      <c r="BB31" s="100">
        <v>0</v>
      </c>
      <c r="BC31" s="101">
        <v>0</v>
      </c>
      <c r="BD31" s="103">
        <v>-1787</v>
      </c>
      <c r="BE31" s="102">
        <v>68834825</v>
      </c>
      <c r="BF31" s="102">
        <v>80718943</v>
      </c>
      <c r="BH31" s="104">
        <f t="shared" si="0"/>
        <v>1787</v>
      </c>
      <c r="BI31" s="105">
        <f t="shared" si="1"/>
        <v>2.2150914265661059E-5</v>
      </c>
      <c r="BJ31" s="106">
        <f t="shared" si="2"/>
        <v>0.99997784908573439</v>
      </c>
    </row>
    <row r="32" spans="1:62" x14ac:dyDescent="0.15">
      <c r="A32" s="99" t="s">
        <v>424</v>
      </c>
      <c r="B32" s="107" t="s">
        <v>392</v>
      </c>
      <c r="C32" s="99">
        <v>727074</v>
      </c>
      <c r="D32" s="100">
        <v>176147</v>
      </c>
      <c r="E32" s="100">
        <v>1258116</v>
      </c>
      <c r="F32" s="100">
        <v>93380</v>
      </c>
      <c r="G32" s="100">
        <v>473640</v>
      </c>
      <c r="H32" s="100">
        <v>706928</v>
      </c>
      <c r="I32" s="100">
        <v>332018</v>
      </c>
      <c r="J32" s="100">
        <v>268770</v>
      </c>
      <c r="K32" s="100">
        <v>375414</v>
      </c>
      <c r="L32" s="100">
        <v>559263</v>
      </c>
      <c r="M32" s="100">
        <v>271429</v>
      </c>
      <c r="N32" s="100">
        <v>337465</v>
      </c>
      <c r="O32" s="100">
        <v>219589</v>
      </c>
      <c r="P32" s="100">
        <v>314393</v>
      </c>
      <c r="Q32" s="100">
        <v>164051</v>
      </c>
      <c r="R32" s="100">
        <v>259784</v>
      </c>
      <c r="S32" s="100">
        <v>335610</v>
      </c>
      <c r="T32" s="100">
        <v>116407</v>
      </c>
      <c r="U32" s="100">
        <v>874930</v>
      </c>
      <c r="V32" s="100">
        <v>907495</v>
      </c>
      <c r="W32" s="100">
        <v>2669553</v>
      </c>
      <c r="X32" s="100">
        <v>951748</v>
      </c>
      <c r="Y32" s="100">
        <v>89767</v>
      </c>
      <c r="Z32" s="100">
        <v>303312</v>
      </c>
      <c r="AA32" s="100">
        <v>5132988</v>
      </c>
      <c r="AB32" s="100">
        <v>1263281</v>
      </c>
      <c r="AC32" s="100">
        <v>213181</v>
      </c>
      <c r="AD32" s="100">
        <v>6643436</v>
      </c>
      <c r="AE32" s="100">
        <v>1364670</v>
      </c>
      <c r="AF32" s="100">
        <v>1375475</v>
      </c>
      <c r="AG32" s="100">
        <v>1151129</v>
      </c>
      <c r="AH32" s="100">
        <v>1040379</v>
      </c>
      <c r="AI32" s="100">
        <v>169441</v>
      </c>
      <c r="AJ32" s="100">
        <v>1185047</v>
      </c>
      <c r="AK32" s="100">
        <v>2066266</v>
      </c>
      <c r="AL32" s="100">
        <v>74280</v>
      </c>
      <c r="AM32" s="101">
        <v>443793</v>
      </c>
      <c r="AN32" s="102">
        <v>34909649</v>
      </c>
      <c r="AO32" s="99">
        <v>416124</v>
      </c>
      <c r="AP32" s="100">
        <v>15055266</v>
      </c>
      <c r="AQ32" s="100">
        <v>52490</v>
      </c>
      <c r="AR32" s="100">
        <v>59524</v>
      </c>
      <c r="AS32" s="100">
        <v>771425</v>
      </c>
      <c r="AT32" s="100">
        <v>50411</v>
      </c>
      <c r="AU32" s="99">
        <v>16405240</v>
      </c>
      <c r="AV32" s="103">
        <v>51314889</v>
      </c>
      <c r="AW32" s="101">
        <v>7303895</v>
      </c>
      <c r="AX32" s="102">
        <v>7303895</v>
      </c>
      <c r="AY32" s="102">
        <v>23709135</v>
      </c>
      <c r="AZ32" s="102">
        <v>58618784</v>
      </c>
      <c r="BA32" s="99">
        <v>-3609366</v>
      </c>
      <c r="BB32" s="100">
        <v>0</v>
      </c>
      <c r="BC32" s="101">
        <v>0</v>
      </c>
      <c r="BD32" s="103">
        <v>-3609366</v>
      </c>
      <c r="BE32" s="102">
        <v>20099769</v>
      </c>
      <c r="BF32" s="102">
        <v>55009418</v>
      </c>
      <c r="BH32" s="104">
        <f t="shared" si="0"/>
        <v>3609366</v>
      </c>
      <c r="BI32" s="105">
        <f t="shared" si="1"/>
        <v>7.0337597339438854E-2</v>
      </c>
      <c r="BJ32" s="106">
        <f t="shared" si="2"/>
        <v>0.9296624026605611</v>
      </c>
    </row>
    <row r="33" spans="1:63" x14ac:dyDescent="0.15">
      <c r="A33" s="99" t="s">
        <v>425</v>
      </c>
      <c r="B33" s="107" t="s">
        <v>393</v>
      </c>
      <c r="C33" s="99">
        <v>48697</v>
      </c>
      <c r="D33" s="100">
        <v>6828</v>
      </c>
      <c r="E33" s="100">
        <v>176298</v>
      </c>
      <c r="F33" s="100">
        <v>20103</v>
      </c>
      <c r="G33" s="100">
        <v>74804</v>
      </c>
      <c r="H33" s="100">
        <v>348065</v>
      </c>
      <c r="I33" s="100">
        <v>12089</v>
      </c>
      <c r="J33" s="100">
        <v>88149</v>
      </c>
      <c r="K33" s="100">
        <v>40255</v>
      </c>
      <c r="L33" s="100">
        <v>71397</v>
      </c>
      <c r="M33" s="100">
        <v>31302</v>
      </c>
      <c r="N33" s="100">
        <v>73083</v>
      </c>
      <c r="O33" s="100">
        <v>71347</v>
      </c>
      <c r="P33" s="100">
        <v>175975</v>
      </c>
      <c r="Q33" s="100">
        <v>53907</v>
      </c>
      <c r="R33" s="100">
        <v>124953</v>
      </c>
      <c r="S33" s="100">
        <v>202300</v>
      </c>
      <c r="T33" s="100">
        <v>105113</v>
      </c>
      <c r="U33" s="100">
        <v>158340</v>
      </c>
      <c r="V33" s="100">
        <v>68362</v>
      </c>
      <c r="W33" s="100">
        <v>536093</v>
      </c>
      <c r="X33" s="100">
        <v>274500</v>
      </c>
      <c r="Y33" s="100">
        <v>179014</v>
      </c>
      <c r="Z33" s="100">
        <v>47529</v>
      </c>
      <c r="AA33" s="100">
        <v>3563858</v>
      </c>
      <c r="AB33" s="100">
        <v>2046480</v>
      </c>
      <c r="AC33" s="100">
        <v>276629</v>
      </c>
      <c r="AD33" s="100">
        <v>566315</v>
      </c>
      <c r="AE33" s="100">
        <v>8453606</v>
      </c>
      <c r="AF33" s="100">
        <v>1207264</v>
      </c>
      <c r="AG33" s="100">
        <v>1267334</v>
      </c>
      <c r="AH33" s="100">
        <v>851760</v>
      </c>
      <c r="AI33" s="100">
        <v>308678</v>
      </c>
      <c r="AJ33" s="100">
        <v>5708560</v>
      </c>
      <c r="AK33" s="100">
        <v>1110267</v>
      </c>
      <c r="AL33" s="100">
        <v>0</v>
      </c>
      <c r="AM33" s="101">
        <v>354449</v>
      </c>
      <c r="AN33" s="102">
        <v>28703703</v>
      </c>
      <c r="AO33" s="99">
        <v>180634</v>
      </c>
      <c r="AP33" s="100">
        <v>13261541</v>
      </c>
      <c r="AQ33" s="100">
        <v>36245</v>
      </c>
      <c r="AR33" s="100">
        <v>1055204</v>
      </c>
      <c r="AS33" s="100">
        <v>8322706</v>
      </c>
      <c r="AT33" s="100">
        <v>-27004</v>
      </c>
      <c r="AU33" s="99">
        <v>22829326</v>
      </c>
      <c r="AV33" s="103">
        <v>51533029</v>
      </c>
      <c r="AW33" s="101">
        <v>763147</v>
      </c>
      <c r="AX33" s="102">
        <v>763147</v>
      </c>
      <c r="AY33" s="102">
        <v>23592473</v>
      </c>
      <c r="AZ33" s="102">
        <v>52296176</v>
      </c>
      <c r="BA33" s="99">
        <v>-2314324</v>
      </c>
      <c r="BB33" s="100">
        <v>0</v>
      </c>
      <c r="BC33" s="101">
        <v>-7341</v>
      </c>
      <c r="BD33" s="103">
        <v>-2321665</v>
      </c>
      <c r="BE33" s="102">
        <v>21270808</v>
      </c>
      <c r="BF33" s="102">
        <v>49974511</v>
      </c>
      <c r="BH33" s="104">
        <f t="shared" si="0"/>
        <v>2321665</v>
      </c>
      <c r="BI33" s="105">
        <f t="shared" si="1"/>
        <v>4.5051980158201062E-2</v>
      </c>
      <c r="BJ33" s="106">
        <f t="shared" si="2"/>
        <v>0.95494801984179889</v>
      </c>
    </row>
    <row r="34" spans="1:63" x14ac:dyDescent="0.15">
      <c r="A34" s="99" t="s">
        <v>426</v>
      </c>
      <c r="B34" s="107" t="s">
        <v>76</v>
      </c>
      <c r="C34" s="99">
        <v>0</v>
      </c>
      <c r="D34" s="100">
        <v>0</v>
      </c>
      <c r="E34" s="100">
        <v>0</v>
      </c>
      <c r="F34" s="100">
        <v>0</v>
      </c>
      <c r="G34" s="100">
        <v>0</v>
      </c>
      <c r="H34" s="100">
        <v>0</v>
      </c>
      <c r="I34" s="100">
        <v>0</v>
      </c>
      <c r="J34" s="100">
        <v>0</v>
      </c>
      <c r="K34" s="100">
        <v>0</v>
      </c>
      <c r="L34" s="100">
        <v>0</v>
      </c>
      <c r="M34" s="100">
        <v>0</v>
      </c>
      <c r="N34" s="100">
        <v>0</v>
      </c>
      <c r="O34" s="100">
        <v>0</v>
      </c>
      <c r="P34" s="100">
        <v>0</v>
      </c>
      <c r="Q34" s="100">
        <v>0</v>
      </c>
      <c r="R34" s="100">
        <v>0</v>
      </c>
      <c r="S34" s="100">
        <v>0</v>
      </c>
      <c r="T34" s="100">
        <v>0</v>
      </c>
      <c r="U34" s="100">
        <v>0</v>
      </c>
      <c r="V34" s="100">
        <v>0</v>
      </c>
      <c r="W34" s="100">
        <v>0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0">
        <v>0</v>
      </c>
      <c r="AD34" s="100">
        <v>0</v>
      </c>
      <c r="AE34" s="100">
        <v>0</v>
      </c>
      <c r="AF34" s="100">
        <v>0</v>
      </c>
      <c r="AG34" s="100">
        <v>0</v>
      </c>
      <c r="AH34" s="100">
        <v>0</v>
      </c>
      <c r="AI34" s="100">
        <v>0</v>
      </c>
      <c r="AJ34" s="100">
        <v>0</v>
      </c>
      <c r="AK34" s="100">
        <v>0</v>
      </c>
      <c r="AL34" s="100">
        <v>0</v>
      </c>
      <c r="AM34" s="101">
        <v>1157289</v>
      </c>
      <c r="AN34" s="102">
        <v>1157289</v>
      </c>
      <c r="AO34" s="99">
        <v>0</v>
      </c>
      <c r="AP34" s="100">
        <v>1167743</v>
      </c>
      <c r="AQ34" s="100">
        <v>37414003</v>
      </c>
      <c r="AR34" s="100">
        <v>0</v>
      </c>
      <c r="AS34" s="100">
        <v>0</v>
      </c>
      <c r="AT34" s="100">
        <v>0</v>
      </c>
      <c r="AU34" s="99">
        <v>38581746</v>
      </c>
      <c r="AV34" s="103">
        <v>39739035</v>
      </c>
      <c r="AW34" s="101">
        <v>0</v>
      </c>
      <c r="AX34" s="102">
        <v>0</v>
      </c>
      <c r="AY34" s="102">
        <v>38581746</v>
      </c>
      <c r="AZ34" s="102">
        <v>39739035</v>
      </c>
      <c r="BA34" s="99">
        <v>0</v>
      </c>
      <c r="BB34" s="100">
        <v>0</v>
      </c>
      <c r="BC34" s="101">
        <v>0</v>
      </c>
      <c r="BD34" s="103">
        <v>0</v>
      </c>
      <c r="BE34" s="102">
        <v>38581746</v>
      </c>
      <c r="BF34" s="102">
        <v>39739035</v>
      </c>
      <c r="BH34" s="104">
        <f t="shared" si="0"/>
        <v>0</v>
      </c>
      <c r="BI34" s="105">
        <f t="shared" si="1"/>
        <v>0</v>
      </c>
      <c r="BJ34" s="106">
        <f t="shared" si="2"/>
        <v>1</v>
      </c>
    </row>
    <row r="35" spans="1:63" x14ac:dyDescent="0.15">
      <c r="A35" s="99" t="s">
        <v>427</v>
      </c>
      <c r="B35" s="107" t="s">
        <v>394</v>
      </c>
      <c r="C35" s="99">
        <v>510</v>
      </c>
      <c r="D35" s="100">
        <v>255</v>
      </c>
      <c r="E35" s="100">
        <v>10238</v>
      </c>
      <c r="F35" s="100">
        <v>78</v>
      </c>
      <c r="G35" s="100">
        <v>1870</v>
      </c>
      <c r="H35" s="100">
        <v>8704</v>
      </c>
      <c r="I35" s="100">
        <v>115</v>
      </c>
      <c r="J35" s="100">
        <v>1704</v>
      </c>
      <c r="K35" s="100">
        <v>2420</v>
      </c>
      <c r="L35" s="100">
        <v>1654</v>
      </c>
      <c r="M35" s="100">
        <v>148</v>
      </c>
      <c r="N35" s="100">
        <v>4573</v>
      </c>
      <c r="O35" s="100">
        <v>6562</v>
      </c>
      <c r="P35" s="100">
        <v>6584</v>
      </c>
      <c r="Q35" s="100">
        <v>2189</v>
      </c>
      <c r="R35" s="100">
        <v>15189</v>
      </c>
      <c r="S35" s="100">
        <v>17531</v>
      </c>
      <c r="T35" s="100">
        <v>8147</v>
      </c>
      <c r="U35" s="100">
        <v>10390</v>
      </c>
      <c r="V35" s="100">
        <v>481</v>
      </c>
      <c r="W35" s="100">
        <v>9490</v>
      </c>
      <c r="X35" s="100">
        <v>13644</v>
      </c>
      <c r="Y35" s="100">
        <v>480</v>
      </c>
      <c r="Z35" s="100">
        <v>710</v>
      </c>
      <c r="AA35" s="100">
        <v>19991</v>
      </c>
      <c r="AB35" s="100">
        <v>7814</v>
      </c>
      <c r="AC35" s="100">
        <v>91</v>
      </c>
      <c r="AD35" s="100">
        <v>65946</v>
      </c>
      <c r="AE35" s="100">
        <v>205183</v>
      </c>
      <c r="AF35" s="100">
        <v>5121</v>
      </c>
      <c r="AG35" s="100">
        <v>48</v>
      </c>
      <c r="AH35" s="100">
        <v>6220</v>
      </c>
      <c r="AI35" s="100">
        <v>0</v>
      </c>
      <c r="AJ35" s="100">
        <v>38630</v>
      </c>
      <c r="AK35" s="100">
        <v>23691</v>
      </c>
      <c r="AL35" s="100">
        <v>0</v>
      </c>
      <c r="AM35" s="101">
        <v>737</v>
      </c>
      <c r="AN35" s="102">
        <v>497138</v>
      </c>
      <c r="AO35" s="99">
        <v>0</v>
      </c>
      <c r="AP35" s="100">
        <v>9186379</v>
      </c>
      <c r="AQ35" s="100">
        <v>17513968</v>
      </c>
      <c r="AR35" s="100">
        <v>2824952</v>
      </c>
      <c r="AS35" s="100">
        <v>14978399</v>
      </c>
      <c r="AT35" s="100">
        <v>0</v>
      </c>
      <c r="AU35" s="99">
        <v>44503698</v>
      </c>
      <c r="AV35" s="103">
        <v>45000836</v>
      </c>
      <c r="AW35" s="101">
        <v>727422</v>
      </c>
      <c r="AX35" s="102">
        <v>727422</v>
      </c>
      <c r="AY35" s="102">
        <v>45231120</v>
      </c>
      <c r="AZ35" s="102">
        <v>45728258</v>
      </c>
      <c r="BA35" s="99">
        <v>-2047744</v>
      </c>
      <c r="BB35" s="100">
        <v>0</v>
      </c>
      <c r="BC35" s="101">
        <v>0</v>
      </c>
      <c r="BD35" s="103">
        <v>-2047744</v>
      </c>
      <c r="BE35" s="102">
        <v>43183376</v>
      </c>
      <c r="BF35" s="102">
        <v>43680514</v>
      </c>
      <c r="BH35" s="104">
        <f t="shared" si="0"/>
        <v>2047744</v>
      </c>
      <c r="BI35" s="105">
        <f t="shared" si="1"/>
        <v>4.550457684830566E-2</v>
      </c>
      <c r="BJ35" s="106">
        <f t="shared" si="2"/>
        <v>0.95449542315169433</v>
      </c>
    </row>
    <row r="36" spans="1:63" x14ac:dyDescent="0.15">
      <c r="A36" s="99" t="s">
        <v>428</v>
      </c>
      <c r="B36" s="107" t="s">
        <v>395</v>
      </c>
      <c r="C36" s="99">
        <v>4941</v>
      </c>
      <c r="D36" s="100">
        <v>0</v>
      </c>
      <c r="E36" s="100">
        <v>0</v>
      </c>
      <c r="F36" s="100">
        <v>0</v>
      </c>
      <c r="G36" s="100">
        <v>37</v>
      </c>
      <c r="H36" s="100">
        <v>457</v>
      </c>
      <c r="I36" s="100">
        <v>0</v>
      </c>
      <c r="J36" s="100">
        <v>14</v>
      </c>
      <c r="K36" s="100">
        <v>0</v>
      </c>
      <c r="L36" s="100">
        <v>51</v>
      </c>
      <c r="M36" s="100">
        <v>0</v>
      </c>
      <c r="N36" s="100">
        <v>0</v>
      </c>
      <c r="O36" s="100">
        <v>0</v>
      </c>
      <c r="P36" s="100">
        <v>0</v>
      </c>
      <c r="Q36" s="100">
        <v>0</v>
      </c>
      <c r="R36" s="100">
        <v>0</v>
      </c>
      <c r="S36" s="100">
        <v>0</v>
      </c>
      <c r="T36" s="100">
        <v>0</v>
      </c>
      <c r="U36" s="100">
        <v>0</v>
      </c>
      <c r="V36" s="100">
        <v>113</v>
      </c>
      <c r="W36" s="100">
        <v>77</v>
      </c>
      <c r="X36" s="100">
        <v>672</v>
      </c>
      <c r="Y36" s="100">
        <v>1336</v>
      </c>
      <c r="Z36" s="100">
        <v>0</v>
      </c>
      <c r="AA36" s="100">
        <v>2479</v>
      </c>
      <c r="AB36" s="100">
        <v>5695</v>
      </c>
      <c r="AC36" s="100">
        <v>540</v>
      </c>
      <c r="AD36" s="100">
        <v>63021</v>
      </c>
      <c r="AE36" s="100">
        <v>28162</v>
      </c>
      <c r="AF36" s="100">
        <v>1097</v>
      </c>
      <c r="AG36" s="100">
        <v>1058</v>
      </c>
      <c r="AH36" s="100">
        <v>1069715</v>
      </c>
      <c r="AI36" s="100">
        <v>59</v>
      </c>
      <c r="AJ36" s="100">
        <v>3038</v>
      </c>
      <c r="AK36" s="100">
        <v>4333</v>
      </c>
      <c r="AL36" s="100">
        <v>0</v>
      </c>
      <c r="AM36" s="101">
        <v>11449</v>
      </c>
      <c r="AN36" s="102">
        <v>1198344</v>
      </c>
      <c r="AO36" s="99">
        <v>800958</v>
      </c>
      <c r="AP36" s="100">
        <v>15688565</v>
      </c>
      <c r="AQ36" s="100">
        <v>49902266</v>
      </c>
      <c r="AR36" s="100">
        <v>0</v>
      </c>
      <c r="AS36" s="100">
        <v>0</v>
      </c>
      <c r="AT36" s="100">
        <v>0</v>
      </c>
      <c r="AU36" s="99">
        <v>66391789</v>
      </c>
      <c r="AV36" s="103">
        <v>67590133</v>
      </c>
      <c r="AW36" s="101">
        <v>241</v>
      </c>
      <c r="AX36" s="102">
        <v>241</v>
      </c>
      <c r="AY36" s="102">
        <v>66392030</v>
      </c>
      <c r="AZ36" s="102">
        <v>67590374</v>
      </c>
      <c r="BA36" s="99">
        <v>-3569</v>
      </c>
      <c r="BB36" s="100">
        <v>0</v>
      </c>
      <c r="BC36" s="101">
        <v>0</v>
      </c>
      <c r="BD36" s="103">
        <v>-3569</v>
      </c>
      <c r="BE36" s="102">
        <v>66388461</v>
      </c>
      <c r="BF36" s="102">
        <v>67586805</v>
      </c>
      <c r="BH36" s="104">
        <f t="shared" si="0"/>
        <v>3569</v>
      </c>
      <c r="BI36" s="105">
        <f t="shared" si="1"/>
        <v>5.2803565277789884E-5</v>
      </c>
      <c r="BJ36" s="106">
        <f t="shared" si="2"/>
        <v>0.99994719643472219</v>
      </c>
    </row>
    <row r="37" spans="1:63" x14ac:dyDescent="0.15">
      <c r="A37" s="99" t="s">
        <v>429</v>
      </c>
      <c r="B37" s="107" t="s">
        <v>334</v>
      </c>
      <c r="C37" s="99">
        <v>14063</v>
      </c>
      <c r="D37" s="100">
        <v>2479</v>
      </c>
      <c r="E37" s="100">
        <v>35262</v>
      </c>
      <c r="F37" s="100">
        <v>2419</v>
      </c>
      <c r="G37" s="100">
        <v>12137</v>
      </c>
      <c r="H37" s="100">
        <v>48857</v>
      </c>
      <c r="I37" s="100">
        <v>2626</v>
      </c>
      <c r="J37" s="100">
        <v>8090</v>
      </c>
      <c r="K37" s="100">
        <v>5973</v>
      </c>
      <c r="L37" s="100">
        <v>18519</v>
      </c>
      <c r="M37" s="100">
        <v>3210</v>
      </c>
      <c r="N37" s="100">
        <v>9676</v>
      </c>
      <c r="O37" s="100">
        <v>22667</v>
      </c>
      <c r="P37" s="100">
        <v>29652</v>
      </c>
      <c r="Q37" s="100">
        <v>9978</v>
      </c>
      <c r="R37" s="100">
        <v>9565</v>
      </c>
      <c r="S37" s="100">
        <v>9913</v>
      </c>
      <c r="T37" s="100">
        <v>4312</v>
      </c>
      <c r="U37" s="100">
        <v>11919</v>
      </c>
      <c r="V37" s="100">
        <v>7933</v>
      </c>
      <c r="W37" s="100">
        <v>66712</v>
      </c>
      <c r="X37" s="100">
        <v>36602</v>
      </c>
      <c r="Y37" s="100">
        <v>41493</v>
      </c>
      <c r="Z37" s="100">
        <v>9458</v>
      </c>
      <c r="AA37" s="100">
        <v>54565</v>
      </c>
      <c r="AB37" s="100">
        <v>104541</v>
      </c>
      <c r="AC37" s="100">
        <v>26285</v>
      </c>
      <c r="AD37" s="100">
        <v>67908</v>
      </c>
      <c r="AE37" s="100">
        <v>64822</v>
      </c>
      <c r="AF37" s="100">
        <v>112</v>
      </c>
      <c r="AG37" s="100">
        <v>89032</v>
      </c>
      <c r="AH37" s="100">
        <v>66698</v>
      </c>
      <c r="AI37" s="100">
        <v>0</v>
      </c>
      <c r="AJ37" s="100">
        <v>150037</v>
      </c>
      <c r="AK37" s="100">
        <v>152245</v>
      </c>
      <c r="AL37" s="100">
        <v>0</v>
      </c>
      <c r="AM37" s="101">
        <v>22612</v>
      </c>
      <c r="AN37" s="102">
        <v>1222372</v>
      </c>
      <c r="AO37" s="99">
        <v>0</v>
      </c>
      <c r="AP37" s="100">
        <v>3303189</v>
      </c>
      <c r="AQ37" s="100">
        <v>0</v>
      </c>
      <c r="AR37" s="100">
        <v>0</v>
      </c>
      <c r="AS37" s="100">
        <v>0</v>
      </c>
      <c r="AT37" s="100">
        <v>0</v>
      </c>
      <c r="AU37" s="99">
        <v>3303189</v>
      </c>
      <c r="AV37" s="103">
        <v>4525561</v>
      </c>
      <c r="AW37" s="101">
        <v>34576</v>
      </c>
      <c r="AX37" s="102">
        <v>34576</v>
      </c>
      <c r="AY37" s="102">
        <v>3337765</v>
      </c>
      <c r="AZ37" s="102">
        <v>4560137</v>
      </c>
      <c r="BA37" s="99">
        <v>-128344</v>
      </c>
      <c r="BB37" s="100">
        <v>0</v>
      </c>
      <c r="BC37" s="101">
        <v>0</v>
      </c>
      <c r="BD37" s="103">
        <v>-128344</v>
      </c>
      <c r="BE37" s="102">
        <v>3209421</v>
      </c>
      <c r="BF37" s="102">
        <v>4431793</v>
      </c>
      <c r="BH37" s="104">
        <f t="shared" si="0"/>
        <v>128344</v>
      </c>
      <c r="BI37" s="105">
        <f t="shared" si="1"/>
        <v>2.8359798928795789E-2</v>
      </c>
      <c r="BJ37" s="106">
        <f t="shared" si="2"/>
        <v>0.97164020107120419</v>
      </c>
    </row>
    <row r="38" spans="1:63" x14ac:dyDescent="0.15">
      <c r="A38" s="99" t="s">
        <v>430</v>
      </c>
      <c r="B38" s="107" t="s">
        <v>396</v>
      </c>
      <c r="C38" s="99">
        <v>249280</v>
      </c>
      <c r="D38" s="100">
        <v>41823</v>
      </c>
      <c r="E38" s="100">
        <v>1303073</v>
      </c>
      <c r="F38" s="100">
        <v>118091</v>
      </c>
      <c r="G38" s="100">
        <v>264423</v>
      </c>
      <c r="H38" s="100">
        <v>1336171</v>
      </c>
      <c r="I38" s="100">
        <v>81314</v>
      </c>
      <c r="J38" s="100">
        <v>528515</v>
      </c>
      <c r="K38" s="100">
        <v>333347</v>
      </c>
      <c r="L38" s="100">
        <v>297666</v>
      </c>
      <c r="M38" s="100">
        <v>136404</v>
      </c>
      <c r="N38" s="100">
        <v>339077</v>
      </c>
      <c r="O38" s="100">
        <v>411847</v>
      </c>
      <c r="P38" s="100">
        <v>564648</v>
      </c>
      <c r="Q38" s="100">
        <v>230558</v>
      </c>
      <c r="R38" s="100">
        <v>608570</v>
      </c>
      <c r="S38" s="100">
        <v>623736</v>
      </c>
      <c r="T38" s="100">
        <v>195827</v>
      </c>
      <c r="U38" s="100">
        <v>1517951</v>
      </c>
      <c r="V38" s="100">
        <v>389443</v>
      </c>
      <c r="W38" s="100">
        <v>5640065</v>
      </c>
      <c r="X38" s="100">
        <v>1564693</v>
      </c>
      <c r="Y38" s="100">
        <v>609938</v>
      </c>
      <c r="Z38" s="100">
        <v>303202</v>
      </c>
      <c r="AA38" s="100">
        <v>8093330</v>
      </c>
      <c r="AB38" s="100">
        <v>4091741</v>
      </c>
      <c r="AC38" s="100">
        <v>2220562</v>
      </c>
      <c r="AD38" s="100">
        <v>6305214</v>
      </c>
      <c r="AE38" s="100">
        <v>8193758</v>
      </c>
      <c r="AF38" s="100">
        <v>3632979</v>
      </c>
      <c r="AG38" s="100">
        <v>3079620</v>
      </c>
      <c r="AH38" s="100">
        <v>3167426</v>
      </c>
      <c r="AI38" s="100">
        <v>343425</v>
      </c>
      <c r="AJ38" s="100">
        <v>10316786</v>
      </c>
      <c r="AK38" s="100">
        <v>1986660</v>
      </c>
      <c r="AL38" s="100">
        <v>0</v>
      </c>
      <c r="AM38" s="101">
        <v>187375</v>
      </c>
      <c r="AN38" s="102">
        <v>69308538</v>
      </c>
      <c r="AO38" s="99">
        <v>80519</v>
      </c>
      <c r="AP38" s="100">
        <v>4069005</v>
      </c>
      <c r="AQ38" s="100">
        <v>0</v>
      </c>
      <c r="AR38" s="100">
        <v>175812</v>
      </c>
      <c r="AS38" s="100">
        <v>1813253</v>
      </c>
      <c r="AT38" s="100">
        <v>0</v>
      </c>
      <c r="AU38" s="99">
        <v>6138589</v>
      </c>
      <c r="AV38" s="103">
        <v>75447127</v>
      </c>
      <c r="AW38" s="101">
        <v>3124773</v>
      </c>
      <c r="AX38" s="102">
        <v>3124773</v>
      </c>
      <c r="AY38" s="102">
        <v>9263362</v>
      </c>
      <c r="AZ38" s="102">
        <v>78571900</v>
      </c>
      <c r="BA38" s="99">
        <v>-3783295</v>
      </c>
      <c r="BB38" s="100">
        <v>0</v>
      </c>
      <c r="BC38" s="101">
        <v>0</v>
      </c>
      <c r="BD38" s="103">
        <v>-3783295</v>
      </c>
      <c r="BE38" s="102">
        <v>5480067</v>
      </c>
      <c r="BF38" s="102">
        <v>74788605</v>
      </c>
      <c r="BH38" s="104">
        <f t="shared" si="0"/>
        <v>3783295</v>
      </c>
      <c r="BI38" s="105">
        <f t="shared" si="1"/>
        <v>5.0144984314644613E-2</v>
      </c>
      <c r="BJ38" s="106">
        <f t="shared" si="2"/>
        <v>0.94985501568535535</v>
      </c>
    </row>
    <row r="39" spans="1:63" x14ac:dyDescent="0.15">
      <c r="A39" s="99" t="s">
        <v>431</v>
      </c>
      <c r="B39" s="107" t="s">
        <v>397</v>
      </c>
      <c r="C39" s="99">
        <v>2832</v>
      </c>
      <c r="D39" s="100">
        <v>156</v>
      </c>
      <c r="E39" s="100">
        <v>6414</v>
      </c>
      <c r="F39" s="100">
        <v>582</v>
      </c>
      <c r="G39" s="100">
        <v>1127</v>
      </c>
      <c r="H39" s="100">
        <v>2854</v>
      </c>
      <c r="I39" s="100">
        <v>286</v>
      </c>
      <c r="J39" s="100">
        <v>1242</v>
      </c>
      <c r="K39" s="100">
        <v>462</v>
      </c>
      <c r="L39" s="100">
        <v>1676</v>
      </c>
      <c r="M39" s="100">
        <v>805</v>
      </c>
      <c r="N39" s="100">
        <v>1101</v>
      </c>
      <c r="O39" s="100">
        <v>1241</v>
      </c>
      <c r="P39" s="100">
        <v>2245</v>
      </c>
      <c r="Q39" s="100">
        <v>749</v>
      </c>
      <c r="R39" s="100">
        <v>2282</v>
      </c>
      <c r="S39" s="100">
        <v>2029</v>
      </c>
      <c r="T39" s="100">
        <v>698</v>
      </c>
      <c r="U39" s="100">
        <v>5426</v>
      </c>
      <c r="V39" s="100">
        <v>4336</v>
      </c>
      <c r="W39" s="100">
        <v>15595</v>
      </c>
      <c r="X39" s="100">
        <v>1978</v>
      </c>
      <c r="Y39" s="100">
        <v>1253</v>
      </c>
      <c r="Z39" s="100">
        <v>242</v>
      </c>
      <c r="AA39" s="100">
        <v>80441</v>
      </c>
      <c r="AB39" s="100">
        <v>7039</v>
      </c>
      <c r="AC39" s="100">
        <v>41730</v>
      </c>
      <c r="AD39" s="100">
        <v>37175</v>
      </c>
      <c r="AE39" s="100">
        <v>521245</v>
      </c>
      <c r="AF39" s="100">
        <v>19362</v>
      </c>
      <c r="AG39" s="100">
        <v>129214</v>
      </c>
      <c r="AH39" s="100">
        <v>827991</v>
      </c>
      <c r="AI39" s="100">
        <v>11467</v>
      </c>
      <c r="AJ39" s="100">
        <v>107367</v>
      </c>
      <c r="AK39" s="100">
        <v>865214</v>
      </c>
      <c r="AL39" s="100">
        <v>0</v>
      </c>
      <c r="AM39" s="101">
        <v>7812</v>
      </c>
      <c r="AN39" s="102">
        <v>2713668</v>
      </c>
      <c r="AO39" s="99">
        <v>10202054</v>
      </c>
      <c r="AP39" s="100">
        <v>41682589</v>
      </c>
      <c r="AQ39" s="100">
        <v>0</v>
      </c>
      <c r="AR39" s="100">
        <v>0</v>
      </c>
      <c r="AS39" s="100">
        <v>0</v>
      </c>
      <c r="AT39" s="100">
        <v>0</v>
      </c>
      <c r="AU39" s="99">
        <v>51884643</v>
      </c>
      <c r="AV39" s="103">
        <v>54598311</v>
      </c>
      <c r="AW39" s="101">
        <v>1482962</v>
      </c>
      <c r="AX39" s="102">
        <v>1482962</v>
      </c>
      <c r="AY39" s="102">
        <v>53367605</v>
      </c>
      <c r="AZ39" s="102">
        <v>56081273</v>
      </c>
      <c r="BA39" s="99">
        <v>-1274527</v>
      </c>
      <c r="BB39" s="100">
        <v>0</v>
      </c>
      <c r="BC39" s="101">
        <v>-657</v>
      </c>
      <c r="BD39" s="103">
        <v>-1275184</v>
      </c>
      <c r="BE39" s="102">
        <v>52092421</v>
      </c>
      <c r="BF39" s="102">
        <v>54806089</v>
      </c>
      <c r="BH39" s="104">
        <f t="shared" si="0"/>
        <v>1275184</v>
      </c>
      <c r="BI39" s="105">
        <f t="shared" si="1"/>
        <v>2.3355740803044256E-2</v>
      </c>
      <c r="BJ39" s="106">
        <f t="shared" si="2"/>
        <v>0.97664425919695574</v>
      </c>
      <c r="BK39" s="108" t="s">
        <v>466</v>
      </c>
    </row>
    <row r="40" spans="1:63" x14ac:dyDescent="0.15">
      <c r="A40" s="99" t="s">
        <v>432</v>
      </c>
      <c r="B40" s="107" t="s">
        <v>43</v>
      </c>
      <c r="C40" s="99">
        <v>9661</v>
      </c>
      <c r="D40" s="100">
        <v>684</v>
      </c>
      <c r="E40" s="100">
        <v>24274</v>
      </c>
      <c r="F40" s="100">
        <v>4088</v>
      </c>
      <c r="G40" s="100">
        <v>9185</v>
      </c>
      <c r="H40" s="100">
        <v>13876</v>
      </c>
      <c r="I40" s="100">
        <v>397</v>
      </c>
      <c r="J40" s="100">
        <v>2403</v>
      </c>
      <c r="K40" s="100">
        <v>7287</v>
      </c>
      <c r="L40" s="100">
        <v>4248</v>
      </c>
      <c r="M40" s="100">
        <v>3106</v>
      </c>
      <c r="N40" s="100">
        <v>4817</v>
      </c>
      <c r="O40" s="100">
        <v>8759</v>
      </c>
      <c r="P40" s="100">
        <v>16079</v>
      </c>
      <c r="Q40" s="100">
        <v>5459</v>
      </c>
      <c r="R40" s="100">
        <v>10989</v>
      </c>
      <c r="S40" s="100">
        <v>13941</v>
      </c>
      <c r="T40" s="100">
        <v>4742</v>
      </c>
      <c r="U40" s="100">
        <v>18499</v>
      </c>
      <c r="V40" s="100">
        <v>11305</v>
      </c>
      <c r="W40" s="100">
        <v>53640</v>
      </c>
      <c r="X40" s="100">
        <v>1107</v>
      </c>
      <c r="Y40" s="100">
        <v>4169</v>
      </c>
      <c r="Z40" s="100">
        <v>15937</v>
      </c>
      <c r="AA40" s="100">
        <v>195970</v>
      </c>
      <c r="AB40" s="100">
        <v>128397</v>
      </c>
      <c r="AC40" s="100">
        <v>26226</v>
      </c>
      <c r="AD40" s="100">
        <v>99980</v>
      </c>
      <c r="AE40" s="100">
        <v>90815</v>
      </c>
      <c r="AF40" s="100">
        <v>113716</v>
      </c>
      <c r="AG40" s="100">
        <v>164800</v>
      </c>
      <c r="AH40" s="100">
        <v>157580</v>
      </c>
      <c r="AI40" s="100">
        <v>22294</v>
      </c>
      <c r="AJ40" s="100">
        <v>114688</v>
      </c>
      <c r="AK40" s="100">
        <v>99326</v>
      </c>
      <c r="AL40" s="100">
        <v>0</v>
      </c>
      <c r="AM40" s="101">
        <v>959</v>
      </c>
      <c r="AN40" s="102">
        <v>1463403</v>
      </c>
      <c r="AO40" s="99">
        <v>0</v>
      </c>
      <c r="AP40" s="100">
        <v>0</v>
      </c>
      <c r="AQ40" s="100">
        <v>0</v>
      </c>
      <c r="AR40" s="100">
        <v>0</v>
      </c>
      <c r="AS40" s="100">
        <v>0</v>
      </c>
      <c r="AT40" s="100">
        <v>0</v>
      </c>
      <c r="AU40" s="99">
        <v>0</v>
      </c>
      <c r="AV40" s="103">
        <v>1463403</v>
      </c>
      <c r="AW40" s="101">
        <v>0</v>
      </c>
      <c r="AX40" s="102">
        <v>0</v>
      </c>
      <c r="AY40" s="102">
        <v>0</v>
      </c>
      <c r="AZ40" s="102">
        <v>1463403</v>
      </c>
      <c r="BA40" s="99">
        <v>0</v>
      </c>
      <c r="BB40" s="100">
        <v>0</v>
      </c>
      <c r="BC40" s="101">
        <v>0</v>
      </c>
      <c r="BD40" s="103">
        <v>0</v>
      </c>
      <c r="BE40" s="102">
        <v>0</v>
      </c>
      <c r="BF40" s="102">
        <v>1463403</v>
      </c>
      <c r="BH40" s="104">
        <f t="shared" si="0"/>
        <v>0</v>
      </c>
      <c r="BI40" s="105">
        <f t="shared" si="1"/>
        <v>0</v>
      </c>
      <c r="BJ40" s="106">
        <f t="shared" si="2"/>
        <v>1</v>
      </c>
    </row>
    <row r="41" spans="1:63" x14ac:dyDescent="0.15">
      <c r="A41" s="99" t="s">
        <v>433</v>
      </c>
      <c r="B41" s="107" t="s">
        <v>41</v>
      </c>
      <c r="C41" s="99">
        <v>50609</v>
      </c>
      <c r="D41" s="100">
        <v>10384</v>
      </c>
      <c r="E41" s="100">
        <v>229354</v>
      </c>
      <c r="F41" s="100">
        <v>9558</v>
      </c>
      <c r="G41" s="100">
        <v>35773</v>
      </c>
      <c r="H41" s="100">
        <v>39388</v>
      </c>
      <c r="I41" s="100">
        <v>5900</v>
      </c>
      <c r="J41" s="100">
        <v>30644</v>
      </c>
      <c r="K41" s="100">
        <v>48890</v>
      </c>
      <c r="L41" s="100">
        <v>95099</v>
      </c>
      <c r="M41" s="100">
        <v>43411</v>
      </c>
      <c r="N41" s="100">
        <v>44088</v>
      </c>
      <c r="O41" s="100">
        <v>75832</v>
      </c>
      <c r="P41" s="100">
        <v>96323</v>
      </c>
      <c r="Q41" s="100">
        <v>17260</v>
      </c>
      <c r="R41" s="100">
        <v>9535</v>
      </c>
      <c r="S41" s="100">
        <v>37880</v>
      </c>
      <c r="T41" s="100">
        <v>7314</v>
      </c>
      <c r="U41" s="100">
        <v>90553</v>
      </c>
      <c r="V41" s="100">
        <v>19646</v>
      </c>
      <c r="W41" s="100">
        <v>848712</v>
      </c>
      <c r="X41" s="100">
        <v>69919</v>
      </c>
      <c r="Y41" s="100">
        <v>40855</v>
      </c>
      <c r="Z41" s="100">
        <v>103640</v>
      </c>
      <c r="AA41" s="100">
        <v>649760</v>
      </c>
      <c r="AB41" s="100">
        <v>165379</v>
      </c>
      <c r="AC41" s="100">
        <v>139993</v>
      </c>
      <c r="AD41" s="100">
        <v>454627</v>
      </c>
      <c r="AE41" s="100">
        <v>132230</v>
      </c>
      <c r="AF41" s="100">
        <v>37193</v>
      </c>
      <c r="AG41" s="100">
        <v>423508</v>
      </c>
      <c r="AH41" s="100">
        <v>263930</v>
      </c>
      <c r="AI41" s="100">
        <v>20365</v>
      </c>
      <c r="AJ41" s="100">
        <v>228061</v>
      </c>
      <c r="AK41" s="100">
        <v>151955</v>
      </c>
      <c r="AL41" s="100">
        <v>730</v>
      </c>
      <c r="AM41" s="101">
        <v>0</v>
      </c>
      <c r="AN41" s="102">
        <v>4728298</v>
      </c>
      <c r="AO41" s="99">
        <v>0</v>
      </c>
      <c r="AP41" s="100">
        <v>10043</v>
      </c>
      <c r="AQ41" s="100">
        <v>0</v>
      </c>
      <c r="AR41" s="100">
        <v>0</v>
      </c>
      <c r="AS41" s="100">
        <v>0</v>
      </c>
      <c r="AT41" s="100">
        <v>0</v>
      </c>
      <c r="AU41" s="99">
        <v>10043</v>
      </c>
      <c r="AV41" s="103">
        <v>4738341</v>
      </c>
      <c r="AW41" s="101">
        <v>5295</v>
      </c>
      <c r="AX41" s="102">
        <v>5295</v>
      </c>
      <c r="AY41" s="102">
        <v>15338</v>
      </c>
      <c r="AZ41" s="102">
        <v>4743636</v>
      </c>
      <c r="BA41" s="99">
        <v>-50648</v>
      </c>
      <c r="BB41" s="100">
        <v>0</v>
      </c>
      <c r="BC41" s="101">
        <v>0</v>
      </c>
      <c r="BD41" s="103">
        <v>-50648</v>
      </c>
      <c r="BE41" s="102">
        <v>-35310</v>
      </c>
      <c r="BF41" s="102">
        <v>4692988</v>
      </c>
      <c r="BH41" s="104">
        <f t="shared" si="0"/>
        <v>50648</v>
      </c>
      <c r="BI41" s="105">
        <f t="shared" si="1"/>
        <v>1.0688973208133395E-2</v>
      </c>
      <c r="BJ41" s="106">
        <f t="shared" si="2"/>
        <v>0.98931102679186655</v>
      </c>
    </row>
    <row r="42" spans="1:63" x14ac:dyDescent="0.15">
      <c r="A42" s="109" t="s">
        <v>434</v>
      </c>
      <c r="B42" s="110" t="s">
        <v>0</v>
      </c>
      <c r="C42" s="109">
        <v>6745524</v>
      </c>
      <c r="D42" s="111">
        <v>406877</v>
      </c>
      <c r="E42" s="111">
        <v>24091329</v>
      </c>
      <c r="F42" s="111">
        <v>2141704</v>
      </c>
      <c r="G42" s="111">
        <v>7690329</v>
      </c>
      <c r="H42" s="111">
        <v>18632608</v>
      </c>
      <c r="I42" s="111">
        <v>11766749</v>
      </c>
      <c r="J42" s="111">
        <v>8641701</v>
      </c>
      <c r="K42" s="111">
        <v>3247540</v>
      </c>
      <c r="L42" s="111">
        <v>20125255</v>
      </c>
      <c r="M42" s="111">
        <v>6642575</v>
      </c>
      <c r="N42" s="111">
        <v>6470673</v>
      </c>
      <c r="O42" s="111">
        <v>5838169</v>
      </c>
      <c r="P42" s="111">
        <v>8984331</v>
      </c>
      <c r="Q42" s="111">
        <v>4038619</v>
      </c>
      <c r="R42" s="111">
        <v>8434216</v>
      </c>
      <c r="S42" s="111">
        <v>10237513</v>
      </c>
      <c r="T42" s="111">
        <v>3529645</v>
      </c>
      <c r="U42" s="111">
        <v>41950614</v>
      </c>
      <c r="V42" s="111">
        <v>5312527</v>
      </c>
      <c r="W42" s="111">
        <v>32331517</v>
      </c>
      <c r="X42" s="111">
        <v>15817517</v>
      </c>
      <c r="Y42" s="111">
        <v>2277193</v>
      </c>
      <c r="Z42" s="111">
        <v>1658125</v>
      </c>
      <c r="AA42" s="111">
        <v>28751025</v>
      </c>
      <c r="AB42" s="111">
        <v>11506174</v>
      </c>
      <c r="AC42" s="111">
        <v>12835606</v>
      </c>
      <c r="AD42" s="111">
        <v>26668344</v>
      </c>
      <c r="AE42" s="111">
        <v>24170730</v>
      </c>
      <c r="AF42" s="111">
        <v>11591974</v>
      </c>
      <c r="AG42" s="111">
        <v>11721215</v>
      </c>
      <c r="AH42" s="111">
        <v>25663137</v>
      </c>
      <c r="AI42" s="111">
        <v>1770985</v>
      </c>
      <c r="AJ42" s="111">
        <v>28016958</v>
      </c>
      <c r="AK42" s="111">
        <v>25646651</v>
      </c>
      <c r="AL42" s="111">
        <v>1463403</v>
      </c>
      <c r="AM42" s="112">
        <v>2760622</v>
      </c>
      <c r="AN42" s="113">
        <v>469579674</v>
      </c>
      <c r="AO42" s="109">
        <v>15055500</v>
      </c>
      <c r="AP42" s="111">
        <v>305616414</v>
      </c>
      <c r="AQ42" s="111">
        <v>105529331</v>
      </c>
      <c r="AR42" s="111">
        <v>28141456</v>
      </c>
      <c r="AS42" s="111">
        <v>108791468</v>
      </c>
      <c r="AT42" s="111">
        <v>503254</v>
      </c>
      <c r="AU42" s="109">
        <v>563637423</v>
      </c>
      <c r="AV42" s="114">
        <v>1033217097</v>
      </c>
      <c r="AW42" s="112">
        <v>86769418</v>
      </c>
      <c r="AX42" s="113">
        <v>86769418</v>
      </c>
      <c r="AY42" s="113">
        <v>650406841</v>
      </c>
      <c r="AZ42" s="113">
        <v>1119986515</v>
      </c>
      <c r="BA42" s="109">
        <v>-93036242</v>
      </c>
      <c r="BB42" s="111">
        <v>-1042351</v>
      </c>
      <c r="BC42" s="112">
        <v>-8089534</v>
      </c>
      <c r="BD42" s="114">
        <v>-102168127</v>
      </c>
      <c r="BE42" s="113">
        <v>548238714</v>
      </c>
      <c r="BF42" s="113">
        <v>1017818388</v>
      </c>
      <c r="BH42" s="115">
        <f t="shared" si="0"/>
        <v>102168127</v>
      </c>
      <c r="BI42" s="116">
        <f t="shared" si="1"/>
        <v>9.8883504054133944E-2</v>
      </c>
      <c r="BJ42" s="117">
        <f t="shared" si="2"/>
        <v>0.90111649594586607</v>
      </c>
    </row>
    <row r="43" spans="1:63" ht="13.15" customHeight="1" x14ac:dyDescent="0.15">
      <c r="A43" s="83" t="s">
        <v>445</v>
      </c>
      <c r="B43" s="118" t="s">
        <v>38</v>
      </c>
      <c r="C43" s="83">
        <v>81621</v>
      </c>
      <c r="D43" s="85">
        <v>37190</v>
      </c>
      <c r="E43" s="85">
        <v>342574</v>
      </c>
      <c r="F43" s="85">
        <v>44537</v>
      </c>
      <c r="G43" s="85">
        <v>203189</v>
      </c>
      <c r="H43" s="85">
        <v>368377</v>
      </c>
      <c r="I43" s="85">
        <v>56522</v>
      </c>
      <c r="J43" s="85">
        <v>246192</v>
      </c>
      <c r="K43" s="85">
        <v>105475</v>
      </c>
      <c r="L43" s="85">
        <v>231180</v>
      </c>
      <c r="M43" s="85">
        <v>95376</v>
      </c>
      <c r="N43" s="85">
        <v>182857</v>
      </c>
      <c r="O43" s="85">
        <v>169623</v>
      </c>
      <c r="P43" s="85">
        <v>265910</v>
      </c>
      <c r="Q43" s="85">
        <v>129403</v>
      </c>
      <c r="R43" s="85">
        <v>211615</v>
      </c>
      <c r="S43" s="85">
        <v>253068</v>
      </c>
      <c r="T43" s="85">
        <v>101923</v>
      </c>
      <c r="U43" s="85">
        <v>458348</v>
      </c>
      <c r="V43" s="85">
        <v>187712</v>
      </c>
      <c r="W43" s="85">
        <v>1245000</v>
      </c>
      <c r="X43" s="85">
        <v>244536</v>
      </c>
      <c r="Y43" s="85">
        <v>64313</v>
      </c>
      <c r="Z43" s="85">
        <v>120444</v>
      </c>
      <c r="AA43" s="85">
        <v>2284242</v>
      </c>
      <c r="AB43" s="85">
        <v>1073243</v>
      </c>
      <c r="AC43" s="85">
        <v>313301</v>
      </c>
      <c r="AD43" s="85">
        <v>900015</v>
      </c>
      <c r="AE43" s="85">
        <v>930419</v>
      </c>
      <c r="AF43" s="85">
        <v>434274</v>
      </c>
      <c r="AG43" s="85">
        <v>427528</v>
      </c>
      <c r="AH43" s="85">
        <v>747403</v>
      </c>
      <c r="AI43" s="85">
        <v>164900</v>
      </c>
      <c r="AJ43" s="85">
        <v>1146548</v>
      </c>
      <c r="AK43" s="85">
        <v>1167082</v>
      </c>
      <c r="AL43" s="85">
        <v>0</v>
      </c>
      <c r="AM43" s="86">
        <v>19560</v>
      </c>
      <c r="AN43" s="87">
        <v>15055500</v>
      </c>
      <c r="AO43" s="100"/>
      <c r="AP43" s="100"/>
      <c r="AQ43" s="100"/>
      <c r="AR43" s="100"/>
      <c r="AS43" s="100"/>
      <c r="AT43" s="100"/>
      <c r="AU43" s="100"/>
      <c r="AV43" s="100"/>
      <c r="AW43" s="100"/>
      <c r="AX43" s="100"/>
      <c r="AY43" s="100"/>
      <c r="AZ43" s="100"/>
      <c r="BA43" s="100"/>
      <c r="BB43" s="100"/>
      <c r="BC43" s="100"/>
      <c r="BD43" s="100"/>
      <c r="BE43" s="100"/>
      <c r="BF43" s="100"/>
    </row>
    <row r="44" spans="1:63" x14ac:dyDescent="0.15">
      <c r="A44" s="99" t="s">
        <v>467</v>
      </c>
      <c r="B44" s="119" t="s">
        <v>1</v>
      </c>
      <c r="C44" s="99">
        <v>1493931</v>
      </c>
      <c r="D44" s="100">
        <v>174033</v>
      </c>
      <c r="E44" s="100">
        <v>5021160</v>
      </c>
      <c r="F44" s="100">
        <v>910077</v>
      </c>
      <c r="G44" s="100">
        <v>1982618</v>
      </c>
      <c r="H44" s="100">
        <v>2497344</v>
      </c>
      <c r="I44" s="100">
        <v>195483</v>
      </c>
      <c r="J44" s="100">
        <v>3150535</v>
      </c>
      <c r="K44" s="100">
        <v>1415936</v>
      </c>
      <c r="L44" s="100">
        <v>1640506</v>
      </c>
      <c r="M44" s="100">
        <v>888569</v>
      </c>
      <c r="N44" s="100">
        <v>3368420</v>
      </c>
      <c r="O44" s="100">
        <v>2396366</v>
      </c>
      <c r="P44" s="100">
        <v>3986639</v>
      </c>
      <c r="Q44" s="100">
        <v>1394260</v>
      </c>
      <c r="R44" s="100">
        <v>2756621</v>
      </c>
      <c r="S44" s="100">
        <v>3109132</v>
      </c>
      <c r="T44" s="100">
        <v>1044323</v>
      </c>
      <c r="U44" s="100">
        <v>7115414</v>
      </c>
      <c r="V44" s="100">
        <v>2545065</v>
      </c>
      <c r="W44" s="100">
        <v>21261542</v>
      </c>
      <c r="X44" s="100">
        <v>1938574</v>
      </c>
      <c r="Y44" s="100">
        <v>652458</v>
      </c>
      <c r="Z44" s="100">
        <v>2354221</v>
      </c>
      <c r="AA44" s="100">
        <v>37218350</v>
      </c>
      <c r="AB44" s="100">
        <v>11062022</v>
      </c>
      <c r="AC44" s="100">
        <v>4671805</v>
      </c>
      <c r="AD44" s="100">
        <v>15584730</v>
      </c>
      <c r="AE44" s="100">
        <v>10500244</v>
      </c>
      <c r="AF44" s="100">
        <v>14323697</v>
      </c>
      <c r="AG44" s="100">
        <v>22193731</v>
      </c>
      <c r="AH44" s="100">
        <v>34180364</v>
      </c>
      <c r="AI44" s="100">
        <v>2201284</v>
      </c>
      <c r="AJ44" s="100">
        <v>25744085</v>
      </c>
      <c r="AK44" s="100">
        <v>14766246</v>
      </c>
      <c r="AL44" s="100">
        <v>0</v>
      </c>
      <c r="AM44" s="101">
        <v>59433</v>
      </c>
      <c r="AN44" s="102">
        <v>265799218</v>
      </c>
      <c r="AO44" s="100"/>
      <c r="AP44" s="100"/>
      <c r="AQ44" s="100"/>
      <c r="AR44" s="100"/>
      <c r="AS44" s="100"/>
      <c r="AT44" s="100"/>
      <c r="AU44" s="100"/>
      <c r="AV44" s="100"/>
      <c r="AW44" s="100"/>
      <c r="AX44" s="100"/>
      <c r="AY44" s="100"/>
      <c r="AZ44" s="100"/>
      <c r="BA44" s="100"/>
      <c r="BB44" s="100"/>
      <c r="BC44" s="100"/>
      <c r="BD44" s="100"/>
      <c r="BE44" s="100"/>
      <c r="BF44" s="100"/>
    </row>
    <row r="45" spans="1:63" x14ac:dyDescent="0.15">
      <c r="A45" s="99" t="s">
        <v>468</v>
      </c>
      <c r="B45" s="119" t="s">
        <v>2</v>
      </c>
      <c r="C45" s="99">
        <v>2810764</v>
      </c>
      <c r="D45" s="100">
        <v>77159</v>
      </c>
      <c r="E45" s="100">
        <v>3614827</v>
      </c>
      <c r="F45" s="100">
        <v>-116602</v>
      </c>
      <c r="G45" s="100">
        <v>974590</v>
      </c>
      <c r="H45" s="100">
        <v>1791892</v>
      </c>
      <c r="I45" s="100">
        <v>691733</v>
      </c>
      <c r="J45" s="100">
        <v>45230</v>
      </c>
      <c r="K45" s="100">
        <v>637194</v>
      </c>
      <c r="L45" s="100">
        <v>3420045</v>
      </c>
      <c r="M45" s="100">
        <v>626890</v>
      </c>
      <c r="N45" s="100">
        <v>378130</v>
      </c>
      <c r="O45" s="100">
        <v>928139</v>
      </c>
      <c r="P45" s="100">
        <v>1592368</v>
      </c>
      <c r="Q45" s="100">
        <v>228819</v>
      </c>
      <c r="R45" s="100">
        <v>-654142</v>
      </c>
      <c r="S45" s="100">
        <v>-276956</v>
      </c>
      <c r="T45" s="100">
        <v>-327366</v>
      </c>
      <c r="U45" s="100">
        <v>790073</v>
      </c>
      <c r="V45" s="100">
        <v>573131</v>
      </c>
      <c r="W45" s="100">
        <v>1706690</v>
      </c>
      <c r="X45" s="100">
        <v>703991</v>
      </c>
      <c r="Y45" s="100">
        <v>598643</v>
      </c>
      <c r="Z45" s="100">
        <v>281118</v>
      </c>
      <c r="AA45" s="100">
        <v>14811175</v>
      </c>
      <c r="AB45" s="100">
        <v>8985785</v>
      </c>
      <c r="AC45" s="100">
        <v>31773515</v>
      </c>
      <c r="AD45" s="100">
        <v>3207488</v>
      </c>
      <c r="AE45" s="100">
        <v>7226210</v>
      </c>
      <c r="AF45" s="100">
        <v>0</v>
      </c>
      <c r="AG45" s="100">
        <v>785097</v>
      </c>
      <c r="AH45" s="100">
        <v>2440063</v>
      </c>
      <c r="AI45" s="100">
        <v>-30808</v>
      </c>
      <c r="AJ45" s="100">
        <v>6903490</v>
      </c>
      <c r="AK45" s="100">
        <v>5142128</v>
      </c>
      <c r="AL45" s="100">
        <v>0</v>
      </c>
      <c r="AM45" s="101">
        <v>1564821</v>
      </c>
      <c r="AN45" s="102">
        <v>103905324</v>
      </c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</row>
    <row r="46" spans="1:63" x14ac:dyDescent="0.15">
      <c r="A46" s="99" t="s">
        <v>469</v>
      </c>
      <c r="B46" s="119" t="s">
        <v>3</v>
      </c>
      <c r="C46" s="99">
        <v>1997177</v>
      </c>
      <c r="D46" s="100">
        <v>93280</v>
      </c>
      <c r="E46" s="100">
        <v>1985337</v>
      </c>
      <c r="F46" s="100">
        <v>441852</v>
      </c>
      <c r="G46" s="100">
        <v>805797</v>
      </c>
      <c r="H46" s="100">
        <v>4142051</v>
      </c>
      <c r="I46" s="100">
        <v>464116</v>
      </c>
      <c r="J46" s="100">
        <v>1411817</v>
      </c>
      <c r="K46" s="100">
        <v>707662</v>
      </c>
      <c r="L46" s="100">
        <v>1489436</v>
      </c>
      <c r="M46" s="100">
        <v>487745</v>
      </c>
      <c r="N46" s="100">
        <v>997703</v>
      </c>
      <c r="O46" s="100">
        <v>1041665</v>
      </c>
      <c r="P46" s="100">
        <v>1743589</v>
      </c>
      <c r="Q46" s="100">
        <v>1020380</v>
      </c>
      <c r="R46" s="100">
        <v>2651799</v>
      </c>
      <c r="S46" s="100">
        <v>2656882</v>
      </c>
      <c r="T46" s="100">
        <v>1034743</v>
      </c>
      <c r="U46" s="100">
        <v>5145607</v>
      </c>
      <c r="V46" s="100">
        <v>1024384</v>
      </c>
      <c r="W46" s="100">
        <v>2336988</v>
      </c>
      <c r="X46" s="100">
        <v>5108260</v>
      </c>
      <c r="Y46" s="100">
        <v>975693</v>
      </c>
      <c r="Z46" s="100">
        <v>394465</v>
      </c>
      <c r="AA46" s="100">
        <v>8486201</v>
      </c>
      <c r="AB46" s="100">
        <v>2600383</v>
      </c>
      <c r="AC46" s="100">
        <v>27160967</v>
      </c>
      <c r="AD46" s="100">
        <v>6343117</v>
      </c>
      <c r="AE46" s="100">
        <v>5525133</v>
      </c>
      <c r="AF46" s="100">
        <v>13315220</v>
      </c>
      <c r="AG46" s="100">
        <v>8077850</v>
      </c>
      <c r="AH46" s="100">
        <v>4335297</v>
      </c>
      <c r="AI46" s="100">
        <v>273098</v>
      </c>
      <c r="AJ46" s="100">
        <v>9389750</v>
      </c>
      <c r="AK46" s="100">
        <v>5175531</v>
      </c>
      <c r="AL46" s="100">
        <v>0</v>
      </c>
      <c r="AM46" s="101">
        <v>230144</v>
      </c>
      <c r="AN46" s="102">
        <v>131071119</v>
      </c>
      <c r="AO46" s="100"/>
      <c r="AP46" s="100"/>
      <c r="AQ46" s="100"/>
      <c r="AR46" s="100"/>
      <c r="AS46" s="100"/>
      <c r="AT46" s="100"/>
      <c r="AU46" s="100"/>
      <c r="AV46" s="100"/>
      <c r="AW46" s="100"/>
      <c r="AX46" s="100"/>
      <c r="AY46" s="100"/>
      <c r="AZ46" s="100"/>
      <c r="BA46" s="100"/>
      <c r="BB46" s="100"/>
      <c r="BC46" s="100"/>
      <c r="BD46" s="100"/>
      <c r="BE46" s="100"/>
      <c r="BF46" s="100"/>
    </row>
    <row r="47" spans="1:63" x14ac:dyDescent="0.15">
      <c r="A47" s="99" t="s">
        <v>470</v>
      </c>
      <c r="B47" s="119" t="s">
        <v>4</v>
      </c>
      <c r="C47" s="99">
        <v>513516</v>
      </c>
      <c r="D47" s="100">
        <v>59637</v>
      </c>
      <c r="E47" s="100">
        <v>3418929</v>
      </c>
      <c r="F47" s="100">
        <v>164475</v>
      </c>
      <c r="G47" s="100">
        <v>297195</v>
      </c>
      <c r="H47" s="100">
        <v>574733</v>
      </c>
      <c r="I47" s="100">
        <v>3722751</v>
      </c>
      <c r="J47" s="100">
        <v>502575</v>
      </c>
      <c r="K47" s="100">
        <v>196849</v>
      </c>
      <c r="L47" s="100">
        <v>436376</v>
      </c>
      <c r="M47" s="100">
        <v>65509</v>
      </c>
      <c r="N47" s="100">
        <v>339252</v>
      </c>
      <c r="O47" s="100">
        <v>84648</v>
      </c>
      <c r="P47" s="100">
        <v>132175</v>
      </c>
      <c r="Q47" s="100">
        <v>91857</v>
      </c>
      <c r="R47" s="100">
        <v>136055</v>
      </c>
      <c r="S47" s="100">
        <v>83140</v>
      </c>
      <c r="T47" s="100">
        <v>73225</v>
      </c>
      <c r="U47" s="100">
        <v>-82013</v>
      </c>
      <c r="V47" s="100">
        <v>286601</v>
      </c>
      <c r="W47" s="100">
        <v>2246829</v>
      </c>
      <c r="X47" s="100">
        <v>828744</v>
      </c>
      <c r="Y47" s="100">
        <v>202815</v>
      </c>
      <c r="Z47" s="100">
        <v>93628</v>
      </c>
      <c r="AA47" s="100">
        <v>3974876</v>
      </c>
      <c r="AB47" s="100">
        <v>746737</v>
      </c>
      <c r="AC47" s="100">
        <v>3986729</v>
      </c>
      <c r="AD47" s="100">
        <v>2454817</v>
      </c>
      <c r="AE47" s="100">
        <v>1622477</v>
      </c>
      <c r="AF47" s="100">
        <v>73870</v>
      </c>
      <c r="AG47" s="100">
        <v>617933</v>
      </c>
      <c r="AH47" s="100">
        <v>986028</v>
      </c>
      <c r="AI47" s="100">
        <v>152621</v>
      </c>
      <c r="AJ47" s="100">
        <v>3591433</v>
      </c>
      <c r="AK47" s="100">
        <v>2908799</v>
      </c>
      <c r="AL47" s="100">
        <v>0</v>
      </c>
      <c r="AM47" s="101">
        <v>82141</v>
      </c>
      <c r="AN47" s="102">
        <v>35667962</v>
      </c>
      <c r="AO47" s="100"/>
      <c r="AP47" s="100"/>
      <c r="AQ47" s="100"/>
      <c r="AR47" s="100"/>
      <c r="AS47" s="100"/>
      <c r="AT47" s="100"/>
      <c r="AU47" s="100"/>
      <c r="AV47" s="100"/>
      <c r="AW47" s="100"/>
      <c r="AX47" s="100"/>
      <c r="AY47" s="100"/>
      <c r="AZ47" s="100"/>
      <c r="BA47" s="100"/>
      <c r="BB47" s="100"/>
      <c r="BC47" s="100"/>
      <c r="BD47" s="100"/>
      <c r="BE47" s="100"/>
      <c r="BF47" s="100"/>
    </row>
    <row r="48" spans="1:63" x14ac:dyDescent="0.15">
      <c r="A48" s="89" t="s">
        <v>471</v>
      </c>
      <c r="B48" s="92" t="s">
        <v>5</v>
      </c>
      <c r="C48" s="89">
        <v>-754911</v>
      </c>
      <c r="D48" s="120">
        <v>-261</v>
      </c>
      <c r="E48" s="120">
        <v>-133507</v>
      </c>
      <c r="F48" s="120">
        <v>-43</v>
      </c>
      <c r="G48" s="120">
        <v>-89</v>
      </c>
      <c r="H48" s="120">
        <v>-73</v>
      </c>
      <c r="I48" s="120">
        <v>-62742</v>
      </c>
      <c r="J48" s="120">
        <v>-63</v>
      </c>
      <c r="K48" s="120">
        <v>-38</v>
      </c>
      <c r="L48" s="120">
        <v>-76</v>
      </c>
      <c r="M48" s="120">
        <v>-29</v>
      </c>
      <c r="N48" s="120">
        <v>-86</v>
      </c>
      <c r="O48" s="120">
        <v>-52</v>
      </c>
      <c r="P48" s="120">
        <v>-89</v>
      </c>
      <c r="Q48" s="120">
        <v>-38</v>
      </c>
      <c r="R48" s="120">
        <v>-80</v>
      </c>
      <c r="S48" s="120">
        <v>-69</v>
      </c>
      <c r="T48" s="120">
        <v>-33</v>
      </c>
      <c r="U48" s="120">
        <v>-330</v>
      </c>
      <c r="V48" s="120">
        <v>-107</v>
      </c>
      <c r="W48" s="120">
        <v>-291997</v>
      </c>
      <c r="X48" s="120">
        <v>-7913</v>
      </c>
      <c r="Y48" s="120">
        <v>-225525</v>
      </c>
      <c r="Z48" s="120">
        <v>-21</v>
      </c>
      <c r="AA48" s="120">
        <v>-46988</v>
      </c>
      <c r="AB48" s="120">
        <v>-526120</v>
      </c>
      <c r="AC48" s="120">
        <v>-22980</v>
      </c>
      <c r="AD48" s="120">
        <v>-149093</v>
      </c>
      <c r="AE48" s="120">
        <v>-702</v>
      </c>
      <c r="AF48" s="120">
        <v>0</v>
      </c>
      <c r="AG48" s="120">
        <v>-142840</v>
      </c>
      <c r="AH48" s="120">
        <v>-765487</v>
      </c>
      <c r="AI48" s="120">
        <v>-100287</v>
      </c>
      <c r="AJ48" s="120">
        <v>-3659</v>
      </c>
      <c r="AK48" s="120">
        <v>-348</v>
      </c>
      <c r="AL48" s="120">
        <v>0</v>
      </c>
      <c r="AM48" s="121">
        <v>-23733</v>
      </c>
      <c r="AN48" s="122">
        <v>-3260409</v>
      </c>
      <c r="AO48" s="100"/>
      <c r="AP48" s="100"/>
      <c r="AQ48" s="100"/>
      <c r="AR48" s="100"/>
      <c r="AS48" s="100"/>
      <c r="AT48" s="100"/>
      <c r="AU48" s="100"/>
      <c r="AV48" s="100"/>
      <c r="AW48" s="100"/>
      <c r="AX48" s="100"/>
      <c r="AY48" s="100"/>
      <c r="AZ48" s="100"/>
      <c r="BA48" s="100"/>
      <c r="BB48" s="100"/>
      <c r="BC48" s="100"/>
      <c r="BD48" s="100"/>
      <c r="BE48" s="100"/>
      <c r="BF48" s="100"/>
    </row>
    <row r="49" spans="1:58" x14ac:dyDescent="0.15">
      <c r="A49" s="109" t="s">
        <v>472</v>
      </c>
      <c r="B49" s="123" t="s">
        <v>6</v>
      </c>
      <c r="C49" s="109">
        <v>6142098</v>
      </c>
      <c r="D49" s="111">
        <v>441038</v>
      </c>
      <c r="E49" s="111">
        <v>14249320</v>
      </c>
      <c r="F49" s="111">
        <v>1444296</v>
      </c>
      <c r="G49" s="111">
        <v>4263300</v>
      </c>
      <c r="H49" s="111">
        <v>9374324</v>
      </c>
      <c r="I49" s="111">
        <v>5067863</v>
      </c>
      <c r="J49" s="111">
        <v>5356286</v>
      </c>
      <c r="K49" s="111">
        <v>3063078</v>
      </c>
      <c r="L49" s="111">
        <v>7217467</v>
      </c>
      <c r="M49" s="111">
        <v>2164060</v>
      </c>
      <c r="N49" s="111">
        <v>5266276</v>
      </c>
      <c r="O49" s="111">
        <v>4620389</v>
      </c>
      <c r="P49" s="111">
        <v>7720592</v>
      </c>
      <c r="Q49" s="111">
        <v>2864681</v>
      </c>
      <c r="R49" s="111">
        <v>5101868</v>
      </c>
      <c r="S49" s="111">
        <v>5825197</v>
      </c>
      <c r="T49" s="111">
        <v>1926815</v>
      </c>
      <c r="U49" s="111">
        <v>13427099</v>
      </c>
      <c r="V49" s="111">
        <v>4616786</v>
      </c>
      <c r="W49" s="111">
        <v>28505052</v>
      </c>
      <c r="X49" s="111">
        <v>8816192</v>
      </c>
      <c r="Y49" s="111">
        <v>2268397</v>
      </c>
      <c r="Z49" s="111">
        <v>3243855</v>
      </c>
      <c r="AA49" s="111">
        <v>66727856</v>
      </c>
      <c r="AB49" s="111">
        <v>23942050</v>
      </c>
      <c r="AC49" s="111">
        <v>67883337</v>
      </c>
      <c r="AD49" s="111">
        <v>28341074</v>
      </c>
      <c r="AE49" s="111">
        <v>25803781</v>
      </c>
      <c r="AF49" s="111">
        <v>28147061</v>
      </c>
      <c r="AG49" s="111">
        <v>31959299</v>
      </c>
      <c r="AH49" s="111">
        <v>41923668</v>
      </c>
      <c r="AI49" s="111">
        <v>2660808</v>
      </c>
      <c r="AJ49" s="111">
        <v>46771647</v>
      </c>
      <c r="AK49" s="111">
        <v>29159438</v>
      </c>
      <c r="AL49" s="111">
        <v>0</v>
      </c>
      <c r="AM49" s="112">
        <v>1932366</v>
      </c>
      <c r="AN49" s="113">
        <v>548238714</v>
      </c>
      <c r="AO49" s="100"/>
      <c r="AP49" s="100"/>
      <c r="AQ49" s="100"/>
      <c r="AR49" s="100"/>
      <c r="AS49" s="100"/>
      <c r="AT49" s="100"/>
      <c r="AU49" s="100"/>
      <c r="AV49" s="100"/>
      <c r="AW49" s="100"/>
      <c r="AX49" s="100"/>
      <c r="AY49" s="100"/>
      <c r="AZ49" s="100"/>
      <c r="BA49" s="100"/>
      <c r="BB49" s="100"/>
      <c r="BC49" s="100"/>
      <c r="BD49" s="100"/>
      <c r="BE49" s="100"/>
      <c r="BF49" s="100"/>
    </row>
    <row r="50" spans="1:58" x14ac:dyDescent="0.15">
      <c r="A50" s="109" t="s">
        <v>462</v>
      </c>
      <c r="B50" s="112" t="s">
        <v>28</v>
      </c>
      <c r="C50" s="109">
        <v>12887622</v>
      </c>
      <c r="D50" s="111">
        <v>847915</v>
      </c>
      <c r="E50" s="111">
        <v>38340649</v>
      </c>
      <c r="F50" s="111">
        <v>3586000</v>
      </c>
      <c r="G50" s="111">
        <v>11953629</v>
      </c>
      <c r="H50" s="111">
        <v>28006932</v>
      </c>
      <c r="I50" s="111">
        <v>16834612</v>
      </c>
      <c r="J50" s="111">
        <v>13997987</v>
      </c>
      <c r="K50" s="111">
        <v>6310618</v>
      </c>
      <c r="L50" s="111">
        <v>27342722</v>
      </c>
      <c r="M50" s="111">
        <v>8806635</v>
      </c>
      <c r="N50" s="111">
        <v>11736949</v>
      </c>
      <c r="O50" s="111">
        <v>10458558</v>
      </c>
      <c r="P50" s="111">
        <v>16704923</v>
      </c>
      <c r="Q50" s="111">
        <v>6903300</v>
      </c>
      <c r="R50" s="111">
        <v>13536084</v>
      </c>
      <c r="S50" s="111">
        <v>16062710</v>
      </c>
      <c r="T50" s="111">
        <v>5456460</v>
      </c>
      <c r="U50" s="111">
        <v>55377713</v>
      </c>
      <c r="V50" s="111">
        <v>9929313</v>
      </c>
      <c r="W50" s="111">
        <v>60836569</v>
      </c>
      <c r="X50" s="111">
        <v>24633709</v>
      </c>
      <c r="Y50" s="111">
        <v>4545590</v>
      </c>
      <c r="Z50" s="111">
        <v>4901980</v>
      </c>
      <c r="AA50" s="111">
        <v>95478881</v>
      </c>
      <c r="AB50" s="111">
        <v>35448224</v>
      </c>
      <c r="AC50" s="111">
        <v>80718943</v>
      </c>
      <c r="AD50" s="111">
        <v>55009418</v>
      </c>
      <c r="AE50" s="111">
        <v>49974511</v>
      </c>
      <c r="AF50" s="111">
        <v>39739035</v>
      </c>
      <c r="AG50" s="111">
        <v>43680514</v>
      </c>
      <c r="AH50" s="111">
        <v>67586805</v>
      </c>
      <c r="AI50" s="111">
        <v>4431793</v>
      </c>
      <c r="AJ50" s="111">
        <v>74788605</v>
      </c>
      <c r="AK50" s="111">
        <v>54806089</v>
      </c>
      <c r="AL50" s="111">
        <v>1463403</v>
      </c>
      <c r="AM50" s="112">
        <v>4692988</v>
      </c>
      <c r="AN50" s="113">
        <v>1017818388</v>
      </c>
      <c r="AO50" s="100"/>
      <c r="AP50" s="100"/>
      <c r="AQ50" s="100"/>
      <c r="AR50" s="100"/>
      <c r="AS50" s="100"/>
      <c r="AT50" s="100"/>
      <c r="AU50" s="100"/>
      <c r="AV50" s="100"/>
      <c r="AW50" s="100"/>
      <c r="AX50" s="100"/>
      <c r="AY50" s="100"/>
      <c r="AZ50" s="100"/>
      <c r="BA50" s="100"/>
      <c r="BB50" s="100"/>
      <c r="BC50" s="100"/>
      <c r="BD50" s="100"/>
      <c r="BE50" s="100"/>
      <c r="BF50" s="100"/>
    </row>
    <row r="51" spans="1:58" x14ac:dyDescent="0.15">
      <c r="A51" s="100"/>
      <c r="B51" s="107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4"/>
      <c r="AI51" s="124"/>
      <c r="AJ51" s="124"/>
      <c r="AK51" s="124"/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  <c r="AX51" s="124"/>
      <c r="AY51" s="124"/>
      <c r="AZ51" s="124"/>
      <c r="BA51" s="124"/>
      <c r="BB51" s="124"/>
      <c r="BC51" s="124"/>
      <c r="BD51" s="124"/>
      <c r="BE51" s="124"/>
      <c r="BF51" s="124"/>
    </row>
  </sheetData>
  <sheetProtection algorithmName="SHA-512" hashValue="2568eCwUlwssjioU9S37O16fk8ENGAxs20zLSC583WjhPcPA2gs4fiy7TE4FS4B2Kz3mIDUnZUlWEYxZG2xBsw==" saltValue="iM0kswIu1JsXkSvEnDlMWw==" spinCount="100000" sheet="1" objects="1" scenarios="1"/>
  <mergeCells count="1">
    <mergeCell ref="C1:L1"/>
  </mergeCells>
  <phoneticPr fontId="10"/>
  <pageMargins left="0.78740157480314965" right="0.78740157480314965" top="0.78740157480314965" bottom="0.59055118110236227" header="0.31496062992125984" footer="0.31496062992125984"/>
  <pageSetup paperSize="9" scale="9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DAB81-4084-4F8C-B8B1-752C337EA74B}">
  <dimension ref="A1:P393"/>
  <sheetViews>
    <sheetView zoomScaleNormal="100" workbookViewId="0">
      <pane xSplit="3" ySplit="5" topLeftCell="D63" activePane="bottomRight" state="frozen"/>
      <selection pane="topRight" activeCell="C1" sqref="C1"/>
      <selection pane="bottomLeft" activeCell="A6" sqref="A6"/>
      <selection pane="bottomRight" activeCell="E80" sqref="E80"/>
    </sheetView>
  </sheetViews>
  <sheetFormatPr defaultColWidth="8.875" defaultRowHeight="13.5" x14ac:dyDescent="0.15"/>
  <cols>
    <col min="1" max="1" width="8.875" style="125"/>
    <col min="2" max="2" width="9" style="125" customWidth="1"/>
    <col min="3" max="3" width="33.375" style="125" customWidth="1"/>
    <col min="4" max="13" width="12" style="125" customWidth="1"/>
    <col min="14" max="17" width="14.5" style="125" customWidth="1"/>
    <col min="18" max="16384" width="8.875" style="125"/>
  </cols>
  <sheetData>
    <row r="1" spans="1:16" ht="15.6" customHeight="1" x14ac:dyDescent="0.15">
      <c r="B1" s="133"/>
      <c r="C1" s="133"/>
      <c r="D1" s="133"/>
      <c r="E1" s="133"/>
      <c r="F1" s="133"/>
      <c r="G1" s="138" t="s">
        <v>1262</v>
      </c>
      <c r="H1" s="133"/>
      <c r="I1" s="133"/>
      <c r="J1" s="133"/>
      <c r="K1" s="133"/>
      <c r="L1" s="133"/>
      <c r="M1" s="133"/>
      <c r="N1" s="133"/>
      <c r="O1" s="137" t="s">
        <v>1261</v>
      </c>
    </row>
    <row r="2" spans="1:16" ht="6.6" customHeight="1" x14ac:dyDescent="0.15">
      <c r="B2" s="136"/>
      <c r="D2" s="135"/>
      <c r="E2" s="135"/>
      <c r="F2" s="135"/>
      <c r="G2" s="135"/>
      <c r="H2" s="134"/>
      <c r="I2" s="134"/>
      <c r="J2" s="134"/>
      <c r="K2" s="134"/>
      <c r="L2" s="134"/>
      <c r="M2" s="134"/>
      <c r="N2" s="264" t="s">
        <v>1260</v>
      </c>
      <c r="O2" s="264" t="s">
        <v>1259</v>
      </c>
      <c r="P2" s="126"/>
    </row>
    <row r="3" spans="1:16" ht="7.35" customHeight="1" x14ac:dyDescent="0.15">
      <c r="B3" s="267" t="s">
        <v>1258</v>
      </c>
      <c r="C3" s="268"/>
      <c r="D3" s="265" t="s">
        <v>1257</v>
      </c>
      <c r="E3" s="265" t="s">
        <v>1256</v>
      </c>
      <c r="F3" s="265" t="s">
        <v>1255</v>
      </c>
      <c r="G3" s="265" t="s">
        <v>1254</v>
      </c>
      <c r="H3" s="264" t="s">
        <v>1253</v>
      </c>
      <c r="I3" s="264" t="s">
        <v>1252</v>
      </c>
      <c r="J3" s="134"/>
      <c r="K3" s="134"/>
      <c r="L3" s="134"/>
      <c r="M3" s="134"/>
      <c r="N3" s="265"/>
      <c r="O3" s="265"/>
      <c r="P3" s="126"/>
    </row>
    <row r="4" spans="1:16" ht="7.35" customHeight="1" x14ac:dyDescent="0.15">
      <c r="B4" s="267"/>
      <c r="C4" s="268"/>
      <c r="D4" s="265"/>
      <c r="E4" s="265"/>
      <c r="F4" s="265"/>
      <c r="G4" s="265"/>
      <c r="H4" s="265"/>
      <c r="I4" s="265"/>
      <c r="J4" s="264" t="s">
        <v>1251</v>
      </c>
      <c r="K4" s="134"/>
      <c r="L4" s="134"/>
      <c r="M4" s="264" t="s">
        <v>1250</v>
      </c>
      <c r="N4" s="265"/>
      <c r="O4" s="265"/>
      <c r="P4" s="126"/>
    </row>
    <row r="5" spans="1:16" ht="39.950000000000003" customHeight="1" x14ac:dyDescent="0.15">
      <c r="B5" s="129"/>
      <c r="C5" s="133"/>
      <c r="D5" s="266"/>
      <c r="E5" s="266"/>
      <c r="F5" s="266"/>
      <c r="G5" s="266"/>
      <c r="H5" s="266"/>
      <c r="I5" s="266"/>
      <c r="J5" s="266"/>
      <c r="K5" s="132" t="s">
        <v>1249</v>
      </c>
      <c r="L5" s="132" t="s">
        <v>1248</v>
      </c>
      <c r="M5" s="266"/>
      <c r="N5" s="266"/>
      <c r="O5" s="266"/>
      <c r="P5" s="126"/>
    </row>
    <row r="6" spans="1:16" x14ac:dyDescent="0.15">
      <c r="A6" s="125" t="str">
        <f>LEFT(B6,2)</f>
        <v>01</v>
      </c>
      <c r="B6" s="131" t="s">
        <v>1247</v>
      </c>
      <c r="C6" s="130" t="s">
        <v>1246</v>
      </c>
      <c r="D6" s="126">
        <v>1514252</v>
      </c>
      <c r="E6" s="126">
        <v>607789</v>
      </c>
      <c r="F6" s="126">
        <v>833933</v>
      </c>
      <c r="G6" s="126">
        <v>72530</v>
      </c>
      <c r="H6" s="126">
        <v>8775</v>
      </c>
      <c r="I6" s="126">
        <v>63755</v>
      </c>
      <c r="J6" s="126">
        <v>32355</v>
      </c>
      <c r="K6" s="126">
        <v>12715</v>
      </c>
      <c r="L6" s="126">
        <v>19640</v>
      </c>
      <c r="M6" s="126">
        <v>31400</v>
      </c>
      <c r="N6" s="126">
        <v>1275</v>
      </c>
      <c r="O6" s="126">
        <v>1846</v>
      </c>
      <c r="P6" s="126"/>
    </row>
    <row r="7" spans="1:16" x14ac:dyDescent="0.15">
      <c r="A7" s="125" t="str">
        <f t="shared" ref="A7:A70" si="0">LEFT(B7,2)</f>
        <v>01</v>
      </c>
      <c r="B7" s="131" t="s">
        <v>1245</v>
      </c>
      <c r="C7" s="130" t="s">
        <v>1244</v>
      </c>
      <c r="D7" s="126">
        <v>67305</v>
      </c>
      <c r="E7" s="126">
        <v>27599</v>
      </c>
      <c r="F7" s="126">
        <v>29962</v>
      </c>
      <c r="G7" s="126">
        <v>9744</v>
      </c>
      <c r="H7" s="126">
        <v>1952</v>
      </c>
      <c r="I7" s="126">
        <v>7792</v>
      </c>
      <c r="J7" s="126">
        <v>4546</v>
      </c>
      <c r="K7" s="126">
        <v>1787</v>
      </c>
      <c r="L7" s="126">
        <v>2759</v>
      </c>
      <c r="M7" s="126">
        <v>3246</v>
      </c>
      <c r="N7" s="126">
        <v>870</v>
      </c>
      <c r="O7" s="126">
        <v>1310</v>
      </c>
      <c r="P7" s="126"/>
    </row>
    <row r="8" spans="1:16" x14ac:dyDescent="0.15">
      <c r="A8" s="125" t="str">
        <f t="shared" si="0"/>
        <v>01</v>
      </c>
      <c r="B8" s="131" t="s">
        <v>1243</v>
      </c>
      <c r="C8" s="130" t="s">
        <v>1242</v>
      </c>
      <c r="D8" s="126">
        <v>124144</v>
      </c>
      <c r="E8" s="126">
        <v>50342</v>
      </c>
      <c r="F8" s="126">
        <v>63813</v>
      </c>
      <c r="G8" s="126">
        <v>9989</v>
      </c>
      <c r="H8" s="126">
        <v>966</v>
      </c>
      <c r="I8" s="126">
        <v>9023</v>
      </c>
      <c r="J8" s="126">
        <v>5229</v>
      </c>
      <c r="K8" s="126">
        <v>2055</v>
      </c>
      <c r="L8" s="126">
        <v>3174</v>
      </c>
      <c r="M8" s="126">
        <v>3794</v>
      </c>
      <c r="N8" s="126">
        <v>1959</v>
      </c>
      <c r="O8" s="126">
        <v>2538</v>
      </c>
      <c r="P8" s="126"/>
    </row>
    <row r="9" spans="1:16" x14ac:dyDescent="0.15">
      <c r="A9" s="125" t="str">
        <f t="shared" si="0"/>
        <v>01</v>
      </c>
      <c r="B9" s="131" t="s">
        <v>1241</v>
      </c>
      <c r="C9" s="130" t="s">
        <v>1240</v>
      </c>
      <c r="D9" s="126">
        <v>119564</v>
      </c>
      <c r="E9" s="126">
        <v>55034</v>
      </c>
      <c r="F9" s="126">
        <v>52565</v>
      </c>
      <c r="G9" s="126">
        <v>11965</v>
      </c>
      <c r="H9" s="126">
        <v>2217</v>
      </c>
      <c r="I9" s="126">
        <v>9748</v>
      </c>
      <c r="J9" s="126">
        <v>5612</v>
      </c>
      <c r="K9" s="126">
        <v>2206</v>
      </c>
      <c r="L9" s="126">
        <v>3406</v>
      </c>
      <c r="M9" s="126">
        <v>4136</v>
      </c>
      <c r="N9" s="126">
        <v>1938</v>
      </c>
      <c r="O9" s="126">
        <v>2802</v>
      </c>
      <c r="P9" s="126"/>
    </row>
    <row r="10" spans="1:16" x14ac:dyDescent="0.15">
      <c r="A10" s="125" t="str">
        <f t="shared" si="0"/>
        <v>01</v>
      </c>
      <c r="B10" s="131" t="s">
        <v>1239</v>
      </c>
      <c r="C10" s="130" t="s">
        <v>1238</v>
      </c>
      <c r="D10" s="126">
        <v>500764</v>
      </c>
      <c r="E10" s="126">
        <v>166713</v>
      </c>
      <c r="F10" s="126">
        <v>280442</v>
      </c>
      <c r="G10" s="126">
        <v>53609</v>
      </c>
      <c r="H10" s="126">
        <v>3088</v>
      </c>
      <c r="I10" s="126">
        <v>50521</v>
      </c>
      <c r="J10" s="126">
        <v>30375</v>
      </c>
      <c r="K10" s="126">
        <v>11937</v>
      </c>
      <c r="L10" s="126">
        <v>18438</v>
      </c>
      <c r="M10" s="126">
        <v>20146</v>
      </c>
      <c r="N10" s="126">
        <v>1989</v>
      </c>
      <c r="O10" s="126">
        <v>2290</v>
      </c>
      <c r="P10" s="126"/>
    </row>
    <row r="11" spans="1:16" x14ac:dyDescent="0.15">
      <c r="A11" s="125" t="str">
        <f t="shared" si="0"/>
        <v>01</v>
      </c>
      <c r="B11" s="131" t="s">
        <v>1237</v>
      </c>
      <c r="C11" s="130" t="s">
        <v>1236</v>
      </c>
      <c r="D11" s="126">
        <v>172048</v>
      </c>
      <c r="E11" s="126">
        <v>55500</v>
      </c>
      <c r="F11" s="126">
        <v>93362</v>
      </c>
      <c r="G11" s="126">
        <v>23186</v>
      </c>
      <c r="H11" s="126">
        <v>1336</v>
      </c>
      <c r="I11" s="126">
        <v>21850</v>
      </c>
      <c r="J11" s="126">
        <v>13137</v>
      </c>
      <c r="K11" s="126">
        <v>5163</v>
      </c>
      <c r="L11" s="126">
        <v>7974</v>
      </c>
      <c r="M11" s="126">
        <v>8713</v>
      </c>
      <c r="N11" s="126">
        <v>2909</v>
      </c>
      <c r="O11" s="126">
        <v>3678</v>
      </c>
      <c r="P11" s="126"/>
    </row>
    <row r="12" spans="1:16" x14ac:dyDescent="0.15">
      <c r="A12" s="125" t="str">
        <f t="shared" si="0"/>
        <v>01</v>
      </c>
      <c r="B12" s="131" t="s">
        <v>1235</v>
      </c>
      <c r="C12" s="130" t="s">
        <v>1234</v>
      </c>
      <c r="D12" s="126">
        <v>370286</v>
      </c>
      <c r="E12" s="126">
        <v>130976</v>
      </c>
      <c r="F12" s="126">
        <v>190856</v>
      </c>
      <c r="G12" s="126">
        <v>48454</v>
      </c>
      <c r="H12" s="126">
        <v>1733</v>
      </c>
      <c r="I12" s="126">
        <v>46721</v>
      </c>
      <c r="J12" s="126">
        <v>17365</v>
      </c>
      <c r="K12" s="126">
        <v>6824</v>
      </c>
      <c r="L12" s="126">
        <v>10541</v>
      </c>
      <c r="M12" s="126">
        <v>29356</v>
      </c>
      <c r="N12" s="126">
        <v>1414</v>
      </c>
      <c r="O12" s="126">
        <v>2236</v>
      </c>
      <c r="P12" s="126"/>
    </row>
    <row r="13" spans="1:16" x14ac:dyDescent="0.15">
      <c r="A13" s="125" t="str">
        <f t="shared" si="0"/>
        <v>01</v>
      </c>
      <c r="B13" s="131" t="s">
        <v>1233</v>
      </c>
      <c r="C13" s="130" t="s">
        <v>1232</v>
      </c>
      <c r="D13" s="126">
        <v>52703</v>
      </c>
      <c r="E13" s="126">
        <v>22231</v>
      </c>
      <c r="F13" s="126">
        <v>28179</v>
      </c>
      <c r="G13" s="126">
        <v>2293</v>
      </c>
      <c r="H13" s="126">
        <v>220</v>
      </c>
      <c r="I13" s="126">
        <v>2073</v>
      </c>
      <c r="J13" s="126">
        <v>1216</v>
      </c>
      <c r="K13" s="126">
        <v>477</v>
      </c>
      <c r="L13" s="126">
        <v>739</v>
      </c>
      <c r="M13" s="126">
        <v>857</v>
      </c>
      <c r="N13" s="126">
        <v>2158</v>
      </c>
      <c r="O13" s="126">
        <v>2351</v>
      </c>
      <c r="P13" s="126"/>
    </row>
    <row r="14" spans="1:16" x14ac:dyDescent="0.15">
      <c r="A14" s="125" t="str">
        <f t="shared" si="0"/>
        <v>01</v>
      </c>
      <c r="B14" s="131" t="s">
        <v>1231</v>
      </c>
      <c r="C14" s="130" t="s">
        <v>1230</v>
      </c>
      <c r="D14" s="126">
        <v>48833</v>
      </c>
      <c r="E14" s="126">
        <v>19738</v>
      </c>
      <c r="F14" s="126">
        <v>25019</v>
      </c>
      <c r="G14" s="126">
        <v>4076</v>
      </c>
      <c r="H14" s="126">
        <v>394</v>
      </c>
      <c r="I14" s="126">
        <v>3682</v>
      </c>
      <c r="J14" s="126">
        <v>2134</v>
      </c>
      <c r="K14" s="126">
        <v>839</v>
      </c>
      <c r="L14" s="126">
        <v>1295</v>
      </c>
      <c r="M14" s="126">
        <v>1548</v>
      </c>
      <c r="N14" s="126">
        <v>1064</v>
      </c>
      <c r="O14" s="126">
        <v>1174</v>
      </c>
      <c r="P14" s="126"/>
    </row>
    <row r="15" spans="1:16" x14ac:dyDescent="0.15">
      <c r="A15" s="125" t="str">
        <f t="shared" si="0"/>
        <v>01</v>
      </c>
      <c r="B15" s="131" t="s">
        <v>1229</v>
      </c>
      <c r="C15" s="130" t="s">
        <v>1228</v>
      </c>
      <c r="D15" s="126">
        <v>15979</v>
      </c>
      <c r="E15" s="126">
        <v>5018</v>
      </c>
      <c r="F15" s="126">
        <v>6361</v>
      </c>
      <c r="G15" s="126">
        <v>4600</v>
      </c>
      <c r="H15" s="126">
        <v>441</v>
      </c>
      <c r="I15" s="126">
        <v>4159</v>
      </c>
      <c r="J15" s="126">
        <v>2440</v>
      </c>
      <c r="K15" s="126">
        <v>959</v>
      </c>
      <c r="L15" s="126">
        <v>1481</v>
      </c>
      <c r="M15" s="126">
        <v>1719</v>
      </c>
      <c r="N15" s="126">
        <v>480</v>
      </c>
      <c r="O15" s="126">
        <v>582</v>
      </c>
      <c r="P15" s="126"/>
    </row>
    <row r="16" spans="1:16" x14ac:dyDescent="0.15">
      <c r="A16" s="125" t="str">
        <f t="shared" si="0"/>
        <v>01</v>
      </c>
      <c r="B16" s="131" t="s">
        <v>1227</v>
      </c>
      <c r="C16" s="130" t="s">
        <v>1226</v>
      </c>
      <c r="D16" s="126">
        <v>7618</v>
      </c>
      <c r="E16" s="126">
        <v>2277</v>
      </c>
      <c r="F16" s="126">
        <v>2690</v>
      </c>
      <c r="G16" s="126">
        <v>2651</v>
      </c>
      <c r="H16" s="126">
        <v>253</v>
      </c>
      <c r="I16" s="126">
        <v>2398</v>
      </c>
      <c r="J16" s="126">
        <v>1464</v>
      </c>
      <c r="K16" s="126">
        <v>576</v>
      </c>
      <c r="L16" s="126">
        <v>888</v>
      </c>
      <c r="M16" s="126">
        <v>934</v>
      </c>
      <c r="N16" s="126">
        <v>820</v>
      </c>
      <c r="O16" s="126">
        <v>930</v>
      </c>
      <c r="P16" s="126"/>
    </row>
    <row r="17" spans="1:16" x14ac:dyDescent="0.15">
      <c r="A17" s="125" t="str">
        <f t="shared" si="0"/>
        <v>01</v>
      </c>
      <c r="B17" s="131" t="s">
        <v>1225</v>
      </c>
      <c r="C17" s="130" t="s">
        <v>1224</v>
      </c>
      <c r="D17" s="126">
        <v>70476</v>
      </c>
      <c r="E17" s="126">
        <v>26571</v>
      </c>
      <c r="F17" s="126">
        <v>33681</v>
      </c>
      <c r="G17" s="126">
        <v>10224</v>
      </c>
      <c r="H17" s="126">
        <v>1083</v>
      </c>
      <c r="I17" s="126">
        <v>9141</v>
      </c>
      <c r="J17" s="126">
        <v>6995</v>
      </c>
      <c r="K17" s="126">
        <v>2748</v>
      </c>
      <c r="L17" s="126">
        <v>4247</v>
      </c>
      <c r="M17" s="126">
        <v>2146</v>
      </c>
      <c r="N17" s="126">
        <v>2206</v>
      </c>
      <c r="O17" s="126">
        <v>2152</v>
      </c>
      <c r="P17" s="126"/>
    </row>
    <row r="18" spans="1:16" x14ac:dyDescent="0.15">
      <c r="A18" s="125" t="str">
        <f t="shared" si="0"/>
        <v>01</v>
      </c>
      <c r="B18" s="131" t="s">
        <v>1223</v>
      </c>
      <c r="C18" s="130" t="s">
        <v>1222</v>
      </c>
      <c r="D18" s="126">
        <v>110602</v>
      </c>
      <c r="E18" s="126">
        <v>31344</v>
      </c>
      <c r="F18" s="126">
        <v>52547</v>
      </c>
      <c r="G18" s="126">
        <v>26711</v>
      </c>
      <c r="H18" s="126">
        <v>1893</v>
      </c>
      <c r="I18" s="126">
        <v>24818</v>
      </c>
      <c r="J18" s="126">
        <v>17927</v>
      </c>
      <c r="K18" s="126">
        <v>7046</v>
      </c>
      <c r="L18" s="126">
        <v>10881</v>
      </c>
      <c r="M18" s="126">
        <v>6891</v>
      </c>
      <c r="N18" s="126">
        <v>1632</v>
      </c>
      <c r="O18" s="126">
        <v>1697</v>
      </c>
      <c r="P18" s="126"/>
    </row>
    <row r="19" spans="1:16" x14ac:dyDescent="0.15">
      <c r="A19" s="125" t="str">
        <f t="shared" si="0"/>
        <v>01</v>
      </c>
      <c r="B19" s="131" t="s">
        <v>1221</v>
      </c>
      <c r="C19" s="130" t="s">
        <v>1220</v>
      </c>
      <c r="D19" s="126">
        <v>17372</v>
      </c>
      <c r="E19" s="126">
        <v>6931</v>
      </c>
      <c r="F19" s="126">
        <v>8786</v>
      </c>
      <c r="G19" s="126">
        <v>1655</v>
      </c>
      <c r="H19" s="126">
        <v>158</v>
      </c>
      <c r="I19" s="126">
        <v>1497</v>
      </c>
      <c r="J19" s="126">
        <v>878</v>
      </c>
      <c r="K19" s="126">
        <v>345</v>
      </c>
      <c r="L19" s="126">
        <v>533</v>
      </c>
      <c r="M19" s="126">
        <v>619</v>
      </c>
      <c r="N19" s="126">
        <v>995</v>
      </c>
      <c r="O19" s="126">
        <v>1084</v>
      </c>
      <c r="P19" s="126"/>
    </row>
    <row r="20" spans="1:16" x14ac:dyDescent="0.15">
      <c r="A20" s="125" t="str">
        <f t="shared" si="0"/>
        <v>01</v>
      </c>
      <c r="B20" s="131" t="s">
        <v>1219</v>
      </c>
      <c r="C20" s="130" t="s">
        <v>1218</v>
      </c>
      <c r="D20" s="126">
        <v>43707</v>
      </c>
      <c r="E20" s="126">
        <v>16399</v>
      </c>
      <c r="F20" s="126">
        <v>17995</v>
      </c>
      <c r="G20" s="126">
        <v>9313</v>
      </c>
      <c r="H20" s="126">
        <v>1804</v>
      </c>
      <c r="I20" s="126">
        <v>7509</v>
      </c>
      <c r="J20" s="126">
        <v>6291</v>
      </c>
      <c r="K20" s="126">
        <v>4360</v>
      </c>
      <c r="L20" s="126">
        <v>1931</v>
      </c>
      <c r="M20" s="126">
        <v>1218</v>
      </c>
      <c r="N20" s="126">
        <v>2919</v>
      </c>
      <c r="O20" s="126">
        <v>2755</v>
      </c>
      <c r="P20" s="126"/>
    </row>
    <row r="21" spans="1:16" x14ac:dyDescent="0.15">
      <c r="A21" s="125" t="str">
        <f t="shared" si="0"/>
        <v>01</v>
      </c>
      <c r="B21" s="131" t="s">
        <v>1217</v>
      </c>
      <c r="C21" s="130" t="s">
        <v>1216</v>
      </c>
      <c r="D21" s="126">
        <v>98216</v>
      </c>
      <c r="E21" s="126">
        <v>49041</v>
      </c>
      <c r="F21" s="126">
        <v>39704</v>
      </c>
      <c r="G21" s="126">
        <v>9471</v>
      </c>
      <c r="H21" s="126">
        <v>1446</v>
      </c>
      <c r="I21" s="126">
        <v>8025</v>
      </c>
      <c r="J21" s="126">
        <v>6360</v>
      </c>
      <c r="K21" s="126">
        <v>4408</v>
      </c>
      <c r="L21" s="126">
        <v>1952</v>
      </c>
      <c r="M21" s="126">
        <v>1665</v>
      </c>
      <c r="N21" s="126">
        <v>2746</v>
      </c>
      <c r="O21" s="126">
        <v>2312</v>
      </c>
      <c r="P21" s="126"/>
    </row>
    <row r="22" spans="1:16" x14ac:dyDescent="0.15">
      <c r="A22" s="125" t="str">
        <f t="shared" si="0"/>
        <v>01</v>
      </c>
      <c r="B22" s="131" t="s">
        <v>1215</v>
      </c>
      <c r="C22" s="130" t="s">
        <v>1214</v>
      </c>
      <c r="D22" s="126">
        <v>18028</v>
      </c>
      <c r="E22" s="126">
        <v>2520</v>
      </c>
      <c r="F22" s="126">
        <v>2673</v>
      </c>
      <c r="G22" s="126">
        <v>12835</v>
      </c>
      <c r="H22" s="126">
        <v>1884</v>
      </c>
      <c r="I22" s="126">
        <v>10951</v>
      </c>
      <c r="J22" s="126">
        <v>10568</v>
      </c>
      <c r="K22" s="126">
        <v>7325</v>
      </c>
      <c r="L22" s="126">
        <v>3243</v>
      </c>
      <c r="M22" s="126">
        <v>383</v>
      </c>
      <c r="N22" s="126">
        <v>3718</v>
      </c>
      <c r="O22" s="126">
        <v>2923</v>
      </c>
      <c r="P22" s="126"/>
    </row>
    <row r="23" spans="1:16" x14ac:dyDescent="0.15">
      <c r="A23" s="125" t="str">
        <f t="shared" si="0"/>
        <v>01</v>
      </c>
      <c r="B23" s="131" t="s">
        <v>1213</v>
      </c>
      <c r="C23" s="130" t="s">
        <v>1212</v>
      </c>
      <c r="D23" s="126">
        <v>23424</v>
      </c>
      <c r="E23" s="126">
        <v>3207</v>
      </c>
      <c r="F23" s="126">
        <v>3437</v>
      </c>
      <c r="G23" s="126">
        <v>16780</v>
      </c>
      <c r="H23" s="126">
        <v>1436</v>
      </c>
      <c r="I23" s="126">
        <v>15344</v>
      </c>
      <c r="J23" s="126">
        <v>14804</v>
      </c>
      <c r="K23" s="126">
        <v>10261</v>
      </c>
      <c r="L23" s="126">
        <v>4543</v>
      </c>
      <c r="M23" s="126">
        <v>540</v>
      </c>
      <c r="N23" s="126">
        <v>3976</v>
      </c>
      <c r="O23" s="126">
        <v>3176</v>
      </c>
      <c r="P23" s="126"/>
    </row>
    <row r="24" spans="1:16" x14ac:dyDescent="0.15">
      <c r="A24" s="125" t="str">
        <f t="shared" si="0"/>
        <v>01</v>
      </c>
      <c r="B24" s="131" t="s">
        <v>1211</v>
      </c>
      <c r="C24" s="130" t="s">
        <v>1210</v>
      </c>
      <c r="D24" s="126">
        <v>9065</v>
      </c>
      <c r="E24" s="126">
        <v>1457</v>
      </c>
      <c r="F24" s="126">
        <v>1561</v>
      </c>
      <c r="G24" s="126">
        <v>6047</v>
      </c>
      <c r="H24" s="126">
        <v>517</v>
      </c>
      <c r="I24" s="126">
        <v>5530</v>
      </c>
      <c r="J24" s="126">
        <v>5335</v>
      </c>
      <c r="K24" s="126">
        <v>3698</v>
      </c>
      <c r="L24" s="126">
        <v>1637</v>
      </c>
      <c r="M24" s="126">
        <v>195</v>
      </c>
      <c r="N24" s="126">
        <v>3548</v>
      </c>
      <c r="O24" s="126">
        <v>2834</v>
      </c>
      <c r="P24" s="126"/>
    </row>
    <row r="25" spans="1:16" x14ac:dyDescent="0.15">
      <c r="A25" s="125" t="str">
        <f t="shared" si="0"/>
        <v>01</v>
      </c>
      <c r="B25" s="131" t="s">
        <v>1209</v>
      </c>
      <c r="C25" s="130" t="s">
        <v>1208</v>
      </c>
      <c r="D25" s="126">
        <v>8395</v>
      </c>
      <c r="E25" s="126">
        <v>2366</v>
      </c>
      <c r="F25" s="126">
        <v>2923</v>
      </c>
      <c r="G25" s="126">
        <v>3106</v>
      </c>
      <c r="H25" s="126">
        <v>653</v>
      </c>
      <c r="I25" s="126">
        <v>2453</v>
      </c>
      <c r="J25" s="126">
        <v>2368</v>
      </c>
      <c r="K25" s="126">
        <v>1642</v>
      </c>
      <c r="L25" s="126">
        <v>726</v>
      </c>
      <c r="M25" s="126">
        <v>85</v>
      </c>
      <c r="N25" s="126">
        <v>2393</v>
      </c>
      <c r="O25" s="126">
        <v>2196</v>
      </c>
      <c r="P25" s="126"/>
    </row>
    <row r="26" spans="1:16" x14ac:dyDescent="0.15">
      <c r="A26" s="125" t="str">
        <f t="shared" si="0"/>
        <v>01</v>
      </c>
      <c r="B26" s="131" t="s">
        <v>1207</v>
      </c>
      <c r="C26" s="130" t="s">
        <v>1206</v>
      </c>
      <c r="D26" s="126">
        <v>55144</v>
      </c>
      <c r="E26" s="126">
        <v>9512</v>
      </c>
      <c r="F26" s="126">
        <v>4851</v>
      </c>
      <c r="G26" s="126">
        <v>40781</v>
      </c>
      <c r="H26" s="126">
        <v>6636</v>
      </c>
      <c r="I26" s="126">
        <v>34145</v>
      </c>
      <c r="J26" s="126">
        <v>33330</v>
      </c>
      <c r="K26" s="126">
        <v>25664</v>
      </c>
      <c r="L26" s="126">
        <v>7666</v>
      </c>
      <c r="M26" s="126">
        <v>815</v>
      </c>
      <c r="N26" s="126">
        <v>5056</v>
      </c>
      <c r="O26" s="126">
        <v>4056</v>
      </c>
      <c r="P26" s="126"/>
    </row>
    <row r="27" spans="1:16" x14ac:dyDescent="0.15">
      <c r="A27" s="125" t="str">
        <f t="shared" si="0"/>
        <v>01</v>
      </c>
      <c r="B27" s="131" t="s">
        <v>1205</v>
      </c>
      <c r="C27" s="130" t="s">
        <v>1204</v>
      </c>
      <c r="D27" s="126">
        <v>42503</v>
      </c>
      <c r="E27" s="126">
        <v>202</v>
      </c>
      <c r="F27" s="126">
        <v>101</v>
      </c>
      <c r="G27" s="126">
        <v>42200</v>
      </c>
      <c r="H27" s="126">
        <v>153</v>
      </c>
      <c r="I27" s="126">
        <v>42047</v>
      </c>
      <c r="J27" s="126">
        <v>32112</v>
      </c>
      <c r="K27" s="126">
        <v>17005</v>
      </c>
      <c r="L27" s="126">
        <v>15107</v>
      </c>
      <c r="M27" s="126">
        <v>9935</v>
      </c>
      <c r="N27" s="126">
        <v>3232</v>
      </c>
      <c r="O27" s="126">
        <v>2385</v>
      </c>
      <c r="P27" s="126"/>
    </row>
    <row r="28" spans="1:16" x14ac:dyDescent="0.15">
      <c r="A28" s="125" t="str">
        <f t="shared" si="0"/>
        <v>01</v>
      </c>
      <c r="B28" s="131" t="s">
        <v>1203</v>
      </c>
      <c r="C28" s="130" t="s">
        <v>1202</v>
      </c>
      <c r="D28" s="126">
        <v>137519</v>
      </c>
      <c r="E28" s="126">
        <v>75063</v>
      </c>
      <c r="F28" s="126">
        <v>37387</v>
      </c>
      <c r="G28" s="126">
        <v>25069</v>
      </c>
      <c r="H28" s="126">
        <v>5509</v>
      </c>
      <c r="I28" s="126">
        <v>19560</v>
      </c>
      <c r="J28" s="126">
        <v>16720</v>
      </c>
      <c r="K28" s="126">
        <v>13336</v>
      </c>
      <c r="L28" s="126">
        <v>3384</v>
      </c>
      <c r="M28" s="126">
        <v>2840</v>
      </c>
      <c r="N28" s="126">
        <v>3889</v>
      </c>
      <c r="O28" s="126">
        <v>3820</v>
      </c>
      <c r="P28" s="126"/>
    </row>
    <row r="29" spans="1:16" x14ac:dyDescent="0.15">
      <c r="A29" s="125" t="str">
        <f t="shared" si="0"/>
        <v>01</v>
      </c>
      <c r="B29" s="131" t="s">
        <v>1201</v>
      </c>
      <c r="C29" s="130" t="s">
        <v>1200</v>
      </c>
      <c r="D29" s="126">
        <v>23219</v>
      </c>
      <c r="E29" s="126">
        <v>3551</v>
      </c>
      <c r="F29" s="126">
        <v>3132</v>
      </c>
      <c r="G29" s="126">
        <v>16536</v>
      </c>
      <c r="H29" s="126">
        <v>1232</v>
      </c>
      <c r="I29" s="126">
        <v>15304</v>
      </c>
      <c r="J29" s="126">
        <v>14589</v>
      </c>
      <c r="K29" s="126">
        <v>12403</v>
      </c>
      <c r="L29" s="126">
        <v>2186</v>
      </c>
      <c r="M29" s="126">
        <v>715</v>
      </c>
      <c r="N29" s="126">
        <v>3875</v>
      </c>
      <c r="O29" s="126">
        <v>2825</v>
      </c>
      <c r="P29" s="126"/>
    </row>
    <row r="30" spans="1:16" x14ac:dyDescent="0.15">
      <c r="A30" s="125" t="str">
        <f t="shared" si="0"/>
        <v>01</v>
      </c>
      <c r="B30" s="131" t="s">
        <v>1199</v>
      </c>
      <c r="C30" s="130" t="s">
        <v>1198</v>
      </c>
      <c r="D30" s="126">
        <v>26500</v>
      </c>
      <c r="E30" s="126">
        <v>7873</v>
      </c>
      <c r="F30" s="126">
        <v>9193</v>
      </c>
      <c r="G30" s="126">
        <v>9434</v>
      </c>
      <c r="H30" s="126">
        <v>923</v>
      </c>
      <c r="I30" s="126">
        <v>8511</v>
      </c>
      <c r="J30" s="126">
        <v>6665</v>
      </c>
      <c r="K30" s="126">
        <v>4547</v>
      </c>
      <c r="L30" s="126">
        <v>2118</v>
      </c>
      <c r="M30" s="126">
        <v>1846</v>
      </c>
      <c r="N30" s="126">
        <v>4219</v>
      </c>
      <c r="O30" s="126">
        <v>3948</v>
      </c>
      <c r="P30" s="126"/>
    </row>
    <row r="31" spans="1:16" x14ac:dyDescent="0.15">
      <c r="A31" s="125" t="str">
        <f t="shared" si="0"/>
        <v>01</v>
      </c>
      <c r="B31" s="131" t="s">
        <v>1197</v>
      </c>
      <c r="C31" s="130" t="s">
        <v>1196</v>
      </c>
      <c r="D31" s="126">
        <v>156264</v>
      </c>
      <c r="E31" s="126">
        <v>68956</v>
      </c>
      <c r="F31" s="126">
        <v>24744</v>
      </c>
      <c r="G31" s="126">
        <v>62564</v>
      </c>
      <c r="H31" s="126">
        <v>3190</v>
      </c>
      <c r="I31" s="126">
        <v>59374</v>
      </c>
      <c r="J31" s="126">
        <v>47046</v>
      </c>
      <c r="K31" s="126">
        <v>36603</v>
      </c>
      <c r="L31" s="126">
        <v>10443</v>
      </c>
      <c r="M31" s="126">
        <v>12328</v>
      </c>
      <c r="N31" s="126">
        <v>3286</v>
      </c>
      <c r="O31" s="126">
        <v>3343</v>
      </c>
      <c r="P31" s="126"/>
    </row>
    <row r="32" spans="1:16" x14ac:dyDescent="0.15">
      <c r="A32" s="125" t="str">
        <f t="shared" si="0"/>
        <v>01</v>
      </c>
      <c r="B32" s="131" t="s">
        <v>1195</v>
      </c>
      <c r="C32" s="130" t="s">
        <v>1194</v>
      </c>
      <c r="D32" s="126">
        <v>53728</v>
      </c>
      <c r="E32" s="126">
        <v>11614</v>
      </c>
      <c r="F32" s="126">
        <v>14441</v>
      </c>
      <c r="G32" s="126">
        <v>27673</v>
      </c>
      <c r="H32" s="126">
        <v>1450</v>
      </c>
      <c r="I32" s="126">
        <v>26223</v>
      </c>
      <c r="J32" s="126">
        <v>18687</v>
      </c>
      <c r="K32" s="126">
        <v>13108</v>
      </c>
      <c r="L32" s="126">
        <v>5579</v>
      </c>
      <c r="M32" s="126">
        <v>7536</v>
      </c>
      <c r="N32" s="126">
        <v>2516</v>
      </c>
      <c r="O32" s="126">
        <v>2722</v>
      </c>
      <c r="P32" s="126"/>
    </row>
    <row r="33" spans="1:16" x14ac:dyDescent="0.15">
      <c r="A33" s="125" t="str">
        <f t="shared" si="0"/>
        <v>01</v>
      </c>
      <c r="B33" s="131" t="s">
        <v>1193</v>
      </c>
      <c r="C33" s="130" t="s">
        <v>1192</v>
      </c>
      <c r="D33" s="126">
        <v>3875</v>
      </c>
      <c r="E33" s="126">
        <v>1985</v>
      </c>
      <c r="F33" s="126">
        <v>1006</v>
      </c>
      <c r="G33" s="126">
        <v>884</v>
      </c>
      <c r="H33" s="126">
        <v>102</v>
      </c>
      <c r="I33" s="126">
        <v>782</v>
      </c>
      <c r="J33" s="126">
        <v>614</v>
      </c>
      <c r="K33" s="126">
        <v>467</v>
      </c>
      <c r="L33" s="126">
        <v>147</v>
      </c>
      <c r="M33" s="126">
        <v>168</v>
      </c>
      <c r="N33" s="126">
        <v>1150</v>
      </c>
      <c r="O33" s="126">
        <v>728</v>
      </c>
      <c r="P33" s="126"/>
    </row>
    <row r="34" spans="1:16" x14ac:dyDescent="0.15">
      <c r="A34" s="125" t="str">
        <f t="shared" si="0"/>
        <v>01</v>
      </c>
      <c r="B34" s="131" t="s">
        <v>1191</v>
      </c>
      <c r="C34" s="130" t="s">
        <v>1190</v>
      </c>
      <c r="D34" s="126">
        <v>10563</v>
      </c>
      <c r="E34" s="126">
        <v>2081</v>
      </c>
      <c r="F34" s="126">
        <v>1764</v>
      </c>
      <c r="G34" s="126">
        <v>6718</v>
      </c>
      <c r="H34" s="126">
        <v>794</v>
      </c>
      <c r="I34" s="126">
        <v>5924</v>
      </c>
      <c r="J34" s="126">
        <v>4944</v>
      </c>
      <c r="K34" s="126">
        <v>3992</v>
      </c>
      <c r="L34" s="126">
        <v>952</v>
      </c>
      <c r="M34" s="126">
        <v>980</v>
      </c>
      <c r="N34" s="126">
        <v>1418</v>
      </c>
      <c r="O34" s="126">
        <v>1070</v>
      </c>
      <c r="P34" s="126"/>
    </row>
    <row r="35" spans="1:16" x14ac:dyDescent="0.15">
      <c r="A35" s="125" t="str">
        <f t="shared" si="0"/>
        <v>06</v>
      </c>
      <c r="B35" s="131" t="s">
        <v>1189</v>
      </c>
      <c r="C35" s="130" t="s">
        <v>1188</v>
      </c>
      <c r="D35" s="126">
        <v>2810</v>
      </c>
      <c r="E35" s="126">
        <v>0</v>
      </c>
      <c r="F35" s="126">
        <v>0</v>
      </c>
      <c r="G35" s="126">
        <v>2810</v>
      </c>
      <c r="H35" s="126">
        <v>118</v>
      </c>
      <c r="I35" s="126">
        <v>2692</v>
      </c>
      <c r="J35" s="126">
        <v>2669</v>
      </c>
      <c r="K35" s="126">
        <v>2426</v>
      </c>
      <c r="L35" s="126">
        <v>243</v>
      </c>
      <c r="M35" s="126">
        <v>23</v>
      </c>
      <c r="N35" s="126">
        <v>7923</v>
      </c>
      <c r="O35" s="126">
        <v>6288</v>
      </c>
      <c r="P35" s="126"/>
    </row>
    <row r="36" spans="1:16" x14ac:dyDescent="0.15">
      <c r="A36" s="125" t="str">
        <f t="shared" si="0"/>
        <v>06</v>
      </c>
      <c r="B36" s="131" t="s">
        <v>1187</v>
      </c>
      <c r="C36" s="130" t="s">
        <v>1186</v>
      </c>
      <c r="D36" s="126">
        <v>15616</v>
      </c>
      <c r="E36" s="126">
        <v>426</v>
      </c>
      <c r="F36" s="126">
        <v>166</v>
      </c>
      <c r="G36" s="126">
        <v>15024</v>
      </c>
      <c r="H36" s="126">
        <v>2174</v>
      </c>
      <c r="I36" s="126">
        <v>12850</v>
      </c>
      <c r="J36" s="126">
        <v>12493</v>
      </c>
      <c r="K36" s="126">
        <v>11132</v>
      </c>
      <c r="L36" s="126">
        <v>1361</v>
      </c>
      <c r="M36" s="126">
        <v>357</v>
      </c>
      <c r="N36" s="126">
        <v>3982</v>
      </c>
      <c r="O36" s="126">
        <v>3093</v>
      </c>
      <c r="P36" s="126"/>
    </row>
    <row r="37" spans="1:16" x14ac:dyDescent="0.15">
      <c r="A37" s="125" t="str">
        <f t="shared" si="0"/>
        <v>06</v>
      </c>
      <c r="B37" s="131" t="s">
        <v>1185</v>
      </c>
      <c r="C37" s="130" t="s">
        <v>1184</v>
      </c>
      <c r="D37" s="126">
        <v>14913</v>
      </c>
      <c r="E37" s="126">
        <v>100</v>
      </c>
      <c r="F37" s="126">
        <v>21</v>
      </c>
      <c r="G37" s="126">
        <v>14792</v>
      </c>
      <c r="H37" s="126">
        <v>1420</v>
      </c>
      <c r="I37" s="126">
        <v>13372</v>
      </c>
      <c r="J37" s="126">
        <v>13061</v>
      </c>
      <c r="K37" s="126">
        <v>11817</v>
      </c>
      <c r="L37" s="126">
        <v>1244</v>
      </c>
      <c r="M37" s="126">
        <v>311</v>
      </c>
      <c r="N37" s="126">
        <v>4256</v>
      </c>
      <c r="O37" s="126">
        <v>3793</v>
      </c>
      <c r="P37" s="126"/>
    </row>
    <row r="38" spans="1:16" x14ac:dyDescent="0.15">
      <c r="A38" s="125" t="str">
        <f t="shared" si="0"/>
        <v>06</v>
      </c>
      <c r="B38" s="131" t="s">
        <v>1183</v>
      </c>
      <c r="C38" s="130" t="s">
        <v>1182</v>
      </c>
      <c r="D38" s="126">
        <v>4663</v>
      </c>
      <c r="E38" s="126">
        <v>43</v>
      </c>
      <c r="F38" s="126">
        <v>17</v>
      </c>
      <c r="G38" s="126">
        <v>4603</v>
      </c>
      <c r="H38" s="126">
        <v>303</v>
      </c>
      <c r="I38" s="126">
        <v>4300</v>
      </c>
      <c r="J38" s="126">
        <v>4259</v>
      </c>
      <c r="K38" s="126">
        <v>3952</v>
      </c>
      <c r="L38" s="126">
        <v>307</v>
      </c>
      <c r="M38" s="126">
        <v>41</v>
      </c>
      <c r="N38" s="126">
        <v>6295</v>
      </c>
      <c r="O38" s="126">
        <v>4985</v>
      </c>
      <c r="P38" s="126"/>
    </row>
    <row r="39" spans="1:16" x14ac:dyDescent="0.15">
      <c r="A39" s="125" t="str">
        <f t="shared" si="0"/>
        <v>11</v>
      </c>
      <c r="B39" s="131" t="s">
        <v>1181</v>
      </c>
      <c r="C39" s="130" t="s">
        <v>1180</v>
      </c>
      <c r="D39" s="126">
        <v>72338</v>
      </c>
      <c r="E39" s="126">
        <v>460</v>
      </c>
      <c r="F39" s="126">
        <v>306</v>
      </c>
      <c r="G39" s="126">
        <v>71572</v>
      </c>
      <c r="H39" s="126">
        <v>2179</v>
      </c>
      <c r="I39" s="126">
        <v>69393</v>
      </c>
      <c r="J39" s="126">
        <v>67905</v>
      </c>
      <c r="K39" s="126">
        <v>35222</v>
      </c>
      <c r="L39" s="126">
        <v>32683</v>
      </c>
      <c r="M39" s="126">
        <v>1488</v>
      </c>
      <c r="N39" s="126">
        <v>3246</v>
      </c>
      <c r="O39" s="126">
        <v>2739</v>
      </c>
      <c r="P39" s="126"/>
    </row>
    <row r="40" spans="1:16" x14ac:dyDescent="0.15">
      <c r="A40" s="125" t="str">
        <f t="shared" si="0"/>
        <v>11</v>
      </c>
      <c r="B40" s="131" t="s">
        <v>1179</v>
      </c>
      <c r="C40" s="130" t="s">
        <v>1178</v>
      </c>
      <c r="D40" s="126">
        <v>49829</v>
      </c>
      <c r="E40" s="126">
        <v>340</v>
      </c>
      <c r="F40" s="126">
        <v>113</v>
      </c>
      <c r="G40" s="126">
        <v>49376</v>
      </c>
      <c r="H40" s="126">
        <v>1284</v>
      </c>
      <c r="I40" s="126">
        <v>48092</v>
      </c>
      <c r="J40" s="126">
        <v>47380</v>
      </c>
      <c r="K40" s="126">
        <v>30710</v>
      </c>
      <c r="L40" s="126">
        <v>16670</v>
      </c>
      <c r="M40" s="126">
        <v>712</v>
      </c>
      <c r="N40" s="126">
        <v>4558</v>
      </c>
      <c r="O40" s="126">
        <v>3879</v>
      </c>
      <c r="P40" s="126"/>
    </row>
    <row r="41" spans="1:16" x14ac:dyDescent="0.15">
      <c r="A41" s="125" t="str">
        <f t="shared" si="0"/>
        <v>11</v>
      </c>
      <c r="B41" s="131" t="s">
        <v>1177</v>
      </c>
      <c r="C41" s="130" t="s">
        <v>1176</v>
      </c>
      <c r="D41" s="126">
        <v>62677</v>
      </c>
      <c r="E41" s="126">
        <v>145</v>
      </c>
      <c r="F41" s="126">
        <v>48</v>
      </c>
      <c r="G41" s="126">
        <v>62484</v>
      </c>
      <c r="H41" s="126">
        <v>1646</v>
      </c>
      <c r="I41" s="126">
        <v>60838</v>
      </c>
      <c r="J41" s="126">
        <v>59555</v>
      </c>
      <c r="K41" s="126">
        <v>24802</v>
      </c>
      <c r="L41" s="126">
        <v>34753</v>
      </c>
      <c r="M41" s="126">
        <v>1283</v>
      </c>
      <c r="N41" s="126">
        <v>3216</v>
      </c>
      <c r="O41" s="126">
        <v>2569</v>
      </c>
      <c r="P41" s="126"/>
    </row>
    <row r="42" spans="1:16" x14ac:dyDescent="0.15">
      <c r="A42" s="125" t="str">
        <f t="shared" si="0"/>
        <v>11</v>
      </c>
      <c r="B42" s="131" t="s">
        <v>1175</v>
      </c>
      <c r="C42" s="130" t="s">
        <v>1174</v>
      </c>
      <c r="D42" s="126">
        <v>46930</v>
      </c>
      <c r="E42" s="126">
        <v>657</v>
      </c>
      <c r="F42" s="126">
        <v>164</v>
      </c>
      <c r="G42" s="126">
        <v>46109</v>
      </c>
      <c r="H42" s="126">
        <v>3022</v>
      </c>
      <c r="I42" s="126">
        <v>43087</v>
      </c>
      <c r="J42" s="126">
        <v>41441</v>
      </c>
      <c r="K42" s="126">
        <v>22347</v>
      </c>
      <c r="L42" s="126">
        <v>19094</v>
      </c>
      <c r="M42" s="126">
        <v>1646</v>
      </c>
      <c r="N42" s="126">
        <v>3030</v>
      </c>
      <c r="O42" s="126">
        <v>2686</v>
      </c>
      <c r="P42" s="126"/>
    </row>
    <row r="43" spans="1:16" x14ac:dyDescent="0.15">
      <c r="A43" s="125" t="str">
        <f t="shared" si="0"/>
        <v>11</v>
      </c>
      <c r="B43" s="131" t="s">
        <v>1173</v>
      </c>
      <c r="C43" s="130" t="s">
        <v>1172</v>
      </c>
      <c r="D43" s="126">
        <v>33696</v>
      </c>
      <c r="E43" s="126">
        <v>2461</v>
      </c>
      <c r="F43" s="126">
        <v>1926</v>
      </c>
      <c r="G43" s="126">
        <v>29309</v>
      </c>
      <c r="H43" s="126">
        <v>2686</v>
      </c>
      <c r="I43" s="126">
        <v>26623</v>
      </c>
      <c r="J43" s="126">
        <v>24894</v>
      </c>
      <c r="K43" s="126">
        <v>10337</v>
      </c>
      <c r="L43" s="126">
        <v>14557</v>
      </c>
      <c r="M43" s="126">
        <v>1729</v>
      </c>
      <c r="N43" s="126">
        <v>2505</v>
      </c>
      <c r="O43" s="126">
        <v>2399</v>
      </c>
      <c r="P43" s="126"/>
    </row>
    <row r="44" spans="1:16" x14ac:dyDescent="0.15">
      <c r="A44" s="125" t="str">
        <f t="shared" si="0"/>
        <v>11</v>
      </c>
      <c r="B44" s="131" t="s">
        <v>1171</v>
      </c>
      <c r="C44" s="130" t="s">
        <v>1170</v>
      </c>
      <c r="D44" s="126">
        <v>5716</v>
      </c>
      <c r="E44" s="126">
        <v>149</v>
      </c>
      <c r="F44" s="126">
        <v>50</v>
      </c>
      <c r="G44" s="126">
        <v>5517</v>
      </c>
      <c r="H44" s="126">
        <v>237</v>
      </c>
      <c r="I44" s="126">
        <v>5280</v>
      </c>
      <c r="J44" s="126">
        <v>4992</v>
      </c>
      <c r="K44" s="126">
        <v>2820</v>
      </c>
      <c r="L44" s="126">
        <v>2172</v>
      </c>
      <c r="M44" s="126">
        <v>288</v>
      </c>
      <c r="N44" s="126">
        <v>2976</v>
      </c>
      <c r="O44" s="126">
        <v>2650</v>
      </c>
      <c r="P44" s="126"/>
    </row>
    <row r="45" spans="1:16" x14ac:dyDescent="0.15">
      <c r="A45" s="125" t="str">
        <f t="shared" si="0"/>
        <v>11</v>
      </c>
      <c r="B45" s="131" t="s">
        <v>1169</v>
      </c>
      <c r="C45" s="130" t="s">
        <v>1168</v>
      </c>
      <c r="D45" s="126">
        <v>25893</v>
      </c>
      <c r="E45" s="126">
        <v>818</v>
      </c>
      <c r="F45" s="126">
        <v>272</v>
      </c>
      <c r="G45" s="126">
        <v>24803</v>
      </c>
      <c r="H45" s="126">
        <v>1559</v>
      </c>
      <c r="I45" s="126">
        <v>23244</v>
      </c>
      <c r="J45" s="126">
        <v>21914</v>
      </c>
      <c r="K45" s="126">
        <v>12548</v>
      </c>
      <c r="L45" s="126">
        <v>9366</v>
      </c>
      <c r="M45" s="126">
        <v>1330</v>
      </c>
      <c r="N45" s="126">
        <v>3370</v>
      </c>
      <c r="O45" s="126">
        <v>3084</v>
      </c>
      <c r="P45" s="126"/>
    </row>
    <row r="46" spans="1:16" x14ac:dyDescent="0.15">
      <c r="A46" s="125" t="str">
        <f t="shared" si="0"/>
        <v>11</v>
      </c>
      <c r="B46" s="131" t="s">
        <v>1167</v>
      </c>
      <c r="C46" s="130" t="s">
        <v>1166</v>
      </c>
      <c r="D46" s="126">
        <v>61250</v>
      </c>
      <c r="E46" s="126">
        <v>3968</v>
      </c>
      <c r="F46" s="126">
        <v>2372</v>
      </c>
      <c r="G46" s="126">
        <v>54910</v>
      </c>
      <c r="H46" s="126">
        <v>4175</v>
      </c>
      <c r="I46" s="126">
        <v>50735</v>
      </c>
      <c r="J46" s="126">
        <v>48639</v>
      </c>
      <c r="K46" s="126">
        <v>21687</v>
      </c>
      <c r="L46" s="126">
        <v>26952</v>
      </c>
      <c r="M46" s="126">
        <v>2096</v>
      </c>
      <c r="N46" s="126">
        <v>2764</v>
      </c>
      <c r="O46" s="126">
        <v>2485</v>
      </c>
      <c r="P46" s="126"/>
    </row>
    <row r="47" spans="1:16" x14ac:dyDescent="0.15">
      <c r="A47" s="125" t="str">
        <f t="shared" si="0"/>
        <v>11</v>
      </c>
      <c r="B47" s="131" t="s">
        <v>1165</v>
      </c>
      <c r="C47" s="130" t="s">
        <v>1164</v>
      </c>
      <c r="D47" s="126">
        <v>12098</v>
      </c>
      <c r="E47" s="126">
        <v>398</v>
      </c>
      <c r="F47" s="126">
        <v>133</v>
      </c>
      <c r="G47" s="126">
        <v>11567</v>
      </c>
      <c r="H47" s="126">
        <v>1101</v>
      </c>
      <c r="I47" s="126">
        <v>10466</v>
      </c>
      <c r="J47" s="126">
        <v>10258</v>
      </c>
      <c r="K47" s="126">
        <v>7330</v>
      </c>
      <c r="L47" s="126">
        <v>2928</v>
      </c>
      <c r="M47" s="126">
        <v>208</v>
      </c>
      <c r="N47" s="126">
        <v>3932</v>
      </c>
      <c r="O47" s="126">
        <v>3457</v>
      </c>
      <c r="P47" s="126"/>
    </row>
    <row r="48" spans="1:16" x14ac:dyDescent="0.15">
      <c r="A48" s="125" t="str">
        <f t="shared" si="0"/>
        <v>11</v>
      </c>
      <c r="B48" s="131" t="s">
        <v>1163</v>
      </c>
      <c r="C48" s="130" t="s">
        <v>1162</v>
      </c>
      <c r="D48" s="126">
        <v>10996</v>
      </c>
      <c r="E48" s="126">
        <v>945</v>
      </c>
      <c r="F48" s="126">
        <v>627</v>
      </c>
      <c r="G48" s="126">
        <v>9424</v>
      </c>
      <c r="H48" s="126">
        <v>998</v>
      </c>
      <c r="I48" s="126">
        <v>8426</v>
      </c>
      <c r="J48" s="126">
        <v>8173</v>
      </c>
      <c r="K48" s="126">
        <v>6627</v>
      </c>
      <c r="L48" s="126">
        <v>1546</v>
      </c>
      <c r="M48" s="126">
        <v>253</v>
      </c>
      <c r="N48" s="126">
        <v>4702</v>
      </c>
      <c r="O48" s="126">
        <v>4101</v>
      </c>
      <c r="P48" s="126"/>
    </row>
    <row r="49" spans="1:16" x14ac:dyDescent="0.15">
      <c r="A49" s="125" t="str">
        <f t="shared" si="0"/>
        <v>11</v>
      </c>
      <c r="B49" s="131" t="s">
        <v>1161</v>
      </c>
      <c r="C49" s="130" t="s">
        <v>1160</v>
      </c>
      <c r="D49" s="126">
        <v>64315</v>
      </c>
      <c r="E49" s="126">
        <v>4942</v>
      </c>
      <c r="F49" s="126">
        <v>2835</v>
      </c>
      <c r="G49" s="126">
        <v>56538</v>
      </c>
      <c r="H49" s="126">
        <v>4447</v>
      </c>
      <c r="I49" s="126">
        <v>52091</v>
      </c>
      <c r="J49" s="126">
        <v>50484</v>
      </c>
      <c r="K49" s="126">
        <v>23637</v>
      </c>
      <c r="L49" s="126">
        <v>26847</v>
      </c>
      <c r="M49" s="126">
        <v>1607</v>
      </c>
      <c r="N49" s="126">
        <v>2989</v>
      </c>
      <c r="O49" s="126">
        <v>2679</v>
      </c>
      <c r="P49" s="126"/>
    </row>
    <row r="50" spans="1:16" x14ac:dyDescent="0.15">
      <c r="A50" s="125" t="str">
        <f t="shared" si="0"/>
        <v>11</v>
      </c>
      <c r="B50" s="131" t="s">
        <v>1159</v>
      </c>
      <c r="C50" s="130" t="s">
        <v>1158</v>
      </c>
      <c r="D50" s="126">
        <v>125145</v>
      </c>
      <c r="E50" s="126">
        <v>2007</v>
      </c>
      <c r="F50" s="126">
        <v>333</v>
      </c>
      <c r="G50" s="126">
        <v>122805</v>
      </c>
      <c r="H50" s="126">
        <v>1934</v>
      </c>
      <c r="I50" s="126">
        <v>120871</v>
      </c>
      <c r="J50" s="126">
        <v>118091</v>
      </c>
      <c r="K50" s="126">
        <v>48737</v>
      </c>
      <c r="L50" s="126">
        <v>69354</v>
      </c>
      <c r="M50" s="126">
        <v>2780</v>
      </c>
      <c r="N50" s="126">
        <v>3580</v>
      </c>
      <c r="O50" s="126">
        <v>2959</v>
      </c>
      <c r="P50" s="126"/>
    </row>
    <row r="51" spans="1:16" x14ac:dyDescent="0.15">
      <c r="A51" s="125" t="str">
        <f t="shared" si="0"/>
        <v>11</v>
      </c>
      <c r="B51" s="131" t="s">
        <v>1157</v>
      </c>
      <c r="C51" s="130" t="s">
        <v>1156</v>
      </c>
      <c r="D51" s="126">
        <v>190663</v>
      </c>
      <c r="E51" s="126">
        <v>8415</v>
      </c>
      <c r="F51" s="126">
        <v>3869</v>
      </c>
      <c r="G51" s="126">
        <v>178379</v>
      </c>
      <c r="H51" s="126">
        <v>7320</v>
      </c>
      <c r="I51" s="126">
        <v>171059</v>
      </c>
      <c r="J51" s="126">
        <v>165413</v>
      </c>
      <c r="K51" s="126">
        <v>83071</v>
      </c>
      <c r="L51" s="126">
        <v>82342</v>
      </c>
      <c r="M51" s="126">
        <v>5646</v>
      </c>
      <c r="N51" s="126">
        <v>3340</v>
      </c>
      <c r="O51" s="126">
        <v>2760</v>
      </c>
      <c r="P51" s="126"/>
    </row>
    <row r="52" spans="1:16" x14ac:dyDescent="0.15">
      <c r="A52" s="125" t="str">
        <f t="shared" si="0"/>
        <v>11</v>
      </c>
      <c r="B52" s="131" t="s">
        <v>1155</v>
      </c>
      <c r="C52" s="130" t="s">
        <v>1154</v>
      </c>
      <c r="D52" s="126">
        <v>64437</v>
      </c>
      <c r="E52" s="126">
        <v>3830</v>
      </c>
      <c r="F52" s="126">
        <v>1984</v>
      </c>
      <c r="G52" s="126">
        <v>58623</v>
      </c>
      <c r="H52" s="126">
        <v>3949</v>
      </c>
      <c r="I52" s="126">
        <v>54674</v>
      </c>
      <c r="J52" s="126">
        <v>50651</v>
      </c>
      <c r="K52" s="126">
        <v>25506</v>
      </c>
      <c r="L52" s="126">
        <v>25145</v>
      </c>
      <c r="M52" s="126">
        <v>4023</v>
      </c>
      <c r="N52" s="126">
        <v>2785</v>
      </c>
      <c r="O52" s="126">
        <v>2588</v>
      </c>
      <c r="P52" s="126"/>
    </row>
    <row r="53" spans="1:16" x14ac:dyDescent="0.15">
      <c r="A53" s="125" t="str">
        <f t="shared" si="0"/>
        <v>11</v>
      </c>
      <c r="B53" s="131" t="s">
        <v>1153</v>
      </c>
      <c r="C53" s="130" t="s">
        <v>1152</v>
      </c>
      <c r="D53" s="126">
        <v>6400</v>
      </c>
      <c r="E53" s="126">
        <v>119</v>
      </c>
      <c r="F53" s="126">
        <v>40</v>
      </c>
      <c r="G53" s="126">
        <v>6241</v>
      </c>
      <c r="H53" s="126">
        <v>269</v>
      </c>
      <c r="I53" s="126">
        <v>5972</v>
      </c>
      <c r="J53" s="126">
        <v>5605</v>
      </c>
      <c r="K53" s="126">
        <v>4528</v>
      </c>
      <c r="L53" s="126">
        <v>1077</v>
      </c>
      <c r="M53" s="126">
        <v>367</v>
      </c>
      <c r="N53" s="126">
        <v>5835</v>
      </c>
      <c r="O53" s="126">
        <v>4898</v>
      </c>
      <c r="P53" s="126"/>
    </row>
    <row r="54" spans="1:16" x14ac:dyDescent="0.15">
      <c r="A54" s="125" t="str">
        <f t="shared" si="0"/>
        <v>11</v>
      </c>
      <c r="B54" s="131" t="s">
        <v>1151</v>
      </c>
      <c r="C54" s="130" t="s">
        <v>1150</v>
      </c>
      <c r="D54" s="126">
        <v>3228</v>
      </c>
      <c r="E54" s="126">
        <v>5</v>
      </c>
      <c r="F54" s="126">
        <v>2</v>
      </c>
      <c r="G54" s="126">
        <v>3221</v>
      </c>
      <c r="H54" s="126">
        <v>210</v>
      </c>
      <c r="I54" s="126">
        <v>3011</v>
      </c>
      <c r="J54" s="126">
        <v>2784</v>
      </c>
      <c r="K54" s="126">
        <v>2262</v>
      </c>
      <c r="L54" s="126">
        <v>522</v>
      </c>
      <c r="M54" s="126">
        <v>227</v>
      </c>
      <c r="N54" s="126">
        <v>5094</v>
      </c>
      <c r="O54" s="126">
        <v>4596</v>
      </c>
      <c r="P54" s="126"/>
    </row>
    <row r="55" spans="1:16" x14ac:dyDescent="0.15">
      <c r="A55" s="125" t="str">
        <f t="shared" si="0"/>
        <v>11</v>
      </c>
      <c r="B55" s="131" t="s">
        <v>1149</v>
      </c>
      <c r="C55" s="130" t="s">
        <v>1148</v>
      </c>
      <c r="D55" s="126">
        <v>1986</v>
      </c>
      <c r="E55" s="126">
        <v>7</v>
      </c>
      <c r="F55" s="126">
        <v>1</v>
      </c>
      <c r="G55" s="126">
        <v>1978</v>
      </c>
      <c r="H55" s="126">
        <v>53</v>
      </c>
      <c r="I55" s="126">
        <v>1925</v>
      </c>
      <c r="J55" s="126">
        <v>1922</v>
      </c>
      <c r="K55" s="126">
        <v>1751</v>
      </c>
      <c r="L55" s="126">
        <v>171</v>
      </c>
      <c r="M55" s="126">
        <v>3</v>
      </c>
      <c r="N55" s="126">
        <v>6397</v>
      </c>
      <c r="O55" s="126">
        <v>5094</v>
      </c>
      <c r="P55" s="126"/>
    </row>
    <row r="56" spans="1:16" x14ac:dyDescent="0.15">
      <c r="A56" s="125" t="str">
        <f t="shared" si="0"/>
        <v>11</v>
      </c>
      <c r="B56" s="131" t="s">
        <v>1147</v>
      </c>
      <c r="C56" s="130" t="s">
        <v>1146</v>
      </c>
      <c r="D56" s="126">
        <v>8594</v>
      </c>
      <c r="E56" s="126">
        <v>20</v>
      </c>
      <c r="F56" s="126">
        <v>6</v>
      </c>
      <c r="G56" s="126">
        <v>8568</v>
      </c>
      <c r="H56" s="126">
        <v>409</v>
      </c>
      <c r="I56" s="126">
        <v>8159</v>
      </c>
      <c r="J56" s="126">
        <v>8075</v>
      </c>
      <c r="K56" s="126">
        <v>6635</v>
      </c>
      <c r="L56" s="126">
        <v>1440</v>
      </c>
      <c r="M56" s="126">
        <v>84</v>
      </c>
      <c r="N56" s="126">
        <v>5660</v>
      </c>
      <c r="O56" s="126">
        <v>4548</v>
      </c>
      <c r="P56" s="126"/>
    </row>
    <row r="57" spans="1:16" x14ac:dyDescent="0.15">
      <c r="A57" s="125" t="str">
        <f t="shared" si="0"/>
        <v>11</v>
      </c>
      <c r="B57" s="131" t="s">
        <v>1145</v>
      </c>
      <c r="C57" s="130" t="s">
        <v>1144</v>
      </c>
      <c r="D57" s="126">
        <v>68775</v>
      </c>
      <c r="E57" s="126">
        <v>3094</v>
      </c>
      <c r="F57" s="126">
        <v>487</v>
      </c>
      <c r="G57" s="126">
        <v>65194</v>
      </c>
      <c r="H57" s="126">
        <v>4240</v>
      </c>
      <c r="I57" s="126">
        <v>60954</v>
      </c>
      <c r="J57" s="126">
        <v>59792</v>
      </c>
      <c r="K57" s="126">
        <v>37667</v>
      </c>
      <c r="L57" s="126">
        <v>22125</v>
      </c>
      <c r="M57" s="126">
        <v>1162</v>
      </c>
      <c r="N57" s="126">
        <v>4215</v>
      </c>
      <c r="O57" s="126">
        <v>3578</v>
      </c>
      <c r="P57" s="126"/>
    </row>
    <row r="58" spans="1:16" x14ac:dyDescent="0.15">
      <c r="A58" s="125" t="str">
        <f t="shared" si="0"/>
        <v>11</v>
      </c>
      <c r="B58" s="131" t="s">
        <v>1143</v>
      </c>
      <c r="C58" s="130" t="s">
        <v>1142</v>
      </c>
      <c r="D58" s="126">
        <v>29023</v>
      </c>
      <c r="E58" s="126">
        <v>155</v>
      </c>
      <c r="F58" s="126">
        <v>77</v>
      </c>
      <c r="G58" s="126">
        <v>28791</v>
      </c>
      <c r="H58" s="126">
        <v>695</v>
      </c>
      <c r="I58" s="126">
        <v>28096</v>
      </c>
      <c r="J58" s="126">
        <v>27564</v>
      </c>
      <c r="K58" s="126">
        <v>11086</v>
      </c>
      <c r="L58" s="126">
        <v>16478</v>
      </c>
      <c r="M58" s="126">
        <v>532</v>
      </c>
      <c r="N58" s="126">
        <v>3210</v>
      </c>
      <c r="O58" s="126">
        <v>2617</v>
      </c>
      <c r="P58" s="126"/>
    </row>
    <row r="59" spans="1:16" x14ac:dyDescent="0.15">
      <c r="A59" s="125" t="str">
        <f t="shared" si="0"/>
        <v>11</v>
      </c>
      <c r="B59" s="131" t="s">
        <v>1141</v>
      </c>
      <c r="C59" s="130" t="s">
        <v>1140</v>
      </c>
      <c r="D59" s="126">
        <v>10750</v>
      </c>
      <c r="E59" s="126">
        <v>3</v>
      </c>
      <c r="F59" s="126">
        <v>1</v>
      </c>
      <c r="G59" s="126">
        <v>10746</v>
      </c>
      <c r="H59" s="126">
        <v>234</v>
      </c>
      <c r="I59" s="126">
        <v>10512</v>
      </c>
      <c r="J59" s="126">
        <v>10263</v>
      </c>
      <c r="K59" s="126">
        <v>5227</v>
      </c>
      <c r="L59" s="126">
        <v>5036</v>
      </c>
      <c r="M59" s="126">
        <v>249</v>
      </c>
      <c r="N59" s="126">
        <v>3445</v>
      </c>
      <c r="O59" s="126">
        <v>2707</v>
      </c>
      <c r="P59" s="126"/>
    </row>
    <row r="60" spans="1:16" x14ac:dyDescent="0.15">
      <c r="A60" s="125" t="str">
        <f t="shared" si="0"/>
        <v>11</v>
      </c>
      <c r="B60" s="131" t="s">
        <v>1139</v>
      </c>
      <c r="C60" s="130" t="s">
        <v>1138</v>
      </c>
      <c r="D60" s="126">
        <v>263285</v>
      </c>
      <c r="E60" s="126">
        <v>4987</v>
      </c>
      <c r="F60" s="126">
        <v>2208</v>
      </c>
      <c r="G60" s="126">
        <v>256090</v>
      </c>
      <c r="H60" s="126">
        <v>4113</v>
      </c>
      <c r="I60" s="126">
        <v>251977</v>
      </c>
      <c r="J60" s="126">
        <v>236261</v>
      </c>
      <c r="K60" s="126">
        <v>49812</v>
      </c>
      <c r="L60" s="126">
        <v>186449</v>
      </c>
      <c r="M60" s="126">
        <v>15716</v>
      </c>
      <c r="N60" s="126">
        <v>2560</v>
      </c>
      <c r="O60" s="126">
        <v>2233</v>
      </c>
      <c r="P60" s="126"/>
    </row>
    <row r="61" spans="1:16" x14ac:dyDescent="0.15">
      <c r="A61" s="125" t="str">
        <f t="shared" si="0"/>
        <v>11</v>
      </c>
      <c r="B61" s="131" t="s">
        <v>1137</v>
      </c>
      <c r="C61" s="130" t="s">
        <v>1136</v>
      </c>
      <c r="D61" s="126">
        <v>150259</v>
      </c>
      <c r="E61" s="126">
        <v>7948</v>
      </c>
      <c r="F61" s="126">
        <v>3535</v>
      </c>
      <c r="G61" s="126">
        <v>138776</v>
      </c>
      <c r="H61" s="126">
        <v>8791</v>
      </c>
      <c r="I61" s="126">
        <v>129985</v>
      </c>
      <c r="J61" s="126">
        <v>125739</v>
      </c>
      <c r="K61" s="126">
        <v>60540</v>
      </c>
      <c r="L61" s="126">
        <v>65199</v>
      </c>
      <c r="M61" s="126">
        <v>4246</v>
      </c>
      <c r="N61" s="126">
        <v>3240</v>
      </c>
      <c r="O61" s="126">
        <v>2778</v>
      </c>
      <c r="P61" s="126"/>
    </row>
    <row r="62" spans="1:16" x14ac:dyDescent="0.15">
      <c r="A62" s="125" t="str">
        <f t="shared" si="0"/>
        <v>11</v>
      </c>
      <c r="B62" s="131" t="s">
        <v>1135</v>
      </c>
      <c r="C62" s="130" t="s">
        <v>1134</v>
      </c>
      <c r="D62" s="126">
        <v>11819</v>
      </c>
      <c r="E62" s="126">
        <v>151</v>
      </c>
      <c r="F62" s="126">
        <v>51</v>
      </c>
      <c r="G62" s="126">
        <v>11617</v>
      </c>
      <c r="H62" s="126">
        <v>1703</v>
      </c>
      <c r="I62" s="126">
        <v>9914</v>
      </c>
      <c r="J62" s="126">
        <v>9246</v>
      </c>
      <c r="K62" s="126">
        <v>6779</v>
      </c>
      <c r="L62" s="126">
        <v>2467</v>
      </c>
      <c r="M62" s="126">
        <v>668</v>
      </c>
      <c r="N62" s="126">
        <v>3933</v>
      </c>
      <c r="O62" s="126">
        <v>3610</v>
      </c>
      <c r="P62" s="126"/>
    </row>
    <row r="63" spans="1:16" x14ac:dyDescent="0.15">
      <c r="A63" s="125" t="str">
        <f t="shared" si="0"/>
        <v>11</v>
      </c>
      <c r="B63" s="131" t="s">
        <v>1133</v>
      </c>
      <c r="C63" s="130" t="s">
        <v>1132</v>
      </c>
      <c r="D63" s="126">
        <v>7445</v>
      </c>
      <c r="E63" s="126">
        <v>4</v>
      </c>
      <c r="F63" s="126">
        <v>2</v>
      </c>
      <c r="G63" s="126">
        <v>7439</v>
      </c>
      <c r="H63" s="126">
        <v>173</v>
      </c>
      <c r="I63" s="126">
        <v>7266</v>
      </c>
      <c r="J63" s="126">
        <v>7131</v>
      </c>
      <c r="K63" s="126">
        <v>5280</v>
      </c>
      <c r="L63" s="126">
        <v>1851</v>
      </c>
      <c r="M63" s="126">
        <v>135</v>
      </c>
      <c r="N63" s="126">
        <v>8115</v>
      </c>
      <c r="O63" s="126">
        <v>6022</v>
      </c>
      <c r="P63" s="126"/>
    </row>
    <row r="64" spans="1:16" x14ac:dyDescent="0.15">
      <c r="A64" s="125" t="str">
        <f t="shared" si="0"/>
        <v>11</v>
      </c>
      <c r="B64" s="131" t="s">
        <v>1131</v>
      </c>
      <c r="C64" s="130" t="s">
        <v>1130</v>
      </c>
      <c r="D64" s="126">
        <v>748</v>
      </c>
      <c r="E64" s="126">
        <v>0</v>
      </c>
      <c r="F64" s="126">
        <v>0</v>
      </c>
      <c r="G64" s="126">
        <v>748</v>
      </c>
      <c r="H64" s="126">
        <v>12</v>
      </c>
      <c r="I64" s="126">
        <v>736</v>
      </c>
      <c r="J64" s="126">
        <v>726</v>
      </c>
      <c r="K64" s="126">
        <v>512</v>
      </c>
      <c r="L64" s="126">
        <v>214</v>
      </c>
      <c r="M64" s="126">
        <v>10</v>
      </c>
      <c r="N64" s="126">
        <v>7107</v>
      </c>
      <c r="O64" s="126">
        <v>5520</v>
      </c>
      <c r="P64" s="126"/>
    </row>
    <row r="65" spans="1:16" x14ac:dyDescent="0.15">
      <c r="A65" s="125" t="str">
        <f t="shared" si="0"/>
        <v>11</v>
      </c>
      <c r="B65" s="131" t="s">
        <v>1129</v>
      </c>
      <c r="C65" s="130" t="s">
        <v>1128</v>
      </c>
      <c r="D65" s="126">
        <v>16344</v>
      </c>
      <c r="E65" s="126">
        <v>17</v>
      </c>
      <c r="F65" s="126">
        <v>16</v>
      </c>
      <c r="G65" s="126">
        <v>16311</v>
      </c>
      <c r="H65" s="126">
        <v>1493</v>
      </c>
      <c r="I65" s="126">
        <v>14818</v>
      </c>
      <c r="J65" s="126">
        <v>14164</v>
      </c>
      <c r="K65" s="126">
        <v>10211</v>
      </c>
      <c r="L65" s="126">
        <v>3953</v>
      </c>
      <c r="M65" s="126">
        <v>654</v>
      </c>
      <c r="N65" s="126">
        <v>4949</v>
      </c>
      <c r="O65" s="126">
        <v>4183</v>
      </c>
      <c r="P65" s="126"/>
    </row>
    <row r="66" spans="1:16" x14ac:dyDescent="0.15">
      <c r="A66" s="125" t="str">
        <f t="shared" si="0"/>
        <v>11</v>
      </c>
      <c r="B66" s="131" t="s">
        <v>1127</v>
      </c>
      <c r="C66" s="130" t="s">
        <v>1126</v>
      </c>
      <c r="D66" s="126">
        <v>58279</v>
      </c>
      <c r="E66" s="126">
        <v>7642</v>
      </c>
      <c r="F66" s="126">
        <v>9877</v>
      </c>
      <c r="G66" s="126">
        <v>40760</v>
      </c>
      <c r="H66" s="126">
        <v>5967</v>
      </c>
      <c r="I66" s="126">
        <v>34793</v>
      </c>
      <c r="J66" s="126">
        <v>24198</v>
      </c>
      <c r="K66" s="126">
        <v>14288</v>
      </c>
      <c r="L66" s="126">
        <v>9910</v>
      </c>
      <c r="M66" s="126">
        <v>10595</v>
      </c>
      <c r="N66" s="126">
        <v>2472</v>
      </c>
      <c r="O66" s="126">
        <v>3203</v>
      </c>
      <c r="P66" s="126"/>
    </row>
    <row r="67" spans="1:16" x14ac:dyDescent="0.15">
      <c r="A67" s="125" t="str">
        <f t="shared" si="0"/>
        <v>11</v>
      </c>
      <c r="B67" s="131" t="s">
        <v>1125</v>
      </c>
      <c r="C67" s="130" t="s">
        <v>1124</v>
      </c>
      <c r="D67" s="126">
        <v>73326</v>
      </c>
      <c r="E67" s="126">
        <v>869</v>
      </c>
      <c r="F67" s="126">
        <v>577</v>
      </c>
      <c r="G67" s="126">
        <v>71880</v>
      </c>
      <c r="H67" s="126">
        <v>2524</v>
      </c>
      <c r="I67" s="126">
        <v>69356</v>
      </c>
      <c r="J67" s="126">
        <v>67734</v>
      </c>
      <c r="K67" s="126">
        <v>48794</v>
      </c>
      <c r="L67" s="126">
        <v>18940</v>
      </c>
      <c r="M67" s="126">
        <v>1622</v>
      </c>
      <c r="N67" s="126">
        <v>4929</v>
      </c>
      <c r="O67" s="126">
        <v>3984</v>
      </c>
      <c r="P67" s="126"/>
    </row>
    <row r="68" spans="1:16" x14ac:dyDescent="0.15">
      <c r="A68" s="125" t="str">
        <f t="shared" si="0"/>
        <v>11</v>
      </c>
      <c r="B68" s="131" t="s">
        <v>1123</v>
      </c>
      <c r="C68" s="130" t="s">
        <v>1122</v>
      </c>
      <c r="D68" s="126">
        <v>3787</v>
      </c>
      <c r="E68" s="126">
        <v>186</v>
      </c>
      <c r="F68" s="126">
        <v>62</v>
      </c>
      <c r="G68" s="126">
        <v>3539</v>
      </c>
      <c r="H68" s="126">
        <v>368</v>
      </c>
      <c r="I68" s="126">
        <v>3171</v>
      </c>
      <c r="J68" s="126">
        <v>3064</v>
      </c>
      <c r="K68" s="126">
        <v>2319</v>
      </c>
      <c r="L68" s="126">
        <v>745</v>
      </c>
      <c r="M68" s="126">
        <v>107</v>
      </c>
      <c r="N68" s="126">
        <v>3729</v>
      </c>
      <c r="O68" s="126">
        <v>3483</v>
      </c>
      <c r="P68" s="126"/>
    </row>
    <row r="69" spans="1:16" x14ac:dyDescent="0.15">
      <c r="A69" s="125" t="str">
        <f t="shared" si="0"/>
        <v>11</v>
      </c>
      <c r="B69" s="131" t="s">
        <v>1121</v>
      </c>
      <c r="C69" s="130" t="s">
        <v>1120</v>
      </c>
      <c r="D69" s="126">
        <v>14587</v>
      </c>
      <c r="E69" s="126">
        <v>30</v>
      </c>
      <c r="F69" s="126">
        <v>17</v>
      </c>
      <c r="G69" s="126">
        <v>14540</v>
      </c>
      <c r="H69" s="126">
        <v>1212</v>
      </c>
      <c r="I69" s="126">
        <v>13328</v>
      </c>
      <c r="J69" s="126">
        <v>12943</v>
      </c>
      <c r="K69" s="126">
        <v>9793</v>
      </c>
      <c r="L69" s="126">
        <v>3150</v>
      </c>
      <c r="M69" s="126">
        <v>385</v>
      </c>
      <c r="N69" s="126">
        <v>4689</v>
      </c>
      <c r="O69" s="126">
        <v>4040</v>
      </c>
      <c r="P69" s="126"/>
    </row>
    <row r="70" spans="1:16" x14ac:dyDescent="0.15">
      <c r="A70" s="125" t="str">
        <f t="shared" si="0"/>
        <v>11</v>
      </c>
      <c r="B70" s="131" t="s">
        <v>1119</v>
      </c>
      <c r="C70" s="130" t="s">
        <v>1118</v>
      </c>
      <c r="D70" s="126">
        <v>4808</v>
      </c>
      <c r="E70" s="126">
        <v>435</v>
      </c>
      <c r="F70" s="126">
        <v>145</v>
      </c>
      <c r="G70" s="126">
        <v>4228</v>
      </c>
      <c r="H70" s="126">
        <v>649</v>
      </c>
      <c r="I70" s="126">
        <v>3579</v>
      </c>
      <c r="J70" s="126">
        <v>3274</v>
      </c>
      <c r="K70" s="126">
        <v>2346</v>
      </c>
      <c r="L70" s="126">
        <v>928</v>
      </c>
      <c r="M70" s="126">
        <v>305</v>
      </c>
      <c r="N70" s="126">
        <v>3504</v>
      </c>
      <c r="O70" s="126">
        <v>3601</v>
      </c>
      <c r="P70" s="126"/>
    </row>
    <row r="71" spans="1:16" x14ac:dyDescent="0.15">
      <c r="A71" s="125" t="str">
        <f t="shared" ref="A71:A134" si="1">LEFT(B71,2)</f>
        <v>11</v>
      </c>
      <c r="B71" s="131" t="s">
        <v>1117</v>
      </c>
      <c r="C71" s="130" t="s">
        <v>1116</v>
      </c>
      <c r="D71" s="126">
        <v>5848</v>
      </c>
      <c r="E71" s="126">
        <v>0</v>
      </c>
      <c r="F71" s="126">
        <v>0</v>
      </c>
      <c r="G71" s="126">
        <v>5848</v>
      </c>
      <c r="H71" s="126">
        <v>11</v>
      </c>
      <c r="I71" s="126">
        <v>5837</v>
      </c>
      <c r="J71" s="126">
        <v>5837</v>
      </c>
      <c r="K71" s="126">
        <v>5613</v>
      </c>
      <c r="L71" s="126">
        <v>224</v>
      </c>
      <c r="M71" s="126">
        <v>0</v>
      </c>
      <c r="N71" s="126">
        <v>12584</v>
      </c>
      <c r="O71" s="126">
        <v>7968</v>
      </c>
      <c r="P71" s="126"/>
    </row>
    <row r="72" spans="1:16" x14ac:dyDescent="0.15">
      <c r="A72" s="125" t="str">
        <f t="shared" si="1"/>
        <v>15</v>
      </c>
      <c r="B72" s="131" t="s">
        <v>1115</v>
      </c>
      <c r="C72" s="130" t="s">
        <v>1114</v>
      </c>
      <c r="D72" s="126">
        <v>17093</v>
      </c>
      <c r="E72" s="126">
        <v>5030</v>
      </c>
      <c r="F72" s="126">
        <v>2263</v>
      </c>
      <c r="G72" s="126">
        <v>9800</v>
      </c>
      <c r="H72" s="126">
        <v>1137</v>
      </c>
      <c r="I72" s="126">
        <v>8663</v>
      </c>
      <c r="J72" s="126">
        <v>8453</v>
      </c>
      <c r="K72" s="126">
        <v>5928</v>
      </c>
      <c r="L72" s="126">
        <v>2525</v>
      </c>
      <c r="M72" s="126">
        <v>210</v>
      </c>
      <c r="N72" s="126">
        <v>3561</v>
      </c>
      <c r="O72" s="126">
        <v>3175</v>
      </c>
      <c r="P72" s="126"/>
    </row>
    <row r="73" spans="1:16" x14ac:dyDescent="0.15">
      <c r="A73" s="125" t="str">
        <f t="shared" si="1"/>
        <v>15</v>
      </c>
      <c r="B73" s="131" t="s">
        <v>1113</v>
      </c>
      <c r="C73" s="130" t="s">
        <v>1112</v>
      </c>
      <c r="D73" s="126">
        <v>12075</v>
      </c>
      <c r="E73" s="126">
        <v>3881</v>
      </c>
      <c r="F73" s="126">
        <v>1261</v>
      </c>
      <c r="G73" s="126">
        <v>6933</v>
      </c>
      <c r="H73" s="126">
        <v>1044</v>
      </c>
      <c r="I73" s="126">
        <v>5889</v>
      </c>
      <c r="J73" s="126">
        <v>5812</v>
      </c>
      <c r="K73" s="126">
        <v>4614</v>
      </c>
      <c r="L73" s="126">
        <v>1198</v>
      </c>
      <c r="M73" s="126">
        <v>77</v>
      </c>
      <c r="N73" s="126">
        <v>3180</v>
      </c>
      <c r="O73" s="126">
        <v>2975</v>
      </c>
      <c r="P73" s="126"/>
    </row>
    <row r="74" spans="1:16" x14ac:dyDescent="0.15">
      <c r="A74" s="125" t="str">
        <f t="shared" si="1"/>
        <v>15</v>
      </c>
      <c r="B74" s="131" t="s">
        <v>1111</v>
      </c>
      <c r="C74" s="130" t="s">
        <v>1110</v>
      </c>
      <c r="D74" s="126">
        <v>28565</v>
      </c>
      <c r="E74" s="126">
        <v>12038</v>
      </c>
      <c r="F74" s="126">
        <v>4791</v>
      </c>
      <c r="G74" s="126">
        <v>11736</v>
      </c>
      <c r="H74" s="126">
        <v>1885</v>
      </c>
      <c r="I74" s="126">
        <v>9851</v>
      </c>
      <c r="J74" s="126">
        <v>9669</v>
      </c>
      <c r="K74" s="126">
        <v>7856</v>
      </c>
      <c r="L74" s="126">
        <v>1813</v>
      </c>
      <c r="M74" s="126">
        <v>182</v>
      </c>
      <c r="N74" s="126">
        <v>2977</v>
      </c>
      <c r="O74" s="126">
        <v>2828</v>
      </c>
      <c r="P74" s="126"/>
    </row>
    <row r="75" spans="1:16" x14ac:dyDescent="0.15">
      <c r="A75" s="125" t="str">
        <f t="shared" si="1"/>
        <v>15</v>
      </c>
      <c r="B75" s="131" t="s">
        <v>1109</v>
      </c>
      <c r="C75" s="130" t="s">
        <v>1108</v>
      </c>
      <c r="D75" s="126">
        <v>13785</v>
      </c>
      <c r="E75" s="126">
        <v>4621</v>
      </c>
      <c r="F75" s="126">
        <v>1852</v>
      </c>
      <c r="G75" s="126">
        <v>7312</v>
      </c>
      <c r="H75" s="126">
        <v>1190</v>
      </c>
      <c r="I75" s="126">
        <v>6122</v>
      </c>
      <c r="J75" s="126">
        <v>5998</v>
      </c>
      <c r="K75" s="126">
        <v>4066</v>
      </c>
      <c r="L75" s="126">
        <v>1932</v>
      </c>
      <c r="M75" s="126">
        <v>124</v>
      </c>
      <c r="N75" s="126">
        <v>3074</v>
      </c>
      <c r="O75" s="126">
        <v>2903</v>
      </c>
      <c r="P75" s="126"/>
    </row>
    <row r="76" spans="1:16" x14ac:dyDescent="0.15">
      <c r="A76" s="125" t="str">
        <f t="shared" si="1"/>
        <v>15</v>
      </c>
      <c r="B76" s="131" t="s">
        <v>1107</v>
      </c>
      <c r="C76" s="130" t="s">
        <v>1106</v>
      </c>
      <c r="D76" s="126">
        <v>11655</v>
      </c>
      <c r="E76" s="126">
        <v>3302</v>
      </c>
      <c r="F76" s="126">
        <v>1293</v>
      </c>
      <c r="G76" s="126">
        <v>7060</v>
      </c>
      <c r="H76" s="126">
        <v>1064</v>
      </c>
      <c r="I76" s="126">
        <v>5996</v>
      </c>
      <c r="J76" s="126">
        <v>5880</v>
      </c>
      <c r="K76" s="126">
        <v>4709</v>
      </c>
      <c r="L76" s="126">
        <v>1171</v>
      </c>
      <c r="M76" s="126">
        <v>116</v>
      </c>
      <c r="N76" s="126">
        <v>2960</v>
      </c>
      <c r="O76" s="126">
        <v>2832</v>
      </c>
      <c r="P76" s="126"/>
    </row>
    <row r="77" spans="1:16" x14ac:dyDescent="0.15">
      <c r="A77" s="125" t="str">
        <f t="shared" si="1"/>
        <v>15</v>
      </c>
      <c r="B77" s="131" t="s">
        <v>1105</v>
      </c>
      <c r="C77" s="130" t="s">
        <v>1104</v>
      </c>
      <c r="D77" s="126">
        <v>36512</v>
      </c>
      <c r="E77" s="126">
        <v>5978</v>
      </c>
      <c r="F77" s="126">
        <v>2553</v>
      </c>
      <c r="G77" s="126">
        <v>27981</v>
      </c>
      <c r="H77" s="126">
        <v>2658</v>
      </c>
      <c r="I77" s="126">
        <v>25323</v>
      </c>
      <c r="J77" s="126">
        <v>24656</v>
      </c>
      <c r="K77" s="126">
        <v>19614</v>
      </c>
      <c r="L77" s="126">
        <v>5042</v>
      </c>
      <c r="M77" s="126">
        <v>667</v>
      </c>
      <c r="N77" s="126">
        <v>3600</v>
      </c>
      <c r="O77" s="126">
        <v>3197</v>
      </c>
      <c r="P77" s="126"/>
    </row>
    <row r="78" spans="1:16" x14ac:dyDescent="0.15">
      <c r="A78" s="125" t="str">
        <f t="shared" si="1"/>
        <v>15</v>
      </c>
      <c r="B78" s="131" t="s">
        <v>1103</v>
      </c>
      <c r="C78" s="130" t="s">
        <v>1102</v>
      </c>
      <c r="D78" s="126">
        <v>35422</v>
      </c>
      <c r="E78" s="126">
        <v>7614</v>
      </c>
      <c r="F78" s="126">
        <v>2795</v>
      </c>
      <c r="G78" s="126">
        <v>25013</v>
      </c>
      <c r="H78" s="126">
        <v>2426</v>
      </c>
      <c r="I78" s="126">
        <v>22587</v>
      </c>
      <c r="J78" s="126">
        <v>22232</v>
      </c>
      <c r="K78" s="126">
        <v>16948</v>
      </c>
      <c r="L78" s="126">
        <v>5284</v>
      </c>
      <c r="M78" s="126">
        <v>355</v>
      </c>
      <c r="N78" s="126">
        <v>4052</v>
      </c>
      <c r="O78" s="126">
        <v>3553</v>
      </c>
      <c r="P78" s="126"/>
    </row>
    <row r="79" spans="1:16" x14ac:dyDescent="0.15">
      <c r="A79" s="125" t="str">
        <f t="shared" si="1"/>
        <v>15</v>
      </c>
      <c r="B79" s="131" t="s">
        <v>1101</v>
      </c>
      <c r="C79" s="130" t="s">
        <v>1100</v>
      </c>
      <c r="D79" s="126">
        <v>141261</v>
      </c>
      <c r="E79" s="126">
        <v>28604</v>
      </c>
      <c r="F79" s="126">
        <v>12966</v>
      </c>
      <c r="G79" s="126">
        <v>99691</v>
      </c>
      <c r="H79" s="126">
        <v>8529</v>
      </c>
      <c r="I79" s="126">
        <v>91162</v>
      </c>
      <c r="J79" s="126">
        <v>89136</v>
      </c>
      <c r="K79" s="126">
        <v>63485</v>
      </c>
      <c r="L79" s="126">
        <v>25651</v>
      </c>
      <c r="M79" s="126">
        <v>2026</v>
      </c>
      <c r="N79" s="126">
        <v>2351</v>
      </c>
      <c r="O79" s="126">
        <v>2126</v>
      </c>
      <c r="P79" s="126"/>
    </row>
    <row r="80" spans="1:16" x14ac:dyDescent="0.15">
      <c r="A80" s="125" t="str">
        <f t="shared" si="1"/>
        <v>15</v>
      </c>
      <c r="B80" s="131" t="s">
        <v>1099</v>
      </c>
      <c r="C80" s="130" t="s">
        <v>1098</v>
      </c>
      <c r="D80" s="126">
        <v>60951</v>
      </c>
      <c r="E80" s="126">
        <v>11475</v>
      </c>
      <c r="F80" s="126">
        <v>4160</v>
      </c>
      <c r="G80" s="126">
        <v>45316</v>
      </c>
      <c r="H80" s="126">
        <v>3924</v>
      </c>
      <c r="I80" s="126">
        <v>41392</v>
      </c>
      <c r="J80" s="126">
        <v>40542</v>
      </c>
      <c r="K80" s="126">
        <v>29812</v>
      </c>
      <c r="L80" s="126">
        <v>10730</v>
      </c>
      <c r="M80" s="126">
        <v>850</v>
      </c>
      <c r="N80" s="126">
        <v>2409</v>
      </c>
      <c r="O80" s="126">
        <v>2174</v>
      </c>
      <c r="P80" s="126"/>
    </row>
    <row r="81" spans="1:16" x14ac:dyDescent="0.15">
      <c r="A81" s="125" t="str">
        <f t="shared" si="1"/>
        <v>15</v>
      </c>
      <c r="B81" s="131" t="s">
        <v>1097</v>
      </c>
      <c r="C81" s="130" t="s">
        <v>1096</v>
      </c>
      <c r="D81" s="126">
        <v>26645</v>
      </c>
      <c r="E81" s="126">
        <v>6453</v>
      </c>
      <c r="F81" s="126">
        <v>3295</v>
      </c>
      <c r="G81" s="126">
        <v>16897</v>
      </c>
      <c r="H81" s="126">
        <v>1795</v>
      </c>
      <c r="I81" s="126">
        <v>15102</v>
      </c>
      <c r="J81" s="126">
        <v>14842</v>
      </c>
      <c r="K81" s="126">
        <v>7786</v>
      </c>
      <c r="L81" s="126">
        <v>7056</v>
      </c>
      <c r="M81" s="126">
        <v>260</v>
      </c>
      <c r="N81" s="126">
        <v>2596</v>
      </c>
      <c r="O81" s="126">
        <v>2322</v>
      </c>
      <c r="P81" s="126"/>
    </row>
    <row r="82" spans="1:16" x14ac:dyDescent="0.15">
      <c r="A82" s="125" t="str">
        <f t="shared" si="1"/>
        <v>15</v>
      </c>
      <c r="B82" s="131" t="s">
        <v>1095</v>
      </c>
      <c r="C82" s="130" t="s">
        <v>1094</v>
      </c>
      <c r="D82" s="126">
        <v>11079</v>
      </c>
      <c r="E82" s="126">
        <v>2206</v>
      </c>
      <c r="F82" s="126">
        <v>838</v>
      </c>
      <c r="G82" s="126">
        <v>8035</v>
      </c>
      <c r="H82" s="126">
        <v>1050</v>
      </c>
      <c r="I82" s="126">
        <v>6985</v>
      </c>
      <c r="J82" s="126">
        <v>6814</v>
      </c>
      <c r="K82" s="126">
        <v>4161</v>
      </c>
      <c r="L82" s="126">
        <v>2653</v>
      </c>
      <c r="M82" s="126">
        <v>171</v>
      </c>
      <c r="N82" s="126">
        <v>2842</v>
      </c>
      <c r="O82" s="126">
        <v>2670</v>
      </c>
      <c r="P82" s="126"/>
    </row>
    <row r="83" spans="1:16" x14ac:dyDescent="0.15">
      <c r="A83" s="125" t="str">
        <f t="shared" si="1"/>
        <v>15</v>
      </c>
      <c r="B83" s="131" t="s">
        <v>1093</v>
      </c>
      <c r="C83" s="130" t="s">
        <v>1092</v>
      </c>
      <c r="D83" s="126">
        <v>4916</v>
      </c>
      <c r="E83" s="126">
        <v>474</v>
      </c>
      <c r="F83" s="126">
        <v>145</v>
      </c>
      <c r="G83" s="126">
        <v>4297</v>
      </c>
      <c r="H83" s="126">
        <v>271</v>
      </c>
      <c r="I83" s="126">
        <v>4026</v>
      </c>
      <c r="J83" s="126">
        <v>3966</v>
      </c>
      <c r="K83" s="126">
        <v>3068</v>
      </c>
      <c r="L83" s="126">
        <v>898</v>
      </c>
      <c r="M83" s="126">
        <v>60</v>
      </c>
      <c r="N83" s="126">
        <v>4568</v>
      </c>
      <c r="O83" s="126">
        <v>3471</v>
      </c>
      <c r="P83" s="126"/>
    </row>
    <row r="84" spans="1:16" x14ac:dyDescent="0.15">
      <c r="A84" s="125" t="str">
        <f t="shared" si="1"/>
        <v>15</v>
      </c>
      <c r="B84" s="131" t="s">
        <v>1091</v>
      </c>
      <c r="C84" s="130" t="s">
        <v>1090</v>
      </c>
      <c r="D84" s="126">
        <v>66618</v>
      </c>
      <c r="E84" s="126">
        <v>14576</v>
      </c>
      <c r="F84" s="126">
        <v>4866</v>
      </c>
      <c r="G84" s="126">
        <v>47176</v>
      </c>
      <c r="H84" s="126">
        <v>5556</v>
      </c>
      <c r="I84" s="126">
        <v>41620</v>
      </c>
      <c r="J84" s="126">
        <v>40406</v>
      </c>
      <c r="K84" s="126">
        <v>26030</v>
      </c>
      <c r="L84" s="126">
        <v>14376</v>
      </c>
      <c r="M84" s="126">
        <v>1214</v>
      </c>
      <c r="N84" s="126">
        <v>3028</v>
      </c>
      <c r="O84" s="126">
        <v>2786</v>
      </c>
      <c r="P84" s="126"/>
    </row>
    <row r="85" spans="1:16" x14ac:dyDescent="0.15">
      <c r="A85" s="125" t="str">
        <f t="shared" si="1"/>
        <v>16</v>
      </c>
      <c r="B85" s="131" t="s">
        <v>1089</v>
      </c>
      <c r="C85" s="130" t="s">
        <v>1088</v>
      </c>
      <c r="D85" s="126">
        <v>35394</v>
      </c>
      <c r="E85" s="126">
        <v>6058</v>
      </c>
      <c r="F85" s="126">
        <v>1741</v>
      </c>
      <c r="G85" s="126">
        <v>27595</v>
      </c>
      <c r="H85" s="126">
        <v>4635</v>
      </c>
      <c r="I85" s="126">
        <v>22960</v>
      </c>
      <c r="J85" s="126">
        <v>22330</v>
      </c>
      <c r="K85" s="126">
        <v>19430</v>
      </c>
      <c r="L85" s="126">
        <v>2900</v>
      </c>
      <c r="M85" s="126">
        <v>630</v>
      </c>
      <c r="N85" s="126">
        <v>3331</v>
      </c>
      <c r="O85" s="126">
        <v>3309</v>
      </c>
      <c r="P85" s="126"/>
    </row>
    <row r="86" spans="1:16" x14ac:dyDescent="0.15">
      <c r="A86" s="125" t="str">
        <f t="shared" si="1"/>
        <v>16</v>
      </c>
      <c r="B86" s="131" t="s">
        <v>1087</v>
      </c>
      <c r="C86" s="130" t="s">
        <v>1086</v>
      </c>
      <c r="D86" s="126">
        <v>21568</v>
      </c>
      <c r="E86" s="126">
        <v>1385</v>
      </c>
      <c r="F86" s="126">
        <v>307</v>
      </c>
      <c r="G86" s="126">
        <v>19876</v>
      </c>
      <c r="H86" s="126">
        <v>1521</v>
      </c>
      <c r="I86" s="126">
        <v>18355</v>
      </c>
      <c r="J86" s="126">
        <v>18162</v>
      </c>
      <c r="K86" s="126">
        <v>15208</v>
      </c>
      <c r="L86" s="126">
        <v>2954</v>
      </c>
      <c r="M86" s="126">
        <v>193</v>
      </c>
      <c r="N86" s="126">
        <v>4143</v>
      </c>
      <c r="O86" s="126">
        <v>3526</v>
      </c>
      <c r="P86" s="126"/>
    </row>
    <row r="87" spans="1:16" x14ac:dyDescent="0.15">
      <c r="A87" s="125" t="str">
        <f t="shared" si="1"/>
        <v>16</v>
      </c>
      <c r="B87" s="131" t="s">
        <v>1085</v>
      </c>
      <c r="C87" s="130" t="s">
        <v>1084</v>
      </c>
      <c r="D87" s="126">
        <v>5723</v>
      </c>
      <c r="E87" s="126">
        <v>143</v>
      </c>
      <c r="F87" s="126">
        <v>48</v>
      </c>
      <c r="G87" s="126">
        <v>5532</v>
      </c>
      <c r="H87" s="126">
        <v>676</v>
      </c>
      <c r="I87" s="126">
        <v>4856</v>
      </c>
      <c r="J87" s="126">
        <v>4725</v>
      </c>
      <c r="K87" s="126">
        <v>4113</v>
      </c>
      <c r="L87" s="126">
        <v>612</v>
      </c>
      <c r="M87" s="126">
        <v>131</v>
      </c>
      <c r="N87" s="126">
        <v>3787</v>
      </c>
      <c r="O87" s="126">
        <v>3544</v>
      </c>
      <c r="P87" s="126"/>
    </row>
    <row r="88" spans="1:16" x14ac:dyDescent="0.15">
      <c r="A88" s="125" t="str">
        <f t="shared" si="1"/>
        <v>16</v>
      </c>
      <c r="B88" s="131" t="s">
        <v>1083</v>
      </c>
      <c r="C88" s="130" t="s">
        <v>1082</v>
      </c>
      <c r="D88" s="126">
        <v>78961</v>
      </c>
      <c r="E88" s="126">
        <v>16801</v>
      </c>
      <c r="F88" s="126">
        <v>5082</v>
      </c>
      <c r="G88" s="126">
        <v>57078</v>
      </c>
      <c r="H88" s="126">
        <v>6039</v>
      </c>
      <c r="I88" s="126">
        <v>51039</v>
      </c>
      <c r="J88" s="126">
        <v>50170</v>
      </c>
      <c r="K88" s="126">
        <v>41147</v>
      </c>
      <c r="L88" s="126">
        <v>9023</v>
      </c>
      <c r="M88" s="126">
        <v>869</v>
      </c>
      <c r="N88" s="126">
        <v>3496</v>
      </c>
      <c r="O88" s="126">
        <v>3106</v>
      </c>
      <c r="P88" s="126"/>
    </row>
    <row r="89" spans="1:16" x14ac:dyDescent="0.15">
      <c r="A89" s="125" t="str">
        <f t="shared" si="1"/>
        <v>16</v>
      </c>
      <c r="B89" s="131" t="s">
        <v>1081</v>
      </c>
      <c r="C89" s="130" t="s">
        <v>1080</v>
      </c>
      <c r="D89" s="126">
        <v>71121</v>
      </c>
      <c r="E89" s="126">
        <v>16058</v>
      </c>
      <c r="F89" s="126">
        <v>4267</v>
      </c>
      <c r="G89" s="126">
        <v>50796</v>
      </c>
      <c r="H89" s="126">
        <v>6691</v>
      </c>
      <c r="I89" s="126">
        <v>44105</v>
      </c>
      <c r="J89" s="126">
        <v>43416</v>
      </c>
      <c r="K89" s="126">
        <v>36703</v>
      </c>
      <c r="L89" s="126">
        <v>6713</v>
      </c>
      <c r="M89" s="126">
        <v>689</v>
      </c>
      <c r="N89" s="126">
        <v>4187</v>
      </c>
      <c r="O89" s="126">
        <v>3801</v>
      </c>
      <c r="P89" s="126"/>
    </row>
    <row r="90" spans="1:16" x14ac:dyDescent="0.15">
      <c r="A90" s="125" t="str">
        <f t="shared" si="1"/>
        <v>16</v>
      </c>
      <c r="B90" s="131" t="s">
        <v>1079</v>
      </c>
      <c r="C90" s="130" t="s">
        <v>1078</v>
      </c>
      <c r="D90" s="126">
        <v>19913</v>
      </c>
      <c r="E90" s="126">
        <v>816</v>
      </c>
      <c r="F90" s="126">
        <v>258</v>
      </c>
      <c r="G90" s="126">
        <v>18839</v>
      </c>
      <c r="H90" s="126">
        <v>1114</v>
      </c>
      <c r="I90" s="126">
        <v>17725</v>
      </c>
      <c r="J90" s="126">
        <v>17450</v>
      </c>
      <c r="K90" s="126">
        <v>14552</v>
      </c>
      <c r="L90" s="126">
        <v>2898</v>
      </c>
      <c r="M90" s="126">
        <v>275</v>
      </c>
      <c r="N90" s="126">
        <v>4677</v>
      </c>
      <c r="O90" s="126">
        <v>3986</v>
      </c>
      <c r="P90" s="126"/>
    </row>
    <row r="91" spans="1:16" x14ac:dyDescent="0.15">
      <c r="A91" s="125" t="str">
        <f t="shared" si="1"/>
        <v>16</v>
      </c>
      <c r="B91" s="131" t="s">
        <v>1077</v>
      </c>
      <c r="C91" s="130" t="s">
        <v>1076</v>
      </c>
      <c r="D91" s="126">
        <v>62915</v>
      </c>
      <c r="E91" s="126">
        <v>30271</v>
      </c>
      <c r="F91" s="126">
        <v>8085</v>
      </c>
      <c r="G91" s="126">
        <v>24559</v>
      </c>
      <c r="H91" s="126">
        <v>5720</v>
      </c>
      <c r="I91" s="126">
        <v>18839</v>
      </c>
      <c r="J91" s="126">
        <v>18233</v>
      </c>
      <c r="K91" s="126">
        <v>15033</v>
      </c>
      <c r="L91" s="126">
        <v>3200</v>
      </c>
      <c r="M91" s="126">
        <v>606</v>
      </c>
      <c r="N91" s="126">
        <v>2902</v>
      </c>
      <c r="O91" s="126">
        <v>3124</v>
      </c>
      <c r="P91" s="126"/>
    </row>
    <row r="92" spans="1:16" x14ac:dyDescent="0.15">
      <c r="A92" s="125" t="str">
        <f t="shared" si="1"/>
        <v>16</v>
      </c>
      <c r="B92" s="131" t="s">
        <v>1075</v>
      </c>
      <c r="C92" s="130" t="s">
        <v>1074</v>
      </c>
      <c r="D92" s="126">
        <v>34106</v>
      </c>
      <c r="E92" s="126">
        <v>6757</v>
      </c>
      <c r="F92" s="126">
        <v>1497</v>
      </c>
      <c r="G92" s="126">
        <v>25852</v>
      </c>
      <c r="H92" s="126">
        <v>3213</v>
      </c>
      <c r="I92" s="126">
        <v>22639</v>
      </c>
      <c r="J92" s="126">
        <v>22218</v>
      </c>
      <c r="K92" s="126">
        <v>15764</v>
      </c>
      <c r="L92" s="126">
        <v>6454</v>
      </c>
      <c r="M92" s="126">
        <v>421</v>
      </c>
      <c r="N92" s="126">
        <v>3575</v>
      </c>
      <c r="O92" s="126">
        <v>3297</v>
      </c>
      <c r="P92" s="126"/>
    </row>
    <row r="93" spans="1:16" x14ac:dyDescent="0.15">
      <c r="A93" s="125" t="str">
        <f t="shared" si="1"/>
        <v>16</v>
      </c>
      <c r="B93" s="131" t="s">
        <v>1073</v>
      </c>
      <c r="C93" s="130" t="s">
        <v>1072</v>
      </c>
      <c r="D93" s="126">
        <v>4100</v>
      </c>
      <c r="E93" s="126">
        <v>0</v>
      </c>
      <c r="F93" s="126">
        <v>0</v>
      </c>
      <c r="G93" s="126">
        <v>4100</v>
      </c>
      <c r="H93" s="126">
        <v>124</v>
      </c>
      <c r="I93" s="126">
        <v>3976</v>
      </c>
      <c r="J93" s="126">
        <v>3950</v>
      </c>
      <c r="K93" s="126">
        <v>3544</v>
      </c>
      <c r="L93" s="126">
        <v>406</v>
      </c>
      <c r="M93" s="126">
        <v>26</v>
      </c>
      <c r="N93" s="126">
        <v>6554</v>
      </c>
      <c r="O93" s="126">
        <v>5017</v>
      </c>
      <c r="P93" s="126"/>
    </row>
    <row r="94" spans="1:16" x14ac:dyDescent="0.15">
      <c r="A94" s="125" t="str">
        <f t="shared" si="1"/>
        <v>16</v>
      </c>
      <c r="B94" s="131" t="s">
        <v>1071</v>
      </c>
      <c r="C94" s="130" t="s">
        <v>1070</v>
      </c>
      <c r="D94" s="126">
        <v>29299</v>
      </c>
      <c r="E94" s="126">
        <v>737</v>
      </c>
      <c r="F94" s="126">
        <v>88</v>
      </c>
      <c r="G94" s="126">
        <v>28474</v>
      </c>
      <c r="H94" s="126">
        <v>751</v>
      </c>
      <c r="I94" s="126">
        <v>27723</v>
      </c>
      <c r="J94" s="126">
        <v>27558</v>
      </c>
      <c r="K94" s="126">
        <v>25176</v>
      </c>
      <c r="L94" s="126">
        <v>2382</v>
      </c>
      <c r="M94" s="126">
        <v>165</v>
      </c>
      <c r="N94" s="126">
        <v>6215</v>
      </c>
      <c r="O94" s="126">
        <v>4915</v>
      </c>
      <c r="P94" s="126"/>
    </row>
    <row r="95" spans="1:16" x14ac:dyDescent="0.15">
      <c r="A95" s="125" t="str">
        <f t="shared" si="1"/>
        <v>16</v>
      </c>
      <c r="B95" s="131" t="s">
        <v>1069</v>
      </c>
      <c r="C95" s="130" t="s">
        <v>1068</v>
      </c>
      <c r="D95" s="126">
        <v>10881</v>
      </c>
      <c r="E95" s="126">
        <v>22</v>
      </c>
      <c r="F95" s="126">
        <v>8</v>
      </c>
      <c r="G95" s="126">
        <v>10851</v>
      </c>
      <c r="H95" s="126">
        <v>281</v>
      </c>
      <c r="I95" s="126">
        <v>10570</v>
      </c>
      <c r="J95" s="126">
        <v>10511</v>
      </c>
      <c r="K95" s="126">
        <v>9739</v>
      </c>
      <c r="L95" s="126">
        <v>772</v>
      </c>
      <c r="M95" s="126">
        <v>59</v>
      </c>
      <c r="N95" s="126">
        <v>6306</v>
      </c>
      <c r="O95" s="126">
        <v>5093</v>
      </c>
      <c r="P95" s="126"/>
    </row>
    <row r="96" spans="1:16" x14ac:dyDescent="0.15">
      <c r="A96" s="125" t="str">
        <f t="shared" si="1"/>
        <v>16</v>
      </c>
      <c r="B96" s="131" t="s">
        <v>1067</v>
      </c>
      <c r="C96" s="130" t="s">
        <v>1066</v>
      </c>
      <c r="D96" s="126">
        <v>6218</v>
      </c>
      <c r="E96" s="126">
        <v>5</v>
      </c>
      <c r="F96" s="126">
        <v>0</v>
      </c>
      <c r="G96" s="126">
        <v>6213</v>
      </c>
      <c r="H96" s="126">
        <v>249</v>
      </c>
      <c r="I96" s="126">
        <v>5964</v>
      </c>
      <c r="J96" s="126">
        <v>5857</v>
      </c>
      <c r="K96" s="126">
        <v>4604</v>
      </c>
      <c r="L96" s="126">
        <v>1253</v>
      </c>
      <c r="M96" s="126">
        <v>107</v>
      </c>
      <c r="N96" s="126">
        <v>5158</v>
      </c>
      <c r="O96" s="126">
        <v>4274</v>
      </c>
      <c r="P96" s="126"/>
    </row>
    <row r="97" spans="1:16" x14ac:dyDescent="0.15">
      <c r="A97" s="125" t="str">
        <f t="shared" si="1"/>
        <v>16</v>
      </c>
      <c r="B97" s="131" t="s">
        <v>1065</v>
      </c>
      <c r="C97" s="130" t="s">
        <v>1064</v>
      </c>
      <c r="D97" s="126">
        <v>13811</v>
      </c>
      <c r="E97" s="126">
        <v>609</v>
      </c>
      <c r="F97" s="126">
        <v>174</v>
      </c>
      <c r="G97" s="126">
        <v>13028</v>
      </c>
      <c r="H97" s="126">
        <v>523</v>
      </c>
      <c r="I97" s="126">
        <v>12505</v>
      </c>
      <c r="J97" s="126">
        <v>12444</v>
      </c>
      <c r="K97" s="126">
        <v>10907</v>
      </c>
      <c r="L97" s="126">
        <v>1537</v>
      </c>
      <c r="M97" s="126">
        <v>61</v>
      </c>
      <c r="N97" s="126">
        <v>5111</v>
      </c>
      <c r="O97" s="126">
        <v>4169</v>
      </c>
      <c r="P97" s="126"/>
    </row>
    <row r="98" spans="1:16" x14ac:dyDescent="0.15">
      <c r="A98" s="125" t="str">
        <f t="shared" si="1"/>
        <v>16</v>
      </c>
      <c r="B98" s="131" t="s">
        <v>1063</v>
      </c>
      <c r="C98" s="130" t="s">
        <v>1062</v>
      </c>
      <c r="D98" s="126">
        <v>68003</v>
      </c>
      <c r="E98" s="126">
        <v>1984</v>
      </c>
      <c r="F98" s="126">
        <v>798</v>
      </c>
      <c r="G98" s="126">
        <v>65221</v>
      </c>
      <c r="H98" s="126">
        <v>4917</v>
      </c>
      <c r="I98" s="126">
        <v>60304</v>
      </c>
      <c r="J98" s="126">
        <v>59850</v>
      </c>
      <c r="K98" s="126">
        <v>45536</v>
      </c>
      <c r="L98" s="126">
        <v>14314</v>
      </c>
      <c r="M98" s="126">
        <v>454</v>
      </c>
      <c r="N98" s="126">
        <v>4175</v>
      </c>
      <c r="O98" s="126">
        <v>3606</v>
      </c>
      <c r="P98" s="126"/>
    </row>
    <row r="99" spans="1:16" x14ac:dyDescent="0.15">
      <c r="A99" s="125" t="str">
        <f t="shared" si="1"/>
        <v>16</v>
      </c>
      <c r="B99" s="131" t="s">
        <v>1061</v>
      </c>
      <c r="C99" s="130" t="s">
        <v>1060</v>
      </c>
      <c r="D99" s="126">
        <v>46339</v>
      </c>
      <c r="E99" s="126">
        <v>4733</v>
      </c>
      <c r="F99" s="126">
        <v>1706</v>
      </c>
      <c r="G99" s="126">
        <v>39900</v>
      </c>
      <c r="H99" s="126">
        <v>3128</v>
      </c>
      <c r="I99" s="126">
        <v>36772</v>
      </c>
      <c r="J99" s="126">
        <v>36157</v>
      </c>
      <c r="K99" s="126">
        <v>24895</v>
      </c>
      <c r="L99" s="126">
        <v>11262</v>
      </c>
      <c r="M99" s="126">
        <v>615</v>
      </c>
      <c r="N99" s="126">
        <v>3983</v>
      </c>
      <c r="O99" s="126">
        <v>3458</v>
      </c>
      <c r="P99" s="126"/>
    </row>
    <row r="100" spans="1:16" x14ac:dyDescent="0.15">
      <c r="A100" s="125" t="str">
        <f t="shared" si="1"/>
        <v>16</v>
      </c>
      <c r="B100" s="131" t="s">
        <v>1059</v>
      </c>
      <c r="C100" s="130" t="s">
        <v>1058</v>
      </c>
      <c r="D100" s="126">
        <v>25481</v>
      </c>
      <c r="E100" s="126">
        <v>539</v>
      </c>
      <c r="F100" s="126">
        <v>233</v>
      </c>
      <c r="G100" s="126">
        <v>24709</v>
      </c>
      <c r="H100" s="126">
        <v>1013</v>
      </c>
      <c r="I100" s="126">
        <v>23696</v>
      </c>
      <c r="J100" s="126">
        <v>23400</v>
      </c>
      <c r="K100" s="126">
        <v>19725</v>
      </c>
      <c r="L100" s="126">
        <v>3675</v>
      </c>
      <c r="M100" s="126">
        <v>296</v>
      </c>
      <c r="N100" s="126">
        <v>4712</v>
      </c>
      <c r="O100" s="126">
        <v>3880</v>
      </c>
      <c r="P100" s="126"/>
    </row>
    <row r="101" spans="1:16" x14ac:dyDescent="0.15">
      <c r="A101" s="125" t="str">
        <f t="shared" si="1"/>
        <v>16</v>
      </c>
      <c r="B101" s="131" t="s">
        <v>1057</v>
      </c>
      <c r="C101" s="130" t="s">
        <v>1056</v>
      </c>
      <c r="D101" s="126">
        <v>48944</v>
      </c>
      <c r="E101" s="126">
        <v>2875</v>
      </c>
      <c r="F101" s="126">
        <v>847</v>
      </c>
      <c r="G101" s="126">
        <v>45222</v>
      </c>
      <c r="H101" s="126">
        <v>3666</v>
      </c>
      <c r="I101" s="126">
        <v>41556</v>
      </c>
      <c r="J101" s="126">
        <v>40790</v>
      </c>
      <c r="K101" s="126">
        <v>31863</v>
      </c>
      <c r="L101" s="126">
        <v>8927</v>
      </c>
      <c r="M101" s="126">
        <v>766</v>
      </c>
      <c r="N101" s="126">
        <v>4528</v>
      </c>
      <c r="O101" s="126">
        <v>3979</v>
      </c>
      <c r="P101" s="126"/>
    </row>
    <row r="102" spans="1:16" x14ac:dyDescent="0.15">
      <c r="A102" s="125" t="str">
        <f t="shared" si="1"/>
        <v>19</v>
      </c>
      <c r="B102" s="131" t="s">
        <v>1055</v>
      </c>
      <c r="C102" s="130" t="s">
        <v>1054</v>
      </c>
      <c r="D102" s="126">
        <v>358956</v>
      </c>
      <c r="E102" s="126">
        <v>35691</v>
      </c>
      <c r="F102" s="126">
        <v>13645</v>
      </c>
      <c r="G102" s="126">
        <v>309620</v>
      </c>
      <c r="H102" s="126">
        <v>32138</v>
      </c>
      <c r="I102" s="126">
        <v>277482</v>
      </c>
      <c r="J102" s="126">
        <v>271912</v>
      </c>
      <c r="K102" s="126">
        <v>222306</v>
      </c>
      <c r="L102" s="126">
        <v>49606</v>
      </c>
      <c r="M102" s="126">
        <v>5570</v>
      </c>
      <c r="N102" s="126">
        <v>4304</v>
      </c>
      <c r="O102" s="126">
        <v>3827</v>
      </c>
      <c r="P102" s="126"/>
    </row>
    <row r="103" spans="1:16" x14ac:dyDescent="0.15">
      <c r="A103" s="125" t="str">
        <f t="shared" si="1"/>
        <v>20</v>
      </c>
      <c r="B103" s="131" t="s">
        <v>1053</v>
      </c>
      <c r="C103" s="130" t="s">
        <v>1052</v>
      </c>
      <c r="D103" s="126">
        <v>5399</v>
      </c>
      <c r="E103" s="126">
        <v>10</v>
      </c>
      <c r="F103" s="126">
        <v>6</v>
      </c>
      <c r="G103" s="126">
        <v>5383</v>
      </c>
      <c r="H103" s="126">
        <v>268</v>
      </c>
      <c r="I103" s="126">
        <v>5115</v>
      </c>
      <c r="J103" s="126">
        <v>4921</v>
      </c>
      <c r="K103" s="126">
        <v>4475</v>
      </c>
      <c r="L103" s="126">
        <v>446</v>
      </c>
      <c r="M103" s="126">
        <v>194</v>
      </c>
      <c r="N103" s="126">
        <v>5715</v>
      </c>
      <c r="O103" s="126">
        <v>4757</v>
      </c>
      <c r="P103" s="126"/>
    </row>
    <row r="104" spans="1:16" x14ac:dyDescent="0.15">
      <c r="A104" s="125" t="str">
        <f t="shared" si="1"/>
        <v>20</v>
      </c>
      <c r="B104" s="131" t="s">
        <v>1051</v>
      </c>
      <c r="C104" s="130" t="s">
        <v>1050</v>
      </c>
      <c r="D104" s="126">
        <v>3239</v>
      </c>
      <c r="E104" s="126">
        <v>0</v>
      </c>
      <c r="F104" s="126">
        <v>0</v>
      </c>
      <c r="G104" s="126">
        <v>3239</v>
      </c>
      <c r="H104" s="126">
        <v>27</v>
      </c>
      <c r="I104" s="126">
        <v>3212</v>
      </c>
      <c r="J104" s="126">
        <v>3206</v>
      </c>
      <c r="K104" s="126">
        <v>3016</v>
      </c>
      <c r="L104" s="126">
        <v>190</v>
      </c>
      <c r="M104" s="126">
        <v>6</v>
      </c>
      <c r="N104" s="126">
        <v>7607</v>
      </c>
      <c r="O104" s="126">
        <v>5594</v>
      </c>
      <c r="P104" s="126"/>
    </row>
    <row r="105" spans="1:16" x14ac:dyDescent="0.15">
      <c r="A105" s="125" t="str">
        <f t="shared" si="1"/>
        <v>20</v>
      </c>
      <c r="B105" s="131" t="s">
        <v>1049</v>
      </c>
      <c r="C105" s="130" t="s">
        <v>1048</v>
      </c>
      <c r="D105" s="126">
        <v>4188</v>
      </c>
      <c r="E105" s="126">
        <v>10</v>
      </c>
      <c r="F105" s="126">
        <v>2</v>
      </c>
      <c r="G105" s="126">
        <v>4176</v>
      </c>
      <c r="H105" s="126">
        <v>128</v>
      </c>
      <c r="I105" s="126">
        <v>4048</v>
      </c>
      <c r="J105" s="126">
        <v>4041</v>
      </c>
      <c r="K105" s="126">
        <v>3733</v>
      </c>
      <c r="L105" s="126">
        <v>308</v>
      </c>
      <c r="M105" s="126">
        <v>7</v>
      </c>
      <c r="N105" s="126">
        <v>6890</v>
      </c>
      <c r="O105" s="126">
        <v>5471</v>
      </c>
      <c r="P105" s="126"/>
    </row>
    <row r="106" spans="1:16" x14ac:dyDescent="0.15">
      <c r="A106" s="125" t="str">
        <f t="shared" si="1"/>
        <v>20</v>
      </c>
      <c r="B106" s="131" t="s">
        <v>1047</v>
      </c>
      <c r="C106" s="130" t="s">
        <v>1046</v>
      </c>
      <c r="D106" s="126">
        <v>5922</v>
      </c>
      <c r="E106" s="126">
        <v>1</v>
      </c>
      <c r="F106" s="126">
        <v>0</v>
      </c>
      <c r="G106" s="126">
        <v>5921</v>
      </c>
      <c r="H106" s="126">
        <v>267</v>
      </c>
      <c r="I106" s="126">
        <v>5654</v>
      </c>
      <c r="J106" s="126">
        <v>5648</v>
      </c>
      <c r="K106" s="126">
        <v>5221</v>
      </c>
      <c r="L106" s="126">
        <v>427</v>
      </c>
      <c r="M106" s="126">
        <v>6</v>
      </c>
      <c r="N106" s="126">
        <v>7027</v>
      </c>
      <c r="O106" s="126">
        <v>5487</v>
      </c>
      <c r="P106" s="126"/>
    </row>
    <row r="107" spans="1:16" x14ac:dyDescent="0.15">
      <c r="A107" s="125" t="str">
        <f t="shared" si="1"/>
        <v>20</v>
      </c>
      <c r="B107" s="131" t="s">
        <v>1045</v>
      </c>
      <c r="C107" s="130" t="s">
        <v>1044</v>
      </c>
      <c r="D107" s="126">
        <v>2397</v>
      </c>
      <c r="E107" s="126">
        <v>151</v>
      </c>
      <c r="F107" s="126">
        <v>50</v>
      </c>
      <c r="G107" s="126">
        <v>2196</v>
      </c>
      <c r="H107" s="126">
        <v>155</v>
      </c>
      <c r="I107" s="126">
        <v>2041</v>
      </c>
      <c r="J107" s="126">
        <v>2000</v>
      </c>
      <c r="K107" s="126">
        <v>1375</v>
      </c>
      <c r="L107" s="126">
        <v>625</v>
      </c>
      <c r="M107" s="126">
        <v>41</v>
      </c>
      <c r="N107" s="126">
        <v>4041</v>
      </c>
      <c r="O107" s="126">
        <v>3425</v>
      </c>
      <c r="P107" s="126"/>
    </row>
    <row r="108" spans="1:16" x14ac:dyDescent="0.15">
      <c r="A108" s="125" t="str">
        <f t="shared" si="1"/>
        <v>20</v>
      </c>
      <c r="B108" s="131" t="s">
        <v>1043</v>
      </c>
      <c r="C108" s="130" t="s">
        <v>1042</v>
      </c>
      <c r="D108" s="126">
        <v>20702</v>
      </c>
      <c r="E108" s="126">
        <v>40</v>
      </c>
      <c r="F108" s="126">
        <v>7</v>
      </c>
      <c r="G108" s="126">
        <v>20655</v>
      </c>
      <c r="H108" s="126">
        <v>647</v>
      </c>
      <c r="I108" s="126">
        <v>20008</v>
      </c>
      <c r="J108" s="126">
        <v>19897</v>
      </c>
      <c r="K108" s="126">
        <v>18116</v>
      </c>
      <c r="L108" s="126">
        <v>1781</v>
      </c>
      <c r="M108" s="126">
        <v>111</v>
      </c>
      <c r="N108" s="126">
        <v>6294</v>
      </c>
      <c r="O108" s="126">
        <v>4991</v>
      </c>
      <c r="P108" s="126"/>
    </row>
    <row r="109" spans="1:16" x14ac:dyDescent="0.15">
      <c r="A109" s="125" t="str">
        <f t="shared" si="1"/>
        <v>20</v>
      </c>
      <c r="B109" s="131" t="s">
        <v>1041</v>
      </c>
      <c r="C109" s="130" t="s">
        <v>1040</v>
      </c>
      <c r="D109" s="126">
        <v>3857</v>
      </c>
      <c r="E109" s="126">
        <v>0</v>
      </c>
      <c r="F109" s="126">
        <v>0</v>
      </c>
      <c r="G109" s="126">
        <v>3857</v>
      </c>
      <c r="H109" s="126">
        <v>10</v>
      </c>
      <c r="I109" s="126">
        <v>3847</v>
      </c>
      <c r="J109" s="126">
        <v>3843</v>
      </c>
      <c r="K109" s="126">
        <v>3545</v>
      </c>
      <c r="L109" s="126">
        <v>298</v>
      </c>
      <c r="M109" s="126">
        <v>4</v>
      </c>
      <c r="N109" s="126">
        <v>8281</v>
      </c>
      <c r="O109" s="126">
        <v>6308</v>
      </c>
      <c r="P109" s="126"/>
    </row>
    <row r="110" spans="1:16" x14ac:dyDescent="0.15">
      <c r="A110" s="125" t="str">
        <f t="shared" si="1"/>
        <v>20</v>
      </c>
      <c r="B110" s="131" t="s">
        <v>1039</v>
      </c>
      <c r="C110" s="130" t="s">
        <v>1038</v>
      </c>
      <c r="D110" s="126">
        <v>2782</v>
      </c>
      <c r="E110" s="126">
        <v>0</v>
      </c>
      <c r="F110" s="126">
        <v>0</v>
      </c>
      <c r="G110" s="126">
        <v>2782</v>
      </c>
      <c r="H110" s="126">
        <v>14</v>
      </c>
      <c r="I110" s="126">
        <v>2768</v>
      </c>
      <c r="J110" s="126">
        <v>2738</v>
      </c>
      <c r="K110" s="126">
        <v>2511</v>
      </c>
      <c r="L110" s="126">
        <v>227</v>
      </c>
      <c r="M110" s="126">
        <v>30</v>
      </c>
      <c r="N110" s="126">
        <v>9440</v>
      </c>
      <c r="O110" s="126">
        <v>7432</v>
      </c>
      <c r="P110" s="126"/>
    </row>
    <row r="111" spans="1:16" x14ac:dyDescent="0.15">
      <c r="A111" s="125" t="str">
        <f t="shared" si="1"/>
        <v>20</v>
      </c>
      <c r="B111" s="131" t="s">
        <v>1037</v>
      </c>
      <c r="C111" s="130" t="s">
        <v>1036</v>
      </c>
      <c r="D111" s="126">
        <v>11373</v>
      </c>
      <c r="E111" s="126">
        <v>0</v>
      </c>
      <c r="F111" s="126">
        <v>0</v>
      </c>
      <c r="G111" s="126">
        <v>11373</v>
      </c>
      <c r="H111" s="126">
        <v>84</v>
      </c>
      <c r="I111" s="126">
        <v>11289</v>
      </c>
      <c r="J111" s="126">
        <v>11270</v>
      </c>
      <c r="K111" s="126">
        <v>10678</v>
      </c>
      <c r="L111" s="126">
        <v>592</v>
      </c>
      <c r="M111" s="126">
        <v>19</v>
      </c>
      <c r="N111" s="126">
        <v>8224</v>
      </c>
      <c r="O111" s="126">
        <v>6218</v>
      </c>
      <c r="P111" s="126"/>
    </row>
    <row r="112" spans="1:16" x14ac:dyDescent="0.15">
      <c r="A112" s="125" t="str">
        <f t="shared" si="1"/>
        <v>20</v>
      </c>
      <c r="B112" s="131" t="s">
        <v>1035</v>
      </c>
      <c r="C112" s="130" t="s">
        <v>1034</v>
      </c>
      <c r="D112" s="126">
        <v>12181</v>
      </c>
      <c r="E112" s="126">
        <v>28</v>
      </c>
      <c r="F112" s="126">
        <v>9</v>
      </c>
      <c r="G112" s="126">
        <v>12144</v>
      </c>
      <c r="H112" s="126">
        <v>237</v>
      </c>
      <c r="I112" s="126">
        <v>11907</v>
      </c>
      <c r="J112" s="126">
        <v>11881</v>
      </c>
      <c r="K112" s="126">
        <v>10934</v>
      </c>
      <c r="L112" s="126">
        <v>947</v>
      </c>
      <c r="M112" s="126">
        <v>26</v>
      </c>
      <c r="N112" s="126">
        <v>8249</v>
      </c>
      <c r="O112" s="126">
        <v>6090</v>
      </c>
      <c r="P112" s="126"/>
    </row>
    <row r="113" spans="1:16" x14ac:dyDescent="0.15">
      <c r="A113" s="125" t="str">
        <f t="shared" si="1"/>
        <v>20</v>
      </c>
      <c r="B113" s="131" t="s">
        <v>1033</v>
      </c>
      <c r="C113" s="130" t="s">
        <v>1032</v>
      </c>
      <c r="D113" s="126">
        <v>8065</v>
      </c>
      <c r="E113" s="126">
        <v>0</v>
      </c>
      <c r="F113" s="126">
        <v>0</v>
      </c>
      <c r="G113" s="126">
        <v>8065</v>
      </c>
      <c r="H113" s="126">
        <v>15</v>
      </c>
      <c r="I113" s="126">
        <v>8050</v>
      </c>
      <c r="J113" s="126">
        <v>7930</v>
      </c>
      <c r="K113" s="126">
        <v>7130</v>
      </c>
      <c r="L113" s="126">
        <v>800</v>
      </c>
      <c r="M113" s="126">
        <v>120</v>
      </c>
      <c r="N113" s="126">
        <v>7815</v>
      </c>
      <c r="O113" s="126">
        <v>6184</v>
      </c>
      <c r="P113" s="126"/>
    </row>
    <row r="114" spans="1:16" x14ac:dyDescent="0.15">
      <c r="A114" s="125" t="str">
        <f t="shared" si="1"/>
        <v>20</v>
      </c>
      <c r="B114" s="131" t="s">
        <v>1031</v>
      </c>
      <c r="C114" s="130" t="s">
        <v>1030</v>
      </c>
      <c r="D114" s="126">
        <v>1678</v>
      </c>
      <c r="E114" s="126">
        <v>0</v>
      </c>
      <c r="F114" s="126">
        <v>0</v>
      </c>
      <c r="G114" s="126">
        <v>1678</v>
      </c>
      <c r="H114" s="126">
        <v>16</v>
      </c>
      <c r="I114" s="126">
        <v>1662</v>
      </c>
      <c r="J114" s="126">
        <v>1647</v>
      </c>
      <c r="K114" s="126">
        <v>1596</v>
      </c>
      <c r="L114" s="126">
        <v>51</v>
      </c>
      <c r="M114" s="126">
        <v>15</v>
      </c>
      <c r="N114" s="126">
        <v>7271</v>
      </c>
      <c r="O114" s="126">
        <v>5775</v>
      </c>
      <c r="P114" s="126"/>
    </row>
    <row r="115" spans="1:16" x14ac:dyDescent="0.15">
      <c r="A115" s="125" t="str">
        <f t="shared" si="1"/>
        <v>20</v>
      </c>
      <c r="B115" s="131" t="s">
        <v>1029</v>
      </c>
      <c r="C115" s="130" t="s">
        <v>1028</v>
      </c>
      <c r="D115" s="126">
        <v>691</v>
      </c>
      <c r="E115" s="126">
        <v>0</v>
      </c>
      <c r="F115" s="126">
        <v>0</v>
      </c>
      <c r="G115" s="126">
        <v>691</v>
      </c>
      <c r="H115" s="126">
        <v>6</v>
      </c>
      <c r="I115" s="126">
        <v>685</v>
      </c>
      <c r="J115" s="126">
        <v>683</v>
      </c>
      <c r="K115" s="126">
        <v>658</v>
      </c>
      <c r="L115" s="126">
        <v>25</v>
      </c>
      <c r="M115" s="126">
        <v>2</v>
      </c>
      <c r="N115" s="126">
        <v>8181</v>
      </c>
      <c r="O115" s="126">
        <v>6006</v>
      </c>
      <c r="P115" s="126"/>
    </row>
    <row r="116" spans="1:16" x14ac:dyDescent="0.15">
      <c r="A116" s="125" t="str">
        <f t="shared" si="1"/>
        <v>20</v>
      </c>
      <c r="B116" s="131" t="s">
        <v>1027</v>
      </c>
      <c r="C116" s="130" t="s">
        <v>1026</v>
      </c>
      <c r="D116" s="126">
        <v>19280</v>
      </c>
      <c r="E116" s="126">
        <v>42</v>
      </c>
      <c r="F116" s="126">
        <v>14</v>
      </c>
      <c r="G116" s="126">
        <v>19224</v>
      </c>
      <c r="H116" s="126">
        <v>273</v>
      </c>
      <c r="I116" s="126">
        <v>18951</v>
      </c>
      <c r="J116" s="126">
        <v>18833</v>
      </c>
      <c r="K116" s="126">
        <v>17347</v>
      </c>
      <c r="L116" s="126">
        <v>1486</v>
      </c>
      <c r="M116" s="126">
        <v>118</v>
      </c>
      <c r="N116" s="126">
        <v>7619</v>
      </c>
      <c r="O116" s="126">
        <v>5923</v>
      </c>
      <c r="P116" s="126"/>
    </row>
    <row r="117" spans="1:16" x14ac:dyDescent="0.15">
      <c r="A117" s="125" t="str">
        <f t="shared" si="1"/>
        <v>20</v>
      </c>
      <c r="B117" s="131" t="s">
        <v>1025</v>
      </c>
      <c r="C117" s="130" t="s">
        <v>1024</v>
      </c>
      <c r="D117" s="126">
        <v>4955</v>
      </c>
      <c r="E117" s="126">
        <v>0</v>
      </c>
      <c r="F117" s="126">
        <v>0</v>
      </c>
      <c r="G117" s="126">
        <v>4955</v>
      </c>
      <c r="H117" s="126">
        <v>41</v>
      </c>
      <c r="I117" s="126">
        <v>4914</v>
      </c>
      <c r="J117" s="126">
        <v>4874</v>
      </c>
      <c r="K117" s="126">
        <v>4501</v>
      </c>
      <c r="L117" s="126">
        <v>373</v>
      </c>
      <c r="M117" s="126">
        <v>40</v>
      </c>
      <c r="N117" s="126">
        <v>7640</v>
      </c>
      <c r="O117" s="126">
        <v>6095</v>
      </c>
      <c r="P117" s="126"/>
    </row>
    <row r="118" spans="1:16" x14ac:dyDescent="0.15">
      <c r="A118" s="125" t="str">
        <f t="shared" si="1"/>
        <v>20</v>
      </c>
      <c r="B118" s="131" t="s">
        <v>1023</v>
      </c>
      <c r="C118" s="130" t="s">
        <v>1022</v>
      </c>
      <c r="D118" s="126">
        <v>9754</v>
      </c>
      <c r="E118" s="126">
        <v>5</v>
      </c>
      <c r="F118" s="126">
        <v>1</v>
      </c>
      <c r="G118" s="126">
        <v>9748</v>
      </c>
      <c r="H118" s="126">
        <v>118</v>
      </c>
      <c r="I118" s="126">
        <v>9630</v>
      </c>
      <c r="J118" s="126">
        <v>9605</v>
      </c>
      <c r="K118" s="126">
        <v>8641</v>
      </c>
      <c r="L118" s="126">
        <v>964</v>
      </c>
      <c r="M118" s="126">
        <v>25</v>
      </c>
      <c r="N118" s="126">
        <v>8195</v>
      </c>
      <c r="O118" s="126">
        <v>6258</v>
      </c>
      <c r="P118" s="126"/>
    </row>
    <row r="119" spans="1:16" x14ac:dyDescent="0.15">
      <c r="A119" s="125" t="str">
        <f t="shared" si="1"/>
        <v>20</v>
      </c>
      <c r="B119" s="131" t="s">
        <v>1021</v>
      </c>
      <c r="C119" s="130" t="s">
        <v>1020</v>
      </c>
      <c r="D119" s="126">
        <v>4786</v>
      </c>
      <c r="E119" s="126">
        <v>0</v>
      </c>
      <c r="F119" s="126">
        <v>0</v>
      </c>
      <c r="G119" s="126">
        <v>4786</v>
      </c>
      <c r="H119" s="126">
        <v>17</v>
      </c>
      <c r="I119" s="126">
        <v>4769</v>
      </c>
      <c r="J119" s="126">
        <v>4753</v>
      </c>
      <c r="K119" s="126">
        <v>4406</v>
      </c>
      <c r="L119" s="126">
        <v>347</v>
      </c>
      <c r="M119" s="126">
        <v>16</v>
      </c>
      <c r="N119" s="126">
        <v>7626</v>
      </c>
      <c r="O119" s="126">
        <v>5975</v>
      </c>
      <c r="P119" s="126"/>
    </row>
    <row r="120" spans="1:16" x14ac:dyDescent="0.15">
      <c r="A120" s="125" t="str">
        <f t="shared" si="1"/>
        <v>20</v>
      </c>
      <c r="B120" s="131" t="s">
        <v>1019</v>
      </c>
      <c r="C120" s="130" t="s">
        <v>1018</v>
      </c>
      <c r="D120" s="126">
        <v>5083</v>
      </c>
      <c r="E120" s="126">
        <v>4</v>
      </c>
      <c r="F120" s="126">
        <v>1</v>
      </c>
      <c r="G120" s="126">
        <v>5078</v>
      </c>
      <c r="H120" s="126">
        <v>49</v>
      </c>
      <c r="I120" s="126">
        <v>5029</v>
      </c>
      <c r="J120" s="126">
        <v>5013</v>
      </c>
      <c r="K120" s="126">
        <v>4570</v>
      </c>
      <c r="L120" s="126">
        <v>443</v>
      </c>
      <c r="M120" s="126">
        <v>16</v>
      </c>
      <c r="N120" s="126">
        <v>7117</v>
      </c>
      <c r="O120" s="126">
        <v>5592</v>
      </c>
      <c r="P120" s="126"/>
    </row>
    <row r="121" spans="1:16" x14ac:dyDescent="0.15">
      <c r="A121" s="125" t="str">
        <f t="shared" si="1"/>
        <v>20</v>
      </c>
      <c r="B121" s="131" t="s">
        <v>1017</v>
      </c>
      <c r="C121" s="130" t="s">
        <v>1016</v>
      </c>
      <c r="D121" s="126">
        <v>11180</v>
      </c>
      <c r="E121" s="126">
        <v>1</v>
      </c>
      <c r="F121" s="126">
        <v>2</v>
      </c>
      <c r="G121" s="126">
        <v>11177</v>
      </c>
      <c r="H121" s="126">
        <v>121</v>
      </c>
      <c r="I121" s="126">
        <v>11056</v>
      </c>
      <c r="J121" s="126">
        <v>10974</v>
      </c>
      <c r="K121" s="126">
        <v>9035</v>
      </c>
      <c r="L121" s="126">
        <v>1939</v>
      </c>
      <c r="M121" s="126">
        <v>82</v>
      </c>
      <c r="N121" s="126">
        <v>5844</v>
      </c>
      <c r="O121" s="126">
        <v>4408</v>
      </c>
      <c r="P121" s="126"/>
    </row>
    <row r="122" spans="1:16" x14ac:dyDescent="0.15">
      <c r="A122" s="125" t="str">
        <f t="shared" si="1"/>
        <v>20</v>
      </c>
      <c r="B122" s="131" t="s">
        <v>1015</v>
      </c>
      <c r="C122" s="130" t="s">
        <v>1014</v>
      </c>
      <c r="D122" s="126">
        <v>99116</v>
      </c>
      <c r="E122" s="126">
        <v>135</v>
      </c>
      <c r="F122" s="126">
        <v>134</v>
      </c>
      <c r="G122" s="126">
        <v>98847</v>
      </c>
      <c r="H122" s="126">
        <v>1294</v>
      </c>
      <c r="I122" s="126">
        <v>97553</v>
      </c>
      <c r="J122" s="126">
        <v>97058</v>
      </c>
      <c r="K122" s="126">
        <v>78250</v>
      </c>
      <c r="L122" s="126">
        <v>18808</v>
      </c>
      <c r="M122" s="126">
        <v>495</v>
      </c>
      <c r="N122" s="126">
        <v>6159</v>
      </c>
      <c r="O122" s="126">
        <v>4752</v>
      </c>
      <c r="P122" s="126"/>
    </row>
    <row r="123" spans="1:16" x14ac:dyDescent="0.15">
      <c r="A123" s="125" t="str">
        <f t="shared" si="1"/>
        <v>20</v>
      </c>
      <c r="B123" s="131" t="s">
        <v>1013</v>
      </c>
      <c r="C123" s="130" t="s">
        <v>1012</v>
      </c>
      <c r="D123" s="126">
        <v>18311</v>
      </c>
      <c r="E123" s="126">
        <v>112</v>
      </c>
      <c r="F123" s="126">
        <v>42</v>
      </c>
      <c r="G123" s="126">
        <v>18157</v>
      </c>
      <c r="H123" s="126">
        <v>777</v>
      </c>
      <c r="I123" s="126">
        <v>17380</v>
      </c>
      <c r="J123" s="126">
        <v>17092</v>
      </c>
      <c r="K123" s="126">
        <v>13746</v>
      </c>
      <c r="L123" s="126">
        <v>3346</v>
      </c>
      <c r="M123" s="126">
        <v>288</v>
      </c>
      <c r="N123" s="126">
        <v>5914</v>
      </c>
      <c r="O123" s="126">
        <v>4996</v>
      </c>
      <c r="P123" s="126"/>
    </row>
    <row r="124" spans="1:16" x14ac:dyDescent="0.15">
      <c r="A124" s="125" t="str">
        <f t="shared" si="1"/>
        <v>20</v>
      </c>
      <c r="B124" s="131" t="s">
        <v>1011</v>
      </c>
      <c r="C124" s="130" t="s">
        <v>1010</v>
      </c>
      <c r="D124" s="126">
        <v>39644</v>
      </c>
      <c r="E124" s="126">
        <v>60</v>
      </c>
      <c r="F124" s="126">
        <v>16</v>
      </c>
      <c r="G124" s="126">
        <v>39568</v>
      </c>
      <c r="H124" s="126">
        <v>1078</v>
      </c>
      <c r="I124" s="126">
        <v>38490</v>
      </c>
      <c r="J124" s="126">
        <v>36358</v>
      </c>
      <c r="K124" s="126">
        <v>22300</v>
      </c>
      <c r="L124" s="126">
        <v>14058</v>
      </c>
      <c r="M124" s="126">
        <v>2132</v>
      </c>
      <c r="N124" s="126">
        <v>4200</v>
      </c>
      <c r="O124" s="126">
        <v>3594</v>
      </c>
      <c r="P124" s="126"/>
    </row>
    <row r="125" spans="1:16" x14ac:dyDescent="0.15">
      <c r="A125" s="125" t="str">
        <f t="shared" si="1"/>
        <v>20</v>
      </c>
      <c r="B125" s="131" t="s">
        <v>1009</v>
      </c>
      <c r="C125" s="130" t="s">
        <v>1008</v>
      </c>
      <c r="D125" s="126">
        <v>15499</v>
      </c>
      <c r="E125" s="126">
        <v>121</v>
      </c>
      <c r="F125" s="126">
        <v>21</v>
      </c>
      <c r="G125" s="126">
        <v>15357</v>
      </c>
      <c r="H125" s="126">
        <v>590</v>
      </c>
      <c r="I125" s="126">
        <v>14767</v>
      </c>
      <c r="J125" s="126">
        <v>14671</v>
      </c>
      <c r="K125" s="126">
        <v>12801</v>
      </c>
      <c r="L125" s="126">
        <v>1870</v>
      </c>
      <c r="M125" s="126">
        <v>96</v>
      </c>
      <c r="N125" s="126">
        <v>6527</v>
      </c>
      <c r="O125" s="126">
        <v>5091</v>
      </c>
      <c r="P125" s="126"/>
    </row>
    <row r="126" spans="1:16" x14ac:dyDescent="0.15">
      <c r="A126" s="125" t="str">
        <f t="shared" si="1"/>
        <v>20</v>
      </c>
      <c r="B126" s="131" t="s">
        <v>1007</v>
      </c>
      <c r="C126" s="130" t="s">
        <v>1006</v>
      </c>
      <c r="D126" s="126">
        <v>5041</v>
      </c>
      <c r="E126" s="126">
        <v>29</v>
      </c>
      <c r="F126" s="126">
        <v>19</v>
      </c>
      <c r="G126" s="126">
        <v>4993</v>
      </c>
      <c r="H126" s="126">
        <v>119</v>
      </c>
      <c r="I126" s="126">
        <v>4874</v>
      </c>
      <c r="J126" s="126">
        <v>4871</v>
      </c>
      <c r="K126" s="126">
        <v>4210</v>
      </c>
      <c r="L126" s="126">
        <v>661</v>
      </c>
      <c r="M126" s="126">
        <v>3</v>
      </c>
      <c r="N126" s="126">
        <v>8300</v>
      </c>
      <c r="O126" s="126">
        <v>5275</v>
      </c>
      <c r="P126" s="126"/>
    </row>
    <row r="127" spans="1:16" x14ac:dyDescent="0.15">
      <c r="A127" s="125" t="str">
        <f t="shared" si="1"/>
        <v>20</v>
      </c>
      <c r="B127" s="131" t="s">
        <v>1005</v>
      </c>
      <c r="C127" s="130" t="s">
        <v>1004</v>
      </c>
      <c r="D127" s="126">
        <v>7050</v>
      </c>
      <c r="E127" s="126">
        <v>0</v>
      </c>
      <c r="F127" s="126">
        <v>0</v>
      </c>
      <c r="G127" s="126">
        <v>7050</v>
      </c>
      <c r="H127" s="126">
        <v>164</v>
      </c>
      <c r="I127" s="126">
        <v>6886</v>
      </c>
      <c r="J127" s="126">
        <v>6565</v>
      </c>
      <c r="K127" s="126">
        <v>5491</v>
      </c>
      <c r="L127" s="126">
        <v>1074</v>
      </c>
      <c r="M127" s="126">
        <v>321</v>
      </c>
      <c r="N127" s="126">
        <v>6143</v>
      </c>
      <c r="O127" s="126">
        <v>5040</v>
      </c>
      <c r="P127" s="126"/>
    </row>
    <row r="128" spans="1:16" x14ac:dyDescent="0.15">
      <c r="A128" s="125" t="str">
        <f t="shared" si="1"/>
        <v>20</v>
      </c>
      <c r="B128" s="131" t="s">
        <v>1003</v>
      </c>
      <c r="C128" s="130" t="s">
        <v>1002</v>
      </c>
      <c r="D128" s="126">
        <v>6766</v>
      </c>
      <c r="E128" s="126">
        <v>54</v>
      </c>
      <c r="F128" s="126">
        <v>18</v>
      </c>
      <c r="G128" s="126">
        <v>6694</v>
      </c>
      <c r="H128" s="126">
        <v>208</v>
      </c>
      <c r="I128" s="126">
        <v>6486</v>
      </c>
      <c r="J128" s="126">
        <v>6371</v>
      </c>
      <c r="K128" s="126">
        <v>5336</v>
      </c>
      <c r="L128" s="126">
        <v>1035</v>
      </c>
      <c r="M128" s="126">
        <v>115</v>
      </c>
      <c r="N128" s="126">
        <v>6712</v>
      </c>
      <c r="O128" s="126">
        <v>5630</v>
      </c>
      <c r="P128" s="126"/>
    </row>
    <row r="129" spans="1:16" x14ac:dyDescent="0.15">
      <c r="A129" s="125" t="str">
        <f t="shared" si="1"/>
        <v>20</v>
      </c>
      <c r="B129" s="131" t="s">
        <v>1001</v>
      </c>
      <c r="C129" s="130" t="s">
        <v>1000</v>
      </c>
      <c r="D129" s="126">
        <v>10961</v>
      </c>
      <c r="E129" s="126">
        <v>3</v>
      </c>
      <c r="F129" s="126">
        <v>0</v>
      </c>
      <c r="G129" s="126">
        <v>10958</v>
      </c>
      <c r="H129" s="126">
        <v>72</v>
      </c>
      <c r="I129" s="126">
        <v>10886</v>
      </c>
      <c r="J129" s="126">
        <v>10861</v>
      </c>
      <c r="K129" s="126">
        <v>9628</v>
      </c>
      <c r="L129" s="126">
        <v>1233</v>
      </c>
      <c r="M129" s="126">
        <v>25</v>
      </c>
      <c r="N129" s="126">
        <v>7293</v>
      </c>
      <c r="O129" s="126">
        <v>5738</v>
      </c>
      <c r="P129" s="126"/>
    </row>
    <row r="130" spans="1:16" x14ac:dyDescent="0.15">
      <c r="A130" s="125" t="str">
        <f t="shared" si="1"/>
        <v>20</v>
      </c>
      <c r="B130" s="131" t="s">
        <v>999</v>
      </c>
      <c r="C130" s="130" t="s">
        <v>998</v>
      </c>
      <c r="D130" s="126">
        <v>49892</v>
      </c>
      <c r="E130" s="126">
        <v>554</v>
      </c>
      <c r="F130" s="126">
        <v>132</v>
      </c>
      <c r="G130" s="126">
        <v>49206</v>
      </c>
      <c r="H130" s="126">
        <v>1738</v>
      </c>
      <c r="I130" s="126">
        <v>47468</v>
      </c>
      <c r="J130" s="126">
        <v>45368</v>
      </c>
      <c r="K130" s="126">
        <v>38039</v>
      </c>
      <c r="L130" s="126">
        <v>7329</v>
      </c>
      <c r="M130" s="126">
        <v>2100</v>
      </c>
      <c r="N130" s="126">
        <v>6210</v>
      </c>
      <c r="O130" s="126">
        <v>5197</v>
      </c>
      <c r="P130" s="126"/>
    </row>
    <row r="131" spans="1:16" x14ac:dyDescent="0.15">
      <c r="A131" s="125" t="str">
        <f t="shared" si="1"/>
        <v>21</v>
      </c>
      <c r="B131" s="131" t="s">
        <v>997</v>
      </c>
      <c r="C131" s="130" t="s">
        <v>996</v>
      </c>
      <c r="D131" s="126">
        <v>15204</v>
      </c>
      <c r="E131" s="126">
        <v>2</v>
      </c>
      <c r="F131" s="126">
        <v>3</v>
      </c>
      <c r="G131" s="126">
        <v>15199</v>
      </c>
      <c r="H131" s="126">
        <v>434</v>
      </c>
      <c r="I131" s="126">
        <v>14765</v>
      </c>
      <c r="J131" s="126">
        <v>14729</v>
      </c>
      <c r="K131" s="126">
        <v>13270</v>
      </c>
      <c r="L131" s="126">
        <v>1459</v>
      </c>
      <c r="M131" s="126">
        <v>36</v>
      </c>
      <c r="N131" s="126">
        <v>9371</v>
      </c>
      <c r="O131" s="126">
        <v>7005</v>
      </c>
      <c r="P131" s="126"/>
    </row>
    <row r="132" spans="1:16" x14ac:dyDescent="0.15">
      <c r="A132" s="125" t="str">
        <f t="shared" si="1"/>
        <v>21</v>
      </c>
      <c r="B132" s="131" t="s">
        <v>995</v>
      </c>
      <c r="C132" s="130" t="s">
        <v>994</v>
      </c>
      <c r="D132" s="126">
        <v>1512</v>
      </c>
      <c r="E132" s="126">
        <v>0</v>
      </c>
      <c r="F132" s="126">
        <v>0</v>
      </c>
      <c r="G132" s="126">
        <v>1512</v>
      </c>
      <c r="H132" s="126">
        <v>11</v>
      </c>
      <c r="I132" s="126">
        <v>1501</v>
      </c>
      <c r="J132" s="126">
        <v>1500</v>
      </c>
      <c r="K132" s="126">
        <v>1401</v>
      </c>
      <c r="L132" s="126">
        <v>99</v>
      </c>
      <c r="M132" s="126">
        <v>1</v>
      </c>
      <c r="N132" s="126">
        <v>8116</v>
      </c>
      <c r="O132" s="126">
        <v>5967</v>
      </c>
      <c r="P132" s="126"/>
    </row>
    <row r="133" spans="1:16" x14ac:dyDescent="0.15">
      <c r="A133" s="125" t="str">
        <f t="shared" si="1"/>
        <v>21</v>
      </c>
      <c r="B133" s="131" t="s">
        <v>993</v>
      </c>
      <c r="C133" s="130" t="s">
        <v>992</v>
      </c>
      <c r="D133" s="126">
        <v>6753</v>
      </c>
      <c r="E133" s="126">
        <v>0</v>
      </c>
      <c r="F133" s="126">
        <v>0</v>
      </c>
      <c r="G133" s="126">
        <v>6753</v>
      </c>
      <c r="H133" s="126">
        <v>402</v>
      </c>
      <c r="I133" s="126">
        <v>6351</v>
      </c>
      <c r="J133" s="126">
        <v>6294</v>
      </c>
      <c r="K133" s="126">
        <v>5147</v>
      </c>
      <c r="L133" s="126">
        <v>1147</v>
      </c>
      <c r="M133" s="126">
        <v>57</v>
      </c>
      <c r="N133" s="126">
        <v>6038</v>
      </c>
      <c r="O133" s="126">
        <v>4976</v>
      </c>
      <c r="P133" s="126"/>
    </row>
    <row r="134" spans="1:16" x14ac:dyDescent="0.15">
      <c r="A134" s="125" t="str">
        <f t="shared" si="1"/>
        <v>22</v>
      </c>
      <c r="B134" s="131" t="s">
        <v>991</v>
      </c>
      <c r="C134" s="130" t="s">
        <v>990</v>
      </c>
      <c r="D134" s="126">
        <v>575652</v>
      </c>
      <c r="E134" s="126">
        <v>22727</v>
      </c>
      <c r="F134" s="126">
        <v>7243</v>
      </c>
      <c r="G134" s="126">
        <v>545682</v>
      </c>
      <c r="H134" s="126">
        <v>32885</v>
      </c>
      <c r="I134" s="126">
        <v>512797</v>
      </c>
      <c r="J134" s="126">
        <v>505325</v>
      </c>
      <c r="K134" s="126">
        <v>373471</v>
      </c>
      <c r="L134" s="126">
        <v>131854</v>
      </c>
      <c r="M134" s="126">
        <v>7472</v>
      </c>
      <c r="N134" s="126">
        <v>4436</v>
      </c>
      <c r="O134" s="126">
        <v>3796</v>
      </c>
      <c r="P134" s="126"/>
    </row>
    <row r="135" spans="1:16" x14ac:dyDescent="0.15">
      <c r="A135" s="125" t="str">
        <f t="shared" ref="A135:A198" si="2">LEFT(B135,2)</f>
        <v>22</v>
      </c>
      <c r="B135" s="131" t="s">
        <v>989</v>
      </c>
      <c r="C135" s="130" t="s">
        <v>988</v>
      </c>
      <c r="D135" s="126">
        <v>23946</v>
      </c>
      <c r="E135" s="126">
        <v>54</v>
      </c>
      <c r="F135" s="126">
        <v>13</v>
      </c>
      <c r="G135" s="126">
        <v>23879</v>
      </c>
      <c r="H135" s="126">
        <v>99</v>
      </c>
      <c r="I135" s="126">
        <v>23780</v>
      </c>
      <c r="J135" s="126">
        <v>23775</v>
      </c>
      <c r="K135" s="126">
        <v>19231</v>
      </c>
      <c r="L135" s="126">
        <v>4544</v>
      </c>
      <c r="M135" s="126">
        <v>5</v>
      </c>
      <c r="N135" s="126">
        <v>7293</v>
      </c>
      <c r="O135" s="126">
        <v>5702</v>
      </c>
      <c r="P135" s="126"/>
    </row>
    <row r="136" spans="1:16" x14ac:dyDescent="0.15">
      <c r="A136" s="125" t="str">
        <f t="shared" si="2"/>
        <v>22</v>
      </c>
      <c r="B136" s="131" t="s">
        <v>987</v>
      </c>
      <c r="C136" s="130" t="s">
        <v>986</v>
      </c>
      <c r="D136" s="126">
        <v>130799</v>
      </c>
      <c r="E136" s="126">
        <v>8026</v>
      </c>
      <c r="F136" s="126">
        <v>2054</v>
      </c>
      <c r="G136" s="126">
        <v>120719</v>
      </c>
      <c r="H136" s="126">
        <v>6090</v>
      </c>
      <c r="I136" s="126">
        <v>114629</v>
      </c>
      <c r="J136" s="126">
        <v>113134</v>
      </c>
      <c r="K136" s="126">
        <v>86676</v>
      </c>
      <c r="L136" s="126">
        <v>26458</v>
      </c>
      <c r="M136" s="126">
        <v>1495</v>
      </c>
      <c r="N136" s="126">
        <v>4605</v>
      </c>
      <c r="O136" s="126">
        <v>3912</v>
      </c>
      <c r="P136" s="126"/>
    </row>
    <row r="137" spans="1:16" x14ac:dyDescent="0.15">
      <c r="A137" s="125" t="str">
        <f t="shared" si="2"/>
        <v>23</v>
      </c>
      <c r="B137" s="131" t="s">
        <v>985</v>
      </c>
      <c r="C137" s="130" t="s">
        <v>984</v>
      </c>
      <c r="D137" s="126">
        <v>15704</v>
      </c>
      <c r="E137" s="126">
        <v>4184</v>
      </c>
      <c r="F137" s="126">
        <v>1684</v>
      </c>
      <c r="G137" s="126">
        <v>9836</v>
      </c>
      <c r="H137" s="126">
        <v>951</v>
      </c>
      <c r="I137" s="126">
        <v>8885</v>
      </c>
      <c r="J137" s="126">
        <v>8811</v>
      </c>
      <c r="K137" s="126">
        <v>6322</v>
      </c>
      <c r="L137" s="126">
        <v>2489</v>
      </c>
      <c r="M137" s="126">
        <v>74</v>
      </c>
      <c r="N137" s="126">
        <v>3197</v>
      </c>
      <c r="O137" s="126">
        <v>2864</v>
      </c>
      <c r="P137" s="126"/>
    </row>
    <row r="138" spans="1:16" x14ac:dyDescent="0.15">
      <c r="A138" s="125" t="str">
        <f t="shared" si="2"/>
        <v>23</v>
      </c>
      <c r="B138" s="131" t="s">
        <v>983</v>
      </c>
      <c r="C138" s="130" t="s">
        <v>982</v>
      </c>
      <c r="D138" s="126">
        <v>31188</v>
      </c>
      <c r="E138" s="126">
        <v>10187</v>
      </c>
      <c r="F138" s="126">
        <v>4375</v>
      </c>
      <c r="G138" s="126">
        <v>16626</v>
      </c>
      <c r="H138" s="126">
        <v>2397</v>
      </c>
      <c r="I138" s="126">
        <v>14229</v>
      </c>
      <c r="J138" s="126">
        <v>13635</v>
      </c>
      <c r="K138" s="126">
        <v>8658</v>
      </c>
      <c r="L138" s="126">
        <v>4977</v>
      </c>
      <c r="M138" s="126">
        <v>594</v>
      </c>
      <c r="N138" s="126">
        <v>3138</v>
      </c>
      <c r="O138" s="126">
        <v>3078</v>
      </c>
      <c r="P138" s="126"/>
    </row>
    <row r="139" spans="1:16" x14ac:dyDescent="0.15">
      <c r="A139" s="125" t="str">
        <f t="shared" si="2"/>
        <v>25</v>
      </c>
      <c r="B139" s="131" t="s">
        <v>981</v>
      </c>
      <c r="C139" s="130" t="s">
        <v>980</v>
      </c>
      <c r="D139" s="126">
        <v>18132</v>
      </c>
      <c r="E139" s="126">
        <v>351</v>
      </c>
      <c r="F139" s="126">
        <v>150</v>
      </c>
      <c r="G139" s="126">
        <v>17631</v>
      </c>
      <c r="H139" s="126">
        <v>406</v>
      </c>
      <c r="I139" s="126">
        <v>17225</v>
      </c>
      <c r="J139" s="126">
        <v>17177</v>
      </c>
      <c r="K139" s="126">
        <v>15375</v>
      </c>
      <c r="L139" s="126">
        <v>1802</v>
      </c>
      <c r="M139" s="126">
        <v>48</v>
      </c>
      <c r="N139" s="126">
        <v>6141</v>
      </c>
      <c r="O139" s="126">
        <v>4896</v>
      </c>
      <c r="P139" s="126"/>
    </row>
    <row r="140" spans="1:16" x14ac:dyDescent="0.15">
      <c r="A140" s="125" t="str">
        <f t="shared" si="2"/>
        <v>25</v>
      </c>
      <c r="B140" s="131" t="s">
        <v>979</v>
      </c>
      <c r="C140" s="130" t="s">
        <v>978</v>
      </c>
      <c r="D140" s="126">
        <v>7005</v>
      </c>
      <c r="E140" s="126">
        <v>99</v>
      </c>
      <c r="F140" s="126">
        <v>17</v>
      </c>
      <c r="G140" s="126">
        <v>6889</v>
      </c>
      <c r="H140" s="126">
        <v>212</v>
      </c>
      <c r="I140" s="126">
        <v>6677</v>
      </c>
      <c r="J140" s="126">
        <v>6661</v>
      </c>
      <c r="K140" s="126">
        <v>5926</v>
      </c>
      <c r="L140" s="126">
        <v>735</v>
      </c>
      <c r="M140" s="126">
        <v>16</v>
      </c>
      <c r="N140" s="126">
        <v>6363</v>
      </c>
      <c r="O140" s="126">
        <v>4974</v>
      </c>
      <c r="P140" s="126"/>
    </row>
    <row r="141" spans="1:16" x14ac:dyDescent="0.15">
      <c r="A141" s="125" t="str">
        <f t="shared" si="2"/>
        <v>25</v>
      </c>
      <c r="B141" s="131" t="s">
        <v>977</v>
      </c>
      <c r="C141" s="130" t="s">
        <v>976</v>
      </c>
      <c r="D141" s="126">
        <v>24785</v>
      </c>
      <c r="E141" s="126">
        <v>1481</v>
      </c>
      <c r="F141" s="126">
        <v>647</v>
      </c>
      <c r="G141" s="126">
        <v>22657</v>
      </c>
      <c r="H141" s="126">
        <v>888</v>
      </c>
      <c r="I141" s="126">
        <v>21769</v>
      </c>
      <c r="J141" s="126">
        <v>21427</v>
      </c>
      <c r="K141" s="126">
        <v>18504</v>
      </c>
      <c r="L141" s="126">
        <v>2923</v>
      </c>
      <c r="M141" s="126">
        <v>342</v>
      </c>
      <c r="N141" s="126">
        <v>5759</v>
      </c>
      <c r="O141" s="126">
        <v>4722</v>
      </c>
      <c r="P141" s="126"/>
    </row>
    <row r="142" spans="1:16" x14ac:dyDescent="0.15">
      <c r="A142" s="125" t="str">
        <f t="shared" si="2"/>
        <v>25</v>
      </c>
      <c r="B142" s="131" t="s">
        <v>975</v>
      </c>
      <c r="C142" s="130" t="s">
        <v>974</v>
      </c>
      <c r="D142" s="126">
        <v>6396</v>
      </c>
      <c r="E142" s="126">
        <v>8</v>
      </c>
      <c r="F142" s="126">
        <v>1</v>
      </c>
      <c r="G142" s="126">
        <v>6387</v>
      </c>
      <c r="H142" s="126">
        <v>121</v>
      </c>
      <c r="I142" s="126">
        <v>6266</v>
      </c>
      <c r="J142" s="126">
        <v>6192</v>
      </c>
      <c r="K142" s="126">
        <v>5911</v>
      </c>
      <c r="L142" s="126">
        <v>281</v>
      </c>
      <c r="M142" s="126">
        <v>74</v>
      </c>
      <c r="N142" s="126">
        <v>7157</v>
      </c>
      <c r="O142" s="126">
        <v>5802</v>
      </c>
      <c r="P142" s="126"/>
    </row>
    <row r="143" spans="1:16" x14ac:dyDescent="0.15">
      <c r="A143" s="125" t="str">
        <f t="shared" si="2"/>
        <v>25</v>
      </c>
      <c r="B143" s="131" t="s">
        <v>973</v>
      </c>
      <c r="C143" s="130" t="s">
        <v>972</v>
      </c>
      <c r="D143" s="126">
        <v>56726</v>
      </c>
      <c r="E143" s="126">
        <v>177</v>
      </c>
      <c r="F143" s="126">
        <v>85</v>
      </c>
      <c r="G143" s="126">
        <v>56464</v>
      </c>
      <c r="H143" s="126">
        <v>6103</v>
      </c>
      <c r="I143" s="126">
        <v>50361</v>
      </c>
      <c r="J143" s="126">
        <v>47705</v>
      </c>
      <c r="K143" s="126">
        <v>40101</v>
      </c>
      <c r="L143" s="126">
        <v>7604</v>
      </c>
      <c r="M143" s="126">
        <v>2656</v>
      </c>
      <c r="N143" s="126">
        <v>4073</v>
      </c>
      <c r="O143" s="126">
        <v>3812</v>
      </c>
      <c r="P143" s="126"/>
    </row>
    <row r="144" spans="1:16" x14ac:dyDescent="0.15">
      <c r="A144" s="125" t="str">
        <f t="shared" si="2"/>
        <v>25</v>
      </c>
      <c r="B144" s="131" t="s">
        <v>971</v>
      </c>
      <c r="C144" s="130" t="s">
        <v>970</v>
      </c>
      <c r="D144" s="126">
        <v>60014</v>
      </c>
      <c r="E144" s="126">
        <v>1264</v>
      </c>
      <c r="F144" s="126">
        <v>461</v>
      </c>
      <c r="G144" s="126">
        <v>58289</v>
      </c>
      <c r="H144" s="126">
        <v>3433</v>
      </c>
      <c r="I144" s="126">
        <v>54856</v>
      </c>
      <c r="J144" s="126">
        <v>54214</v>
      </c>
      <c r="K144" s="126">
        <v>47048</v>
      </c>
      <c r="L144" s="126">
        <v>7166</v>
      </c>
      <c r="M144" s="126">
        <v>642</v>
      </c>
      <c r="N144" s="126">
        <v>4491</v>
      </c>
      <c r="O144" s="126">
        <v>3852</v>
      </c>
      <c r="P144" s="126"/>
    </row>
    <row r="145" spans="1:16" x14ac:dyDescent="0.15">
      <c r="A145" s="125" t="str">
        <f t="shared" si="2"/>
        <v>25</v>
      </c>
      <c r="B145" s="131" t="s">
        <v>969</v>
      </c>
      <c r="C145" s="130" t="s">
        <v>968</v>
      </c>
      <c r="D145" s="126">
        <v>63051</v>
      </c>
      <c r="E145" s="126">
        <v>14659</v>
      </c>
      <c r="F145" s="126">
        <v>6400</v>
      </c>
      <c r="G145" s="126">
        <v>41992</v>
      </c>
      <c r="H145" s="126">
        <v>3338</v>
      </c>
      <c r="I145" s="126">
        <v>38654</v>
      </c>
      <c r="J145" s="126">
        <v>38118</v>
      </c>
      <c r="K145" s="126">
        <v>29791</v>
      </c>
      <c r="L145" s="126">
        <v>8327</v>
      </c>
      <c r="M145" s="126">
        <v>536</v>
      </c>
      <c r="N145" s="126">
        <v>4675</v>
      </c>
      <c r="O145" s="126">
        <v>3930</v>
      </c>
      <c r="P145" s="126"/>
    </row>
    <row r="146" spans="1:16" x14ac:dyDescent="0.15">
      <c r="A146" s="125" t="str">
        <f t="shared" si="2"/>
        <v>25</v>
      </c>
      <c r="B146" s="131" t="s">
        <v>967</v>
      </c>
      <c r="C146" s="130" t="s">
        <v>966</v>
      </c>
      <c r="D146" s="126">
        <v>9758</v>
      </c>
      <c r="E146" s="126">
        <v>103</v>
      </c>
      <c r="F146" s="126">
        <v>22</v>
      </c>
      <c r="G146" s="126">
        <v>9633</v>
      </c>
      <c r="H146" s="126">
        <v>384</v>
      </c>
      <c r="I146" s="126">
        <v>9249</v>
      </c>
      <c r="J146" s="126">
        <v>9118</v>
      </c>
      <c r="K146" s="126">
        <v>8085</v>
      </c>
      <c r="L146" s="126">
        <v>1033</v>
      </c>
      <c r="M146" s="126">
        <v>131</v>
      </c>
      <c r="N146" s="126">
        <v>5138</v>
      </c>
      <c r="O146" s="126">
        <v>4147</v>
      </c>
      <c r="P146" s="126"/>
    </row>
    <row r="147" spans="1:16" x14ac:dyDescent="0.15">
      <c r="A147" s="125" t="str">
        <f t="shared" si="2"/>
        <v>25</v>
      </c>
      <c r="B147" s="131" t="s">
        <v>965</v>
      </c>
      <c r="C147" s="130" t="s">
        <v>964</v>
      </c>
      <c r="D147" s="126">
        <v>10060</v>
      </c>
      <c r="E147" s="126">
        <v>1790</v>
      </c>
      <c r="F147" s="126">
        <v>451</v>
      </c>
      <c r="G147" s="126">
        <v>7819</v>
      </c>
      <c r="H147" s="126">
        <v>843</v>
      </c>
      <c r="I147" s="126">
        <v>6976</v>
      </c>
      <c r="J147" s="126">
        <v>6909</v>
      </c>
      <c r="K147" s="126">
        <v>6016</v>
      </c>
      <c r="L147" s="126">
        <v>893</v>
      </c>
      <c r="M147" s="126">
        <v>67</v>
      </c>
      <c r="N147" s="126">
        <v>4401</v>
      </c>
      <c r="O147" s="126">
        <v>3921</v>
      </c>
      <c r="P147" s="126"/>
    </row>
    <row r="148" spans="1:16" x14ac:dyDescent="0.15">
      <c r="A148" s="125" t="str">
        <f t="shared" si="2"/>
        <v>25</v>
      </c>
      <c r="B148" s="131" t="s">
        <v>963</v>
      </c>
      <c r="C148" s="130" t="s">
        <v>962</v>
      </c>
      <c r="D148" s="126">
        <v>10615</v>
      </c>
      <c r="E148" s="126">
        <v>131</v>
      </c>
      <c r="F148" s="126">
        <v>29</v>
      </c>
      <c r="G148" s="126">
        <v>10455</v>
      </c>
      <c r="H148" s="126">
        <v>275</v>
      </c>
      <c r="I148" s="126">
        <v>10180</v>
      </c>
      <c r="J148" s="126">
        <v>10078</v>
      </c>
      <c r="K148" s="126">
        <v>9108</v>
      </c>
      <c r="L148" s="126">
        <v>970</v>
      </c>
      <c r="M148" s="126">
        <v>102</v>
      </c>
      <c r="N148" s="126">
        <v>5591</v>
      </c>
      <c r="O148" s="126">
        <v>4421</v>
      </c>
      <c r="P148" s="126"/>
    </row>
    <row r="149" spans="1:16" x14ac:dyDescent="0.15">
      <c r="A149" s="125" t="str">
        <f t="shared" si="2"/>
        <v>25</v>
      </c>
      <c r="B149" s="131" t="s">
        <v>961</v>
      </c>
      <c r="C149" s="130" t="s">
        <v>960</v>
      </c>
      <c r="D149" s="126">
        <v>11942</v>
      </c>
      <c r="E149" s="126">
        <v>247</v>
      </c>
      <c r="F149" s="126">
        <v>135</v>
      </c>
      <c r="G149" s="126">
        <v>11560</v>
      </c>
      <c r="H149" s="126">
        <v>583</v>
      </c>
      <c r="I149" s="126">
        <v>10977</v>
      </c>
      <c r="J149" s="126">
        <v>10935</v>
      </c>
      <c r="K149" s="126">
        <v>9102</v>
      </c>
      <c r="L149" s="126">
        <v>1833</v>
      </c>
      <c r="M149" s="126">
        <v>42</v>
      </c>
      <c r="N149" s="126">
        <v>5284</v>
      </c>
      <c r="O149" s="126">
        <v>4431</v>
      </c>
      <c r="P149" s="126"/>
    </row>
    <row r="150" spans="1:16" x14ac:dyDescent="0.15">
      <c r="A150" s="125" t="str">
        <f t="shared" si="2"/>
        <v>25</v>
      </c>
      <c r="B150" s="131" t="s">
        <v>959</v>
      </c>
      <c r="C150" s="130" t="s">
        <v>958</v>
      </c>
      <c r="D150" s="126">
        <v>56805</v>
      </c>
      <c r="E150" s="126">
        <v>7709</v>
      </c>
      <c r="F150" s="126">
        <v>2328</v>
      </c>
      <c r="G150" s="126">
        <v>46768</v>
      </c>
      <c r="H150" s="126">
        <v>5946</v>
      </c>
      <c r="I150" s="126">
        <v>40822</v>
      </c>
      <c r="J150" s="126">
        <v>39923</v>
      </c>
      <c r="K150" s="126">
        <v>34331</v>
      </c>
      <c r="L150" s="126">
        <v>5592</v>
      </c>
      <c r="M150" s="126">
        <v>899</v>
      </c>
      <c r="N150" s="126">
        <v>4193</v>
      </c>
      <c r="O150" s="126">
        <v>3887</v>
      </c>
      <c r="P150" s="126"/>
    </row>
    <row r="151" spans="1:16" x14ac:dyDescent="0.15">
      <c r="A151" s="125" t="str">
        <f t="shared" si="2"/>
        <v>26</v>
      </c>
      <c r="B151" s="131" t="s">
        <v>957</v>
      </c>
      <c r="C151" s="130" t="s">
        <v>956</v>
      </c>
      <c r="D151" s="126">
        <v>3333</v>
      </c>
      <c r="E151" s="126">
        <v>0</v>
      </c>
      <c r="F151" s="126">
        <v>0</v>
      </c>
      <c r="G151" s="126">
        <v>3333</v>
      </c>
      <c r="H151" s="126">
        <v>47</v>
      </c>
      <c r="I151" s="126">
        <v>3286</v>
      </c>
      <c r="J151" s="126">
        <v>3250</v>
      </c>
      <c r="K151" s="126">
        <v>2965</v>
      </c>
      <c r="L151" s="126">
        <v>285</v>
      </c>
      <c r="M151" s="126">
        <v>36</v>
      </c>
      <c r="N151" s="126">
        <v>8988</v>
      </c>
      <c r="O151" s="126">
        <v>6200</v>
      </c>
      <c r="P151" s="126"/>
    </row>
    <row r="152" spans="1:16" x14ac:dyDescent="0.15">
      <c r="A152" s="125" t="str">
        <f t="shared" si="2"/>
        <v>26</v>
      </c>
      <c r="B152" s="131" t="s">
        <v>955</v>
      </c>
      <c r="C152" s="130" t="s">
        <v>954</v>
      </c>
      <c r="D152" s="126">
        <v>2108</v>
      </c>
      <c r="E152" s="126">
        <v>0</v>
      </c>
      <c r="F152" s="126">
        <v>0</v>
      </c>
      <c r="G152" s="126">
        <v>2108</v>
      </c>
      <c r="H152" s="126">
        <v>42</v>
      </c>
      <c r="I152" s="126">
        <v>2066</v>
      </c>
      <c r="J152" s="126">
        <v>2047</v>
      </c>
      <c r="K152" s="126">
        <v>1985</v>
      </c>
      <c r="L152" s="126">
        <v>62</v>
      </c>
      <c r="M152" s="126">
        <v>19</v>
      </c>
      <c r="N152" s="126">
        <v>6776</v>
      </c>
      <c r="O152" s="126">
        <v>5251</v>
      </c>
      <c r="P152" s="126"/>
    </row>
    <row r="153" spans="1:16" x14ac:dyDescent="0.15">
      <c r="A153" s="125" t="str">
        <f t="shared" si="2"/>
        <v>26</v>
      </c>
      <c r="B153" s="131" t="s">
        <v>953</v>
      </c>
      <c r="C153" s="130" t="s">
        <v>952</v>
      </c>
      <c r="D153" s="126">
        <v>18690</v>
      </c>
      <c r="E153" s="126">
        <v>0</v>
      </c>
      <c r="F153" s="126">
        <v>0</v>
      </c>
      <c r="G153" s="126">
        <v>18690</v>
      </c>
      <c r="H153" s="126">
        <v>179</v>
      </c>
      <c r="I153" s="126">
        <v>18511</v>
      </c>
      <c r="J153" s="126">
        <v>18321</v>
      </c>
      <c r="K153" s="126">
        <v>17119</v>
      </c>
      <c r="L153" s="126">
        <v>1202</v>
      </c>
      <c r="M153" s="126">
        <v>190</v>
      </c>
      <c r="N153" s="126">
        <v>8824</v>
      </c>
      <c r="O153" s="126">
        <v>7029</v>
      </c>
      <c r="P153" s="126"/>
    </row>
    <row r="154" spans="1:16" x14ac:dyDescent="0.15">
      <c r="A154" s="125" t="str">
        <f t="shared" si="2"/>
        <v>26</v>
      </c>
      <c r="B154" s="131" t="s">
        <v>951</v>
      </c>
      <c r="C154" s="130" t="s">
        <v>950</v>
      </c>
      <c r="D154" s="126">
        <v>10805</v>
      </c>
      <c r="E154" s="126">
        <v>0</v>
      </c>
      <c r="F154" s="126">
        <v>0</v>
      </c>
      <c r="G154" s="126">
        <v>10805</v>
      </c>
      <c r="H154" s="126">
        <v>104</v>
      </c>
      <c r="I154" s="126">
        <v>10701</v>
      </c>
      <c r="J154" s="126">
        <v>10591</v>
      </c>
      <c r="K154" s="126">
        <v>9896</v>
      </c>
      <c r="L154" s="126">
        <v>695</v>
      </c>
      <c r="M154" s="126">
        <v>110</v>
      </c>
      <c r="N154" s="126">
        <v>6169</v>
      </c>
      <c r="O154" s="126">
        <v>4902</v>
      </c>
      <c r="P154" s="126"/>
    </row>
    <row r="155" spans="1:16" x14ac:dyDescent="0.15">
      <c r="A155" s="125" t="str">
        <f t="shared" si="2"/>
        <v>26</v>
      </c>
      <c r="B155" s="131" t="s">
        <v>949</v>
      </c>
      <c r="C155" s="130" t="s">
        <v>948</v>
      </c>
      <c r="D155" s="126">
        <v>47339</v>
      </c>
      <c r="E155" s="126">
        <v>1</v>
      </c>
      <c r="F155" s="126">
        <v>0</v>
      </c>
      <c r="G155" s="126">
        <v>47338</v>
      </c>
      <c r="H155" s="126">
        <v>202</v>
      </c>
      <c r="I155" s="126">
        <v>47136</v>
      </c>
      <c r="J155" s="126">
        <v>47097</v>
      </c>
      <c r="K155" s="126">
        <v>44720</v>
      </c>
      <c r="L155" s="126">
        <v>2377</v>
      </c>
      <c r="M155" s="126">
        <v>39</v>
      </c>
      <c r="N155" s="126">
        <v>7580</v>
      </c>
      <c r="O155" s="126">
        <v>6118</v>
      </c>
      <c r="P155" s="126"/>
    </row>
    <row r="156" spans="1:16" x14ac:dyDescent="0.15">
      <c r="A156" s="125" t="str">
        <f t="shared" si="2"/>
        <v>26</v>
      </c>
      <c r="B156" s="131" t="s">
        <v>947</v>
      </c>
      <c r="C156" s="130" t="s">
        <v>946</v>
      </c>
      <c r="D156" s="126">
        <v>15575</v>
      </c>
      <c r="E156" s="126">
        <v>0</v>
      </c>
      <c r="F156" s="126">
        <v>0</v>
      </c>
      <c r="G156" s="126">
        <v>15575</v>
      </c>
      <c r="H156" s="126">
        <v>190</v>
      </c>
      <c r="I156" s="126">
        <v>15385</v>
      </c>
      <c r="J156" s="126">
        <v>15358</v>
      </c>
      <c r="K156" s="126">
        <v>14520</v>
      </c>
      <c r="L156" s="126">
        <v>838</v>
      </c>
      <c r="M156" s="126">
        <v>27</v>
      </c>
      <c r="N156" s="126">
        <v>7373</v>
      </c>
      <c r="O156" s="126">
        <v>5779</v>
      </c>
      <c r="P156" s="126"/>
    </row>
    <row r="157" spans="1:16" x14ac:dyDescent="0.15">
      <c r="A157" s="125" t="str">
        <f t="shared" si="2"/>
        <v>26</v>
      </c>
      <c r="B157" s="131" t="s">
        <v>945</v>
      </c>
      <c r="C157" s="130" t="s">
        <v>944</v>
      </c>
      <c r="D157" s="126">
        <v>30793</v>
      </c>
      <c r="E157" s="126">
        <v>4</v>
      </c>
      <c r="F157" s="126">
        <v>1</v>
      </c>
      <c r="G157" s="126">
        <v>30788</v>
      </c>
      <c r="H157" s="126">
        <v>554</v>
      </c>
      <c r="I157" s="126">
        <v>30234</v>
      </c>
      <c r="J157" s="126">
        <v>30196</v>
      </c>
      <c r="K157" s="126">
        <v>28576</v>
      </c>
      <c r="L157" s="126">
        <v>1620</v>
      </c>
      <c r="M157" s="126">
        <v>38</v>
      </c>
      <c r="N157" s="126">
        <v>7493</v>
      </c>
      <c r="O157" s="126">
        <v>5754</v>
      </c>
      <c r="P157" s="126"/>
    </row>
    <row r="158" spans="1:16" x14ac:dyDescent="0.15">
      <c r="A158" s="125" t="str">
        <f t="shared" si="2"/>
        <v>26</v>
      </c>
      <c r="B158" s="131" t="s">
        <v>943</v>
      </c>
      <c r="C158" s="130" t="s">
        <v>942</v>
      </c>
      <c r="D158" s="126">
        <v>11321</v>
      </c>
      <c r="E158" s="126">
        <v>0</v>
      </c>
      <c r="F158" s="126">
        <v>0</v>
      </c>
      <c r="G158" s="126">
        <v>11321</v>
      </c>
      <c r="H158" s="126">
        <v>78</v>
      </c>
      <c r="I158" s="126">
        <v>11243</v>
      </c>
      <c r="J158" s="126">
        <v>11218</v>
      </c>
      <c r="K158" s="126">
        <v>10589</v>
      </c>
      <c r="L158" s="126">
        <v>629</v>
      </c>
      <c r="M158" s="126">
        <v>25</v>
      </c>
      <c r="N158" s="126">
        <v>8146</v>
      </c>
      <c r="O158" s="126">
        <v>6011</v>
      </c>
      <c r="P158" s="126"/>
    </row>
    <row r="159" spans="1:16" x14ac:dyDescent="0.15">
      <c r="A159" s="125" t="str">
        <f t="shared" si="2"/>
        <v>26</v>
      </c>
      <c r="B159" s="131" t="s">
        <v>941</v>
      </c>
      <c r="C159" s="130" t="s">
        <v>940</v>
      </c>
      <c r="D159" s="126">
        <v>10945</v>
      </c>
      <c r="E159" s="126">
        <v>0</v>
      </c>
      <c r="F159" s="126">
        <v>0</v>
      </c>
      <c r="G159" s="126">
        <v>10945</v>
      </c>
      <c r="H159" s="126">
        <v>229</v>
      </c>
      <c r="I159" s="126">
        <v>10716</v>
      </c>
      <c r="J159" s="126">
        <v>10714</v>
      </c>
      <c r="K159" s="126">
        <v>9662</v>
      </c>
      <c r="L159" s="126">
        <v>1052</v>
      </c>
      <c r="M159" s="126">
        <v>2</v>
      </c>
      <c r="N159" s="126">
        <v>5774</v>
      </c>
      <c r="O159" s="126">
        <v>4505</v>
      </c>
      <c r="P159" s="126"/>
    </row>
    <row r="160" spans="1:16" x14ac:dyDescent="0.15">
      <c r="A160" s="125" t="str">
        <f t="shared" si="2"/>
        <v>26</v>
      </c>
      <c r="B160" s="131" t="s">
        <v>939</v>
      </c>
      <c r="C160" s="130" t="s">
        <v>938</v>
      </c>
      <c r="D160" s="126">
        <v>4364</v>
      </c>
      <c r="E160" s="126">
        <v>11</v>
      </c>
      <c r="F160" s="126">
        <v>6</v>
      </c>
      <c r="G160" s="126">
        <v>4347</v>
      </c>
      <c r="H160" s="126">
        <v>88</v>
      </c>
      <c r="I160" s="126">
        <v>4259</v>
      </c>
      <c r="J160" s="126">
        <v>4239</v>
      </c>
      <c r="K160" s="126">
        <v>4083</v>
      </c>
      <c r="L160" s="126">
        <v>156</v>
      </c>
      <c r="M160" s="126">
        <v>20</v>
      </c>
      <c r="N160" s="126">
        <v>5209</v>
      </c>
      <c r="O160" s="126">
        <v>4234</v>
      </c>
      <c r="P160" s="126"/>
    </row>
    <row r="161" spans="1:16" x14ac:dyDescent="0.15">
      <c r="A161" s="125" t="str">
        <f t="shared" si="2"/>
        <v>26</v>
      </c>
      <c r="B161" s="131" t="s">
        <v>937</v>
      </c>
      <c r="C161" s="130" t="s">
        <v>936</v>
      </c>
      <c r="D161" s="126">
        <v>51217</v>
      </c>
      <c r="E161" s="126">
        <v>2292</v>
      </c>
      <c r="F161" s="126">
        <v>500</v>
      </c>
      <c r="G161" s="126">
        <v>48425</v>
      </c>
      <c r="H161" s="126">
        <v>3182</v>
      </c>
      <c r="I161" s="126">
        <v>45243</v>
      </c>
      <c r="J161" s="126">
        <v>44949</v>
      </c>
      <c r="K161" s="126">
        <v>39834</v>
      </c>
      <c r="L161" s="126">
        <v>5115</v>
      </c>
      <c r="M161" s="126">
        <v>294</v>
      </c>
      <c r="N161" s="126">
        <v>5008</v>
      </c>
      <c r="O161" s="126">
        <v>4280</v>
      </c>
      <c r="P161" s="126"/>
    </row>
    <row r="162" spans="1:16" x14ac:dyDescent="0.15">
      <c r="A162" s="125" t="str">
        <f t="shared" si="2"/>
        <v>26</v>
      </c>
      <c r="B162" s="131" t="s">
        <v>935</v>
      </c>
      <c r="C162" s="130" t="s">
        <v>934</v>
      </c>
      <c r="D162" s="126">
        <v>37091</v>
      </c>
      <c r="E162" s="126">
        <v>1713</v>
      </c>
      <c r="F162" s="126">
        <v>663</v>
      </c>
      <c r="G162" s="126">
        <v>34715</v>
      </c>
      <c r="H162" s="126">
        <v>2797</v>
      </c>
      <c r="I162" s="126">
        <v>31918</v>
      </c>
      <c r="J162" s="126">
        <v>31678</v>
      </c>
      <c r="K162" s="126">
        <v>29348</v>
      </c>
      <c r="L162" s="126">
        <v>2330</v>
      </c>
      <c r="M162" s="126">
        <v>240</v>
      </c>
      <c r="N162" s="126">
        <v>5017</v>
      </c>
      <c r="O162" s="126">
        <v>4318</v>
      </c>
      <c r="P162" s="126"/>
    </row>
    <row r="163" spans="1:16" x14ac:dyDescent="0.15">
      <c r="A163" s="125" t="str">
        <f t="shared" si="2"/>
        <v>26</v>
      </c>
      <c r="B163" s="131" t="s">
        <v>933</v>
      </c>
      <c r="C163" s="130" t="s">
        <v>932</v>
      </c>
      <c r="D163" s="126">
        <v>22077</v>
      </c>
      <c r="E163" s="126">
        <v>5115</v>
      </c>
      <c r="F163" s="126">
        <v>1138</v>
      </c>
      <c r="G163" s="126">
        <v>15824</v>
      </c>
      <c r="H163" s="126">
        <v>1869</v>
      </c>
      <c r="I163" s="126">
        <v>13955</v>
      </c>
      <c r="J163" s="126">
        <v>13726</v>
      </c>
      <c r="K163" s="126">
        <v>12164</v>
      </c>
      <c r="L163" s="126">
        <v>1562</v>
      </c>
      <c r="M163" s="126">
        <v>229</v>
      </c>
      <c r="N163" s="126">
        <v>4148</v>
      </c>
      <c r="O163" s="126">
        <v>3618</v>
      </c>
      <c r="P163" s="126"/>
    </row>
    <row r="164" spans="1:16" x14ac:dyDescent="0.15">
      <c r="A164" s="125" t="str">
        <f t="shared" si="2"/>
        <v>27</v>
      </c>
      <c r="B164" s="131" t="s">
        <v>931</v>
      </c>
      <c r="C164" s="130" t="s">
        <v>930</v>
      </c>
      <c r="D164" s="126">
        <v>1340</v>
      </c>
      <c r="E164" s="126">
        <v>0</v>
      </c>
      <c r="F164" s="126">
        <v>0</v>
      </c>
      <c r="G164" s="126">
        <v>1340</v>
      </c>
      <c r="H164" s="126">
        <v>1</v>
      </c>
      <c r="I164" s="126">
        <v>1339</v>
      </c>
      <c r="J164" s="126">
        <v>1326</v>
      </c>
      <c r="K164" s="126">
        <v>1260</v>
      </c>
      <c r="L164" s="126">
        <v>66</v>
      </c>
      <c r="M164" s="126">
        <v>13</v>
      </c>
      <c r="N164" s="126">
        <v>8590</v>
      </c>
      <c r="O164" s="126">
        <v>5875</v>
      </c>
      <c r="P164" s="126"/>
    </row>
    <row r="165" spans="1:16" x14ac:dyDescent="0.15">
      <c r="A165" s="125" t="str">
        <f t="shared" si="2"/>
        <v>27</v>
      </c>
      <c r="B165" s="131" t="s">
        <v>929</v>
      </c>
      <c r="C165" s="130" t="s">
        <v>928</v>
      </c>
      <c r="D165" s="126">
        <v>4602</v>
      </c>
      <c r="E165" s="126">
        <v>79</v>
      </c>
      <c r="F165" s="126">
        <v>6</v>
      </c>
      <c r="G165" s="126">
        <v>4517</v>
      </c>
      <c r="H165" s="126">
        <v>157</v>
      </c>
      <c r="I165" s="126">
        <v>4360</v>
      </c>
      <c r="J165" s="126">
        <v>4338</v>
      </c>
      <c r="K165" s="126">
        <v>3483</v>
      </c>
      <c r="L165" s="126">
        <v>855</v>
      </c>
      <c r="M165" s="126">
        <v>22</v>
      </c>
      <c r="N165" s="126">
        <v>6151</v>
      </c>
      <c r="O165" s="126">
        <v>5086</v>
      </c>
      <c r="P165" s="126"/>
    </row>
    <row r="166" spans="1:16" x14ac:dyDescent="0.15">
      <c r="A166" s="125" t="str">
        <f t="shared" si="2"/>
        <v>27</v>
      </c>
      <c r="B166" s="131" t="s">
        <v>927</v>
      </c>
      <c r="C166" s="130" t="s">
        <v>926</v>
      </c>
      <c r="D166" s="126">
        <v>7501</v>
      </c>
      <c r="E166" s="126">
        <v>229</v>
      </c>
      <c r="F166" s="126">
        <v>44</v>
      </c>
      <c r="G166" s="126">
        <v>7228</v>
      </c>
      <c r="H166" s="126">
        <v>405</v>
      </c>
      <c r="I166" s="126">
        <v>6823</v>
      </c>
      <c r="J166" s="126">
        <v>6756</v>
      </c>
      <c r="K166" s="126">
        <v>5799</v>
      </c>
      <c r="L166" s="126">
        <v>957</v>
      </c>
      <c r="M166" s="126">
        <v>67</v>
      </c>
      <c r="N166" s="126">
        <v>6089</v>
      </c>
      <c r="O166" s="126">
        <v>5086</v>
      </c>
      <c r="P166" s="126"/>
    </row>
    <row r="167" spans="1:16" x14ac:dyDescent="0.15">
      <c r="A167" s="125" t="str">
        <f t="shared" si="2"/>
        <v>27</v>
      </c>
      <c r="B167" s="131" t="s">
        <v>925</v>
      </c>
      <c r="C167" s="130" t="s">
        <v>924</v>
      </c>
      <c r="D167" s="126">
        <v>11612</v>
      </c>
      <c r="E167" s="126">
        <v>459</v>
      </c>
      <c r="F167" s="126">
        <v>139</v>
      </c>
      <c r="G167" s="126">
        <v>11014</v>
      </c>
      <c r="H167" s="126">
        <v>361</v>
      </c>
      <c r="I167" s="126">
        <v>10653</v>
      </c>
      <c r="J167" s="126">
        <v>10618</v>
      </c>
      <c r="K167" s="126">
        <v>9665</v>
      </c>
      <c r="L167" s="126">
        <v>953</v>
      </c>
      <c r="M167" s="126">
        <v>35</v>
      </c>
      <c r="N167" s="126">
        <v>6511</v>
      </c>
      <c r="O167" s="126">
        <v>5173</v>
      </c>
      <c r="P167" s="126"/>
    </row>
    <row r="168" spans="1:16" x14ac:dyDescent="0.15">
      <c r="A168" s="125" t="str">
        <f t="shared" si="2"/>
        <v>27</v>
      </c>
      <c r="B168" s="131" t="s">
        <v>923</v>
      </c>
      <c r="C168" s="130" t="s">
        <v>922</v>
      </c>
      <c r="D168" s="126">
        <v>20488</v>
      </c>
      <c r="E168" s="126">
        <v>207</v>
      </c>
      <c r="F168" s="126">
        <v>127</v>
      </c>
      <c r="G168" s="126">
        <v>20154</v>
      </c>
      <c r="H168" s="126">
        <v>513</v>
      </c>
      <c r="I168" s="126">
        <v>19641</v>
      </c>
      <c r="J168" s="126">
        <v>19543</v>
      </c>
      <c r="K168" s="126">
        <v>16185</v>
      </c>
      <c r="L168" s="126">
        <v>3358</v>
      </c>
      <c r="M168" s="126">
        <v>98</v>
      </c>
      <c r="N168" s="126">
        <v>7088</v>
      </c>
      <c r="O168" s="126">
        <v>4968</v>
      </c>
      <c r="P168" s="126"/>
    </row>
    <row r="169" spans="1:16" x14ac:dyDescent="0.15">
      <c r="A169" s="125" t="str">
        <f t="shared" si="2"/>
        <v>27</v>
      </c>
      <c r="B169" s="131" t="s">
        <v>921</v>
      </c>
      <c r="C169" s="130" t="s">
        <v>920</v>
      </c>
      <c r="D169" s="126">
        <v>2070</v>
      </c>
      <c r="E169" s="126">
        <v>0</v>
      </c>
      <c r="F169" s="126">
        <v>0</v>
      </c>
      <c r="G169" s="126">
        <v>2070</v>
      </c>
      <c r="H169" s="126">
        <v>20</v>
      </c>
      <c r="I169" s="126">
        <v>2050</v>
      </c>
      <c r="J169" s="126">
        <v>2025</v>
      </c>
      <c r="K169" s="126">
        <v>1768</v>
      </c>
      <c r="L169" s="126">
        <v>257</v>
      </c>
      <c r="M169" s="126">
        <v>25</v>
      </c>
      <c r="N169" s="126">
        <v>7531</v>
      </c>
      <c r="O169" s="126">
        <v>5531</v>
      </c>
      <c r="P169" s="126"/>
    </row>
    <row r="170" spans="1:16" x14ac:dyDescent="0.15">
      <c r="A170" s="125" t="str">
        <f t="shared" si="2"/>
        <v>27</v>
      </c>
      <c r="B170" s="131" t="s">
        <v>919</v>
      </c>
      <c r="C170" s="130" t="s">
        <v>918</v>
      </c>
      <c r="D170" s="126">
        <v>10111</v>
      </c>
      <c r="E170" s="126">
        <v>531</v>
      </c>
      <c r="F170" s="126">
        <v>251</v>
      </c>
      <c r="G170" s="126">
        <v>9329</v>
      </c>
      <c r="H170" s="126">
        <v>323</v>
      </c>
      <c r="I170" s="126">
        <v>9006</v>
      </c>
      <c r="J170" s="126">
        <v>8926</v>
      </c>
      <c r="K170" s="126">
        <v>7924</v>
      </c>
      <c r="L170" s="126">
        <v>1002</v>
      </c>
      <c r="M170" s="126">
        <v>80</v>
      </c>
      <c r="N170" s="126">
        <v>6729</v>
      </c>
      <c r="O170" s="126">
        <v>5070</v>
      </c>
      <c r="P170" s="126"/>
    </row>
    <row r="171" spans="1:16" x14ac:dyDescent="0.15">
      <c r="A171" s="125" t="str">
        <f t="shared" si="2"/>
        <v>27</v>
      </c>
      <c r="B171" s="131" t="s">
        <v>917</v>
      </c>
      <c r="C171" s="130" t="s">
        <v>916</v>
      </c>
      <c r="D171" s="126">
        <v>19474</v>
      </c>
      <c r="E171" s="126">
        <v>652</v>
      </c>
      <c r="F171" s="126">
        <v>242</v>
      </c>
      <c r="G171" s="126">
        <v>18580</v>
      </c>
      <c r="H171" s="126">
        <v>323</v>
      </c>
      <c r="I171" s="126">
        <v>18257</v>
      </c>
      <c r="J171" s="126">
        <v>18227</v>
      </c>
      <c r="K171" s="126">
        <v>16299</v>
      </c>
      <c r="L171" s="126">
        <v>1928</v>
      </c>
      <c r="M171" s="126">
        <v>30</v>
      </c>
      <c r="N171" s="126">
        <v>6286</v>
      </c>
      <c r="O171" s="126">
        <v>4921</v>
      </c>
      <c r="P171" s="126"/>
    </row>
    <row r="172" spans="1:16" x14ac:dyDescent="0.15">
      <c r="A172" s="125" t="str">
        <f t="shared" si="2"/>
        <v>27</v>
      </c>
      <c r="B172" s="131" t="s">
        <v>915</v>
      </c>
      <c r="C172" s="130" t="s">
        <v>914</v>
      </c>
      <c r="D172" s="126">
        <v>50538</v>
      </c>
      <c r="E172" s="126">
        <v>3495</v>
      </c>
      <c r="F172" s="126">
        <v>886</v>
      </c>
      <c r="G172" s="126">
        <v>46157</v>
      </c>
      <c r="H172" s="126">
        <v>3183</v>
      </c>
      <c r="I172" s="126">
        <v>42974</v>
      </c>
      <c r="J172" s="126">
        <v>42464</v>
      </c>
      <c r="K172" s="126">
        <v>35186</v>
      </c>
      <c r="L172" s="126">
        <v>7278</v>
      </c>
      <c r="M172" s="126">
        <v>510</v>
      </c>
      <c r="N172" s="126">
        <v>5461</v>
      </c>
      <c r="O172" s="126">
        <v>4701</v>
      </c>
      <c r="P172" s="126"/>
    </row>
    <row r="173" spans="1:16" x14ac:dyDescent="0.15">
      <c r="A173" s="125" t="str">
        <f t="shared" si="2"/>
        <v>27</v>
      </c>
      <c r="B173" s="131" t="s">
        <v>913</v>
      </c>
      <c r="C173" s="130" t="s">
        <v>912</v>
      </c>
      <c r="D173" s="126">
        <v>3441</v>
      </c>
      <c r="E173" s="126">
        <v>0</v>
      </c>
      <c r="F173" s="126">
        <v>0</v>
      </c>
      <c r="G173" s="126">
        <v>3441</v>
      </c>
      <c r="H173" s="126">
        <v>17</v>
      </c>
      <c r="I173" s="126">
        <v>3424</v>
      </c>
      <c r="J173" s="126">
        <v>3388</v>
      </c>
      <c r="K173" s="126">
        <v>3141</v>
      </c>
      <c r="L173" s="126">
        <v>247</v>
      </c>
      <c r="M173" s="126">
        <v>36</v>
      </c>
      <c r="N173" s="126">
        <v>10922</v>
      </c>
      <c r="O173" s="126">
        <v>8573</v>
      </c>
      <c r="P173" s="126"/>
    </row>
    <row r="174" spans="1:16" x14ac:dyDescent="0.15">
      <c r="A174" s="125" t="str">
        <f t="shared" si="2"/>
        <v>27</v>
      </c>
      <c r="B174" s="131" t="s">
        <v>911</v>
      </c>
      <c r="C174" s="130" t="s">
        <v>910</v>
      </c>
      <c r="D174" s="126">
        <v>19181</v>
      </c>
      <c r="E174" s="126">
        <v>1475</v>
      </c>
      <c r="F174" s="126">
        <v>196</v>
      </c>
      <c r="G174" s="126">
        <v>17510</v>
      </c>
      <c r="H174" s="126">
        <v>757</v>
      </c>
      <c r="I174" s="126">
        <v>16753</v>
      </c>
      <c r="J174" s="126">
        <v>16429</v>
      </c>
      <c r="K174" s="126">
        <v>13762</v>
      </c>
      <c r="L174" s="126">
        <v>2667</v>
      </c>
      <c r="M174" s="126">
        <v>324</v>
      </c>
      <c r="N174" s="126">
        <v>6047</v>
      </c>
      <c r="O174" s="126">
        <v>4886</v>
      </c>
      <c r="P174" s="126"/>
    </row>
    <row r="175" spans="1:16" x14ac:dyDescent="0.15">
      <c r="A175" s="125" t="str">
        <f t="shared" si="2"/>
        <v>28</v>
      </c>
      <c r="B175" s="131" t="s">
        <v>909</v>
      </c>
      <c r="C175" s="130" t="s">
        <v>908</v>
      </c>
      <c r="D175" s="126">
        <v>133673</v>
      </c>
      <c r="E175" s="126">
        <v>12006</v>
      </c>
      <c r="F175" s="126">
        <v>2949</v>
      </c>
      <c r="G175" s="126">
        <v>118718</v>
      </c>
      <c r="H175" s="126">
        <v>14900</v>
      </c>
      <c r="I175" s="126">
        <v>103818</v>
      </c>
      <c r="J175" s="126">
        <v>101240</v>
      </c>
      <c r="K175" s="126">
        <v>90753</v>
      </c>
      <c r="L175" s="126">
        <v>10487</v>
      </c>
      <c r="M175" s="126">
        <v>2578</v>
      </c>
      <c r="N175" s="126">
        <v>4191</v>
      </c>
      <c r="O175" s="126">
        <v>3936</v>
      </c>
      <c r="P175" s="126"/>
    </row>
    <row r="176" spans="1:16" x14ac:dyDescent="0.15">
      <c r="A176" s="125" t="str">
        <f t="shared" si="2"/>
        <v>28</v>
      </c>
      <c r="B176" s="131" t="s">
        <v>907</v>
      </c>
      <c r="C176" s="130" t="s">
        <v>906</v>
      </c>
      <c r="D176" s="126">
        <v>115640</v>
      </c>
      <c r="E176" s="126">
        <v>7162</v>
      </c>
      <c r="F176" s="126">
        <v>1994</v>
      </c>
      <c r="G176" s="126">
        <v>106484</v>
      </c>
      <c r="H176" s="126">
        <v>8882</v>
      </c>
      <c r="I176" s="126">
        <v>97602</v>
      </c>
      <c r="J176" s="126">
        <v>96536</v>
      </c>
      <c r="K176" s="126">
        <v>81805</v>
      </c>
      <c r="L176" s="126">
        <v>14731</v>
      </c>
      <c r="M176" s="126">
        <v>1066</v>
      </c>
      <c r="N176" s="126">
        <v>4435</v>
      </c>
      <c r="O176" s="126">
        <v>3877</v>
      </c>
      <c r="P176" s="126"/>
    </row>
    <row r="177" spans="1:16" x14ac:dyDescent="0.15">
      <c r="A177" s="125" t="str">
        <f t="shared" si="2"/>
        <v>28</v>
      </c>
      <c r="B177" s="131" t="s">
        <v>905</v>
      </c>
      <c r="C177" s="130" t="s">
        <v>904</v>
      </c>
      <c r="D177" s="126">
        <v>29150</v>
      </c>
      <c r="E177" s="126">
        <v>1010</v>
      </c>
      <c r="F177" s="126">
        <v>424</v>
      </c>
      <c r="G177" s="126">
        <v>27716</v>
      </c>
      <c r="H177" s="126">
        <v>1137</v>
      </c>
      <c r="I177" s="126">
        <v>26579</v>
      </c>
      <c r="J177" s="126">
        <v>26412</v>
      </c>
      <c r="K177" s="126">
        <v>21217</v>
      </c>
      <c r="L177" s="126">
        <v>5195</v>
      </c>
      <c r="M177" s="126">
        <v>167</v>
      </c>
      <c r="N177" s="126">
        <v>4744</v>
      </c>
      <c r="O177" s="126">
        <v>3978</v>
      </c>
      <c r="P177" s="126"/>
    </row>
    <row r="178" spans="1:16" x14ac:dyDescent="0.15">
      <c r="A178" s="125" t="str">
        <f t="shared" si="2"/>
        <v>28</v>
      </c>
      <c r="B178" s="131" t="s">
        <v>903</v>
      </c>
      <c r="C178" s="130" t="s">
        <v>902</v>
      </c>
      <c r="D178" s="126">
        <v>87466</v>
      </c>
      <c r="E178" s="126">
        <v>6907</v>
      </c>
      <c r="F178" s="126">
        <v>1727</v>
      </c>
      <c r="G178" s="126">
        <v>78832</v>
      </c>
      <c r="H178" s="126">
        <v>6485</v>
      </c>
      <c r="I178" s="126">
        <v>72347</v>
      </c>
      <c r="J178" s="126">
        <v>71192</v>
      </c>
      <c r="K178" s="126">
        <v>58161</v>
      </c>
      <c r="L178" s="126">
        <v>13031</v>
      </c>
      <c r="M178" s="126">
        <v>1155</v>
      </c>
      <c r="N178" s="126">
        <v>4678</v>
      </c>
      <c r="O178" s="126">
        <v>4137</v>
      </c>
      <c r="P178" s="126"/>
    </row>
    <row r="179" spans="1:16" x14ac:dyDescent="0.15">
      <c r="A179" s="125" t="str">
        <f t="shared" si="2"/>
        <v>28</v>
      </c>
      <c r="B179" s="131" t="s">
        <v>901</v>
      </c>
      <c r="C179" s="130" t="s">
        <v>900</v>
      </c>
      <c r="D179" s="126">
        <v>127495</v>
      </c>
      <c r="E179" s="126">
        <v>16680</v>
      </c>
      <c r="F179" s="126">
        <v>3697</v>
      </c>
      <c r="G179" s="126">
        <v>107118</v>
      </c>
      <c r="H179" s="126">
        <v>15616</v>
      </c>
      <c r="I179" s="126">
        <v>91502</v>
      </c>
      <c r="J179" s="126">
        <v>89453</v>
      </c>
      <c r="K179" s="126">
        <v>77043</v>
      </c>
      <c r="L179" s="126">
        <v>12410</v>
      </c>
      <c r="M179" s="126">
        <v>2049</v>
      </c>
      <c r="N179" s="126">
        <v>4192</v>
      </c>
      <c r="O179" s="126">
        <v>4031</v>
      </c>
      <c r="P179" s="126"/>
    </row>
    <row r="180" spans="1:16" x14ac:dyDescent="0.15">
      <c r="A180" s="125" t="str">
        <f t="shared" si="2"/>
        <v>28</v>
      </c>
      <c r="B180" s="131" t="s">
        <v>899</v>
      </c>
      <c r="C180" s="130" t="s">
        <v>898</v>
      </c>
      <c r="D180" s="126">
        <v>75949</v>
      </c>
      <c r="E180" s="126">
        <v>10730</v>
      </c>
      <c r="F180" s="126">
        <v>2487</v>
      </c>
      <c r="G180" s="126">
        <v>62732</v>
      </c>
      <c r="H180" s="126">
        <v>5719</v>
      </c>
      <c r="I180" s="126">
        <v>57013</v>
      </c>
      <c r="J180" s="126">
        <v>56493</v>
      </c>
      <c r="K180" s="126">
        <v>44922</v>
      </c>
      <c r="L180" s="126">
        <v>11571</v>
      </c>
      <c r="M180" s="126">
        <v>520</v>
      </c>
      <c r="N180" s="126">
        <v>4650</v>
      </c>
      <c r="O180" s="126">
        <v>4091</v>
      </c>
      <c r="P180" s="126"/>
    </row>
    <row r="181" spans="1:16" x14ac:dyDescent="0.15">
      <c r="A181" s="125" t="str">
        <f t="shared" si="2"/>
        <v>28</v>
      </c>
      <c r="B181" s="131" t="s">
        <v>897</v>
      </c>
      <c r="C181" s="130" t="s">
        <v>896</v>
      </c>
      <c r="D181" s="126">
        <v>333809</v>
      </c>
      <c r="E181" s="126">
        <v>35907</v>
      </c>
      <c r="F181" s="126">
        <v>9600</v>
      </c>
      <c r="G181" s="126">
        <v>288302</v>
      </c>
      <c r="H181" s="126">
        <v>30566</v>
      </c>
      <c r="I181" s="126">
        <v>257736</v>
      </c>
      <c r="J181" s="126">
        <v>254455</v>
      </c>
      <c r="K181" s="126">
        <v>207947</v>
      </c>
      <c r="L181" s="126">
        <v>46508</v>
      </c>
      <c r="M181" s="126">
        <v>3281</v>
      </c>
      <c r="N181" s="126">
        <v>4015</v>
      </c>
      <c r="O181" s="126">
        <v>3562</v>
      </c>
      <c r="P181" s="126"/>
    </row>
    <row r="182" spans="1:16" x14ac:dyDescent="0.15">
      <c r="A182" s="125" t="str">
        <f t="shared" si="2"/>
        <v>29</v>
      </c>
      <c r="B182" s="131" t="s">
        <v>895</v>
      </c>
      <c r="C182" s="130" t="s">
        <v>894</v>
      </c>
      <c r="D182" s="126">
        <v>9395</v>
      </c>
      <c r="E182" s="126">
        <v>208</v>
      </c>
      <c r="F182" s="126">
        <v>41</v>
      </c>
      <c r="G182" s="126">
        <v>9146</v>
      </c>
      <c r="H182" s="126">
        <v>239</v>
      </c>
      <c r="I182" s="126">
        <v>8907</v>
      </c>
      <c r="J182" s="126">
        <v>8892</v>
      </c>
      <c r="K182" s="126">
        <v>8243</v>
      </c>
      <c r="L182" s="126">
        <v>649</v>
      </c>
      <c r="M182" s="126">
        <v>15</v>
      </c>
      <c r="N182" s="126">
        <v>6441</v>
      </c>
      <c r="O182" s="126">
        <v>5060</v>
      </c>
      <c r="P182" s="126"/>
    </row>
    <row r="183" spans="1:16" x14ac:dyDescent="0.15">
      <c r="A183" s="125" t="str">
        <f t="shared" si="2"/>
        <v>29</v>
      </c>
      <c r="B183" s="131" t="s">
        <v>893</v>
      </c>
      <c r="C183" s="130" t="s">
        <v>892</v>
      </c>
      <c r="D183" s="126">
        <v>14030</v>
      </c>
      <c r="E183" s="126">
        <v>122</v>
      </c>
      <c r="F183" s="126">
        <v>40</v>
      </c>
      <c r="G183" s="126">
        <v>13868</v>
      </c>
      <c r="H183" s="126">
        <v>284</v>
      </c>
      <c r="I183" s="126">
        <v>13584</v>
      </c>
      <c r="J183" s="126">
        <v>13538</v>
      </c>
      <c r="K183" s="126">
        <v>12548</v>
      </c>
      <c r="L183" s="126">
        <v>990</v>
      </c>
      <c r="M183" s="126">
        <v>46</v>
      </c>
      <c r="N183" s="126">
        <v>8309</v>
      </c>
      <c r="O183" s="126">
        <v>6221</v>
      </c>
      <c r="P183" s="126"/>
    </row>
    <row r="184" spans="1:16" x14ac:dyDescent="0.15">
      <c r="A184" s="125" t="str">
        <f t="shared" si="2"/>
        <v>29</v>
      </c>
      <c r="B184" s="131" t="s">
        <v>891</v>
      </c>
      <c r="C184" s="130" t="s">
        <v>890</v>
      </c>
      <c r="D184" s="126">
        <v>22061</v>
      </c>
      <c r="E184" s="126">
        <v>252</v>
      </c>
      <c r="F184" s="126">
        <v>96</v>
      </c>
      <c r="G184" s="126">
        <v>21713</v>
      </c>
      <c r="H184" s="126">
        <v>323</v>
      </c>
      <c r="I184" s="126">
        <v>21390</v>
      </c>
      <c r="J184" s="126">
        <v>21244</v>
      </c>
      <c r="K184" s="126">
        <v>19711</v>
      </c>
      <c r="L184" s="126">
        <v>1533</v>
      </c>
      <c r="M184" s="126">
        <v>146</v>
      </c>
      <c r="N184" s="126">
        <v>8411</v>
      </c>
      <c r="O184" s="126">
        <v>5840</v>
      </c>
      <c r="P184" s="126"/>
    </row>
    <row r="185" spans="1:16" x14ac:dyDescent="0.15">
      <c r="A185" s="125" t="str">
        <f t="shared" si="2"/>
        <v>29</v>
      </c>
      <c r="B185" s="131" t="s">
        <v>889</v>
      </c>
      <c r="C185" s="130" t="s">
        <v>888</v>
      </c>
      <c r="D185" s="126">
        <v>84423</v>
      </c>
      <c r="E185" s="126">
        <v>3094</v>
      </c>
      <c r="F185" s="126">
        <v>1178</v>
      </c>
      <c r="G185" s="126">
        <v>80151</v>
      </c>
      <c r="H185" s="126">
        <v>4086</v>
      </c>
      <c r="I185" s="126">
        <v>76065</v>
      </c>
      <c r="J185" s="126">
        <v>75218</v>
      </c>
      <c r="K185" s="126">
        <v>62194</v>
      </c>
      <c r="L185" s="126">
        <v>13024</v>
      </c>
      <c r="M185" s="126">
        <v>847</v>
      </c>
      <c r="N185" s="126">
        <v>5873</v>
      </c>
      <c r="O185" s="126">
        <v>4914</v>
      </c>
      <c r="P185" s="126"/>
    </row>
    <row r="186" spans="1:16" x14ac:dyDescent="0.15">
      <c r="A186" s="125" t="str">
        <f t="shared" si="2"/>
        <v>29</v>
      </c>
      <c r="B186" s="131" t="s">
        <v>887</v>
      </c>
      <c r="C186" s="130" t="s">
        <v>886</v>
      </c>
      <c r="D186" s="126">
        <v>52920</v>
      </c>
      <c r="E186" s="126">
        <v>1239</v>
      </c>
      <c r="F186" s="126">
        <v>264</v>
      </c>
      <c r="G186" s="126">
        <v>51417</v>
      </c>
      <c r="H186" s="126">
        <v>3906</v>
      </c>
      <c r="I186" s="126">
        <v>47511</v>
      </c>
      <c r="J186" s="126">
        <v>46655</v>
      </c>
      <c r="K186" s="126">
        <v>40538</v>
      </c>
      <c r="L186" s="126">
        <v>6117</v>
      </c>
      <c r="M186" s="126">
        <v>856</v>
      </c>
      <c r="N186" s="126">
        <v>5707</v>
      </c>
      <c r="O186" s="126">
        <v>4901</v>
      </c>
      <c r="P186" s="126"/>
    </row>
    <row r="187" spans="1:16" x14ac:dyDescent="0.15">
      <c r="A187" s="125" t="str">
        <f t="shared" si="2"/>
        <v>29</v>
      </c>
      <c r="B187" s="131" t="s">
        <v>885</v>
      </c>
      <c r="C187" s="130" t="s">
        <v>884</v>
      </c>
      <c r="D187" s="126">
        <v>39063</v>
      </c>
      <c r="E187" s="126">
        <v>545</v>
      </c>
      <c r="F187" s="126">
        <v>134</v>
      </c>
      <c r="G187" s="126">
        <v>38384</v>
      </c>
      <c r="H187" s="126">
        <v>960</v>
      </c>
      <c r="I187" s="126">
        <v>37424</v>
      </c>
      <c r="J187" s="126">
        <v>36985</v>
      </c>
      <c r="K187" s="126">
        <v>31289</v>
      </c>
      <c r="L187" s="126">
        <v>5696</v>
      </c>
      <c r="M187" s="126">
        <v>439</v>
      </c>
      <c r="N187" s="126">
        <v>6081</v>
      </c>
      <c r="O187" s="126">
        <v>5047</v>
      </c>
      <c r="P187" s="126"/>
    </row>
    <row r="188" spans="1:16" x14ac:dyDescent="0.15">
      <c r="A188" s="125" t="str">
        <f t="shared" si="2"/>
        <v>29</v>
      </c>
      <c r="B188" s="131" t="s">
        <v>883</v>
      </c>
      <c r="C188" s="130" t="s">
        <v>882</v>
      </c>
      <c r="D188" s="126">
        <v>56363</v>
      </c>
      <c r="E188" s="126">
        <v>456</v>
      </c>
      <c r="F188" s="126">
        <v>140</v>
      </c>
      <c r="G188" s="126">
        <v>55767</v>
      </c>
      <c r="H188" s="126">
        <v>1111</v>
      </c>
      <c r="I188" s="126">
        <v>54656</v>
      </c>
      <c r="J188" s="126">
        <v>54226</v>
      </c>
      <c r="K188" s="126">
        <v>46236</v>
      </c>
      <c r="L188" s="126">
        <v>7990</v>
      </c>
      <c r="M188" s="126">
        <v>430</v>
      </c>
      <c r="N188" s="126">
        <v>5932</v>
      </c>
      <c r="O188" s="126">
        <v>4861</v>
      </c>
      <c r="P188" s="126"/>
    </row>
    <row r="189" spans="1:16" x14ac:dyDescent="0.15">
      <c r="A189" s="125" t="str">
        <f t="shared" si="2"/>
        <v>29</v>
      </c>
      <c r="B189" s="131" t="s">
        <v>881</v>
      </c>
      <c r="C189" s="130" t="s">
        <v>880</v>
      </c>
      <c r="D189" s="126">
        <v>142507</v>
      </c>
      <c r="E189" s="126">
        <v>9306</v>
      </c>
      <c r="F189" s="126">
        <v>1745</v>
      </c>
      <c r="G189" s="126">
        <v>131456</v>
      </c>
      <c r="H189" s="126">
        <v>10609</v>
      </c>
      <c r="I189" s="126">
        <v>120847</v>
      </c>
      <c r="J189" s="126">
        <v>119284</v>
      </c>
      <c r="K189" s="126">
        <v>101670</v>
      </c>
      <c r="L189" s="126">
        <v>17614</v>
      </c>
      <c r="M189" s="126">
        <v>1563</v>
      </c>
      <c r="N189" s="126">
        <v>5410</v>
      </c>
      <c r="O189" s="126">
        <v>4732</v>
      </c>
      <c r="P189" s="126"/>
    </row>
    <row r="190" spans="1:16" x14ac:dyDescent="0.15">
      <c r="A190" s="125" t="str">
        <f t="shared" si="2"/>
        <v>30</v>
      </c>
      <c r="B190" s="131" t="s">
        <v>879</v>
      </c>
      <c r="C190" s="130" t="s">
        <v>878</v>
      </c>
      <c r="D190" s="126">
        <v>41936</v>
      </c>
      <c r="E190" s="126">
        <v>1886</v>
      </c>
      <c r="F190" s="126">
        <v>487</v>
      </c>
      <c r="G190" s="126">
        <v>39563</v>
      </c>
      <c r="H190" s="126">
        <v>2512</v>
      </c>
      <c r="I190" s="126">
        <v>37051</v>
      </c>
      <c r="J190" s="126">
        <v>36642</v>
      </c>
      <c r="K190" s="126">
        <v>31093</v>
      </c>
      <c r="L190" s="126">
        <v>5549</v>
      </c>
      <c r="M190" s="126">
        <v>409</v>
      </c>
      <c r="N190" s="126">
        <v>5053</v>
      </c>
      <c r="O190" s="126">
        <v>4300</v>
      </c>
      <c r="P190" s="126"/>
    </row>
    <row r="191" spans="1:16" x14ac:dyDescent="0.15">
      <c r="A191" s="125" t="str">
        <f t="shared" si="2"/>
        <v>30</v>
      </c>
      <c r="B191" s="131" t="s">
        <v>877</v>
      </c>
      <c r="C191" s="130" t="s">
        <v>876</v>
      </c>
      <c r="D191" s="126">
        <v>62278</v>
      </c>
      <c r="E191" s="126">
        <v>1911</v>
      </c>
      <c r="F191" s="126">
        <v>382</v>
      </c>
      <c r="G191" s="126">
        <v>59985</v>
      </c>
      <c r="H191" s="126">
        <v>3042</v>
      </c>
      <c r="I191" s="126">
        <v>56943</v>
      </c>
      <c r="J191" s="126">
        <v>56158</v>
      </c>
      <c r="K191" s="126">
        <v>49919</v>
      </c>
      <c r="L191" s="126">
        <v>6239</v>
      </c>
      <c r="M191" s="126">
        <v>785</v>
      </c>
      <c r="N191" s="126">
        <v>6050</v>
      </c>
      <c r="O191" s="126">
        <v>4969</v>
      </c>
      <c r="P191" s="126"/>
    </row>
    <row r="192" spans="1:16" x14ac:dyDescent="0.15">
      <c r="A192" s="125" t="str">
        <f t="shared" si="2"/>
        <v>30</v>
      </c>
      <c r="B192" s="131" t="s">
        <v>875</v>
      </c>
      <c r="C192" s="130" t="s">
        <v>874</v>
      </c>
      <c r="D192" s="126">
        <v>21269</v>
      </c>
      <c r="E192" s="126">
        <v>1457</v>
      </c>
      <c r="F192" s="126">
        <v>559</v>
      </c>
      <c r="G192" s="126">
        <v>19253</v>
      </c>
      <c r="H192" s="126">
        <v>1606</v>
      </c>
      <c r="I192" s="126">
        <v>17647</v>
      </c>
      <c r="J192" s="126">
        <v>17406</v>
      </c>
      <c r="K192" s="126">
        <v>14429</v>
      </c>
      <c r="L192" s="126">
        <v>2977</v>
      </c>
      <c r="M192" s="126">
        <v>241</v>
      </c>
      <c r="N192" s="126">
        <v>4880</v>
      </c>
      <c r="O192" s="126">
        <v>4354</v>
      </c>
      <c r="P192" s="126"/>
    </row>
    <row r="193" spans="1:16" x14ac:dyDescent="0.15">
      <c r="A193" s="125" t="str">
        <f t="shared" si="2"/>
        <v>30</v>
      </c>
      <c r="B193" s="131" t="s">
        <v>873</v>
      </c>
      <c r="C193" s="130" t="s">
        <v>872</v>
      </c>
      <c r="D193" s="126">
        <v>76492</v>
      </c>
      <c r="E193" s="126">
        <v>5334</v>
      </c>
      <c r="F193" s="126">
        <v>1183</v>
      </c>
      <c r="G193" s="126">
        <v>69975</v>
      </c>
      <c r="H193" s="126">
        <v>7387</v>
      </c>
      <c r="I193" s="126">
        <v>62588</v>
      </c>
      <c r="J193" s="126">
        <v>61892</v>
      </c>
      <c r="K193" s="126">
        <v>54837</v>
      </c>
      <c r="L193" s="126">
        <v>7055</v>
      </c>
      <c r="M193" s="126">
        <v>696</v>
      </c>
      <c r="N193" s="126">
        <v>5097</v>
      </c>
      <c r="O193" s="126">
        <v>4546</v>
      </c>
      <c r="P193" s="126"/>
    </row>
    <row r="194" spans="1:16" x14ac:dyDescent="0.15">
      <c r="A194" s="125" t="str">
        <f t="shared" si="2"/>
        <v>30</v>
      </c>
      <c r="B194" s="131" t="s">
        <v>871</v>
      </c>
      <c r="C194" s="130" t="s">
        <v>870</v>
      </c>
      <c r="D194" s="126">
        <v>36552</v>
      </c>
      <c r="E194" s="126">
        <v>620</v>
      </c>
      <c r="F194" s="126">
        <v>123</v>
      </c>
      <c r="G194" s="126">
        <v>35809</v>
      </c>
      <c r="H194" s="126">
        <v>2733</v>
      </c>
      <c r="I194" s="126">
        <v>33076</v>
      </c>
      <c r="J194" s="126">
        <v>32677</v>
      </c>
      <c r="K194" s="126">
        <v>29344</v>
      </c>
      <c r="L194" s="126">
        <v>3333</v>
      </c>
      <c r="M194" s="126">
        <v>399</v>
      </c>
      <c r="N194" s="126">
        <v>5883</v>
      </c>
      <c r="O194" s="126">
        <v>5108</v>
      </c>
      <c r="P194" s="126"/>
    </row>
    <row r="195" spans="1:16" x14ac:dyDescent="0.15">
      <c r="A195" s="125" t="str">
        <f t="shared" si="2"/>
        <v>30</v>
      </c>
      <c r="B195" s="131" t="s">
        <v>869</v>
      </c>
      <c r="C195" s="130" t="s">
        <v>868</v>
      </c>
      <c r="D195" s="126">
        <v>24549</v>
      </c>
      <c r="E195" s="126">
        <v>1082</v>
      </c>
      <c r="F195" s="126">
        <v>364</v>
      </c>
      <c r="G195" s="126">
        <v>23103</v>
      </c>
      <c r="H195" s="126">
        <v>1691</v>
      </c>
      <c r="I195" s="126">
        <v>21412</v>
      </c>
      <c r="J195" s="126">
        <v>21254</v>
      </c>
      <c r="K195" s="126">
        <v>19209</v>
      </c>
      <c r="L195" s="126">
        <v>2045</v>
      </c>
      <c r="M195" s="126">
        <v>158</v>
      </c>
      <c r="N195" s="126">
        <v>6122</v>
      </c>
      <c r="O195" s="126">
        <v>5228</v>
      </c>
      <c r="P195" s="126"/>
    </row>
    <row r="196" spans="1:16" x14ac:dyDescent="0.15">
      <c r="A196" s="125" t="str">
        <f t="shared" si="2"/>
        <v>30</v>
      </c>
      <c r="B196" s="131" t="s">
        <v>867</v>
      </c>
      <c r="C196" s="130" t="s">
        <v>866</v>
      </c>
      <c r="D196" s="126">
        <v>122961</v>
      </c>
      <c r="E196" s="126">
        <v>13798</v>
      </c>
      <c r="F196" s="126">
        <v>3172</v>
      </c>
      <c r="G196" s="126">
        <v>105991</v>
      </c>
      <c r="H196" s="126">
        <v>11509</v>
      </c>
      <c r="I196" s="126">
        <v>94482</v>
      </c>
      <c r="J196" s="126">
        <v>93703</v>
      </c>
      <c r="K196" s="126">
        <v>81250</v>
      </c>
      <c r="L196" s="126">
        <v>12453</v>
      </c>
      <c r="M196" s="126">
        <v>779</v>
      </c>
      <c r="N196" s="126">
        <v>5240</v>
      </c>
      <c r="O196" s="126">
        <v>4583</v>
      </c>
      <c r="P196" s="126"/>
    </row>
    <row r="197" spans="1:16" x14ac:dyDescent="0.15">
      <c r="A197" s="125" t="str">
        <f t="shared" si="2"/>
        <v>30</v>
      </c>
      <c r="B197" s="131" t="s">
        <v>865</v>
      </c>
      <c r="C197" s="130" t="s">
        <v>864</v>
      </c>
      <c r="D197" s="126">
        <v>43947</v>
      </c>
      <c r="E197" s="126">
        <v>1536</v>
      </c>
      <c r="F197" s="126">
        <v>336</v>
      </c>
      <c r="G197" s="126">
        <v>42075</v>
      </c>
      <c r="H197" s="126">
        <v>3952</v>
      </c>
      <c r="I197" s="126">
        <v>38123</v>
      </c>
      <c r="J197" s="126">
        <v>37702</v>
      </c>
      <c r="K197" s="126">
        <v>33932</v>
      </c>
      <c r="L197" s="126">
        <v>3770</v>
      </c>
      <c r="M197" s="126">
        <v>421</v>
      </c>
      <c r="N197" s="126">
        <v>5556</v>
      </c>
      <c r="O197" s="126">
        <v>4833</v>
      </c>
      <c r="P197" s="126"/>
    </row>
    <row r="198" spans="1:16" x14ac:dyDescent="0.15">
      <c r="A198" s="125" t="str">
        <f t="shared" si="2"/>
        <v>30</v>
      </c>
      <c r="B198" s="131" t="s">
        <v>863</v>
      </c>
      <c r="C198" s="130" t="s">
        <v>862</v>
      </c>
      <c r="D198" s="126">
        <v>36364</v>
      </c>
      <c r="E198" s="126">
        <v>1773</v>
      </c>
      <c r="F198" s="126">
        <v>486</v>
      </c>
      <c r="G198" s="126">
        <v>34105</v>
      </c>
      <c r="H198" s="126">
        <v>2481</v>
      </c>
      <c r="I198" s="126">
        <v>31624</v>
      </c>
      <c r="J198" s="126">
        <v>31267</v>
      </c>
      <c r="K198" s="126">
        <v>26756</v>
      </c>
      <c r="L198" s="126">
        <v>4511</v>
      </c>
      <c r="M198" s="126">
        <v>357</v>
      </c>
      <c r="N198" s="126">
        <v>5484</v>
      </c>
      <c r="O198" s="126">
        <v>4620</v>
      </c>
      <c r="P198" s="126"/>
    </row>
    <row r="199" spans="1:16" x14ac:dyDescent="0.15">
      <c r="A199" s="125" t="str">
        <f t="shared" ref="A199:A262" si="3">LEFT(B199,2)</f>
        <v>30</v>
      </c>
      <c r="B199" s="131" t="s">
        <v>861</v>
      </c>
      <c r="C199" s="130" t="s">
        <v>860</v>
      </c>
      <c r="D199" s="126">
        <v>85761</v>
      </c>
      <c r="E199" s="126">
        <v>1238</v>
      </c>
      <c r="F199" s="126">
        <v>307</v>
      </c>
      <c r="G199" s="126">
        <v>84216</v>
      </c>
      <c r="H199" s="126">
        <v>3960</v>
      </c>
      <c r="I199" s="126">
        <v>80256</v>
      </c>
      <c r="J199" s="126">
        <v>79243</v>
      </c>
      <c r="K199" s="126">
        <v>70100</v>
      </c>
      <c r="L199" s="126">
        <v>9143</v>
      </c>
      <c r="M199" s="126">
        <v>1013</v>
      </c>
      <c r="N199" s="126">
        <v>5973</v>
      </c>
      <c r="O199" s="126">
        <v>4990</v>
      </c>
      <c r="P199" s="126"/>
    </row>
    <row r="200" spans="1:16" x14ac:dyDescent="0.15">
      <c r="A200" s="125" t="str">
        <f t="shared" si="3"/>
        <v>30</v>
      </c>
      <c r="B200" s="131" t="s">
        <v>859</v>
      </c>
      <c r="C200" s="130" t="s">
        <v>858</v>
      </c>
      <c r="D200" s="126">
        <v>135653</v>
      </c>
      <c r="E200" s="126">
        <v>10025</v>
      </c>
      <c r="F200" s="126">
        <v>1754</v>
      </c>
      <c r="G200" s="126">
        <v>123874</v>
      </c>
      <c r="H200" s="126">
        <v>14376</v>
      </c>
      <c r="I200" s="126">
        <v>109498</v>
      </c>
      <c r="J200" s="126">
        <v>108556</v>
      </c>
      <c r="K200" s="126">
        <v>97167</v>
      </c>
      <c r="L200" s="126">
        <v>11389</v>
      </c>
      <c r="M200" s="126">
        <v>942</v>
      </c>
      <c r="N200" s="126">
        <v>4933</v>
      </c>
      <c r="O200" s="126">
        <v>4507</v>
      </c>
      <c r="P200" s="126"/>
    </row>
    <row r="201" spans="1:16" x14ac:dyDescent="0.15">
      <c r="A201" s="125" t="str">
        <f t="shared" si="3"/>
        <v>30</v>
      </c>
      <c r="B201" s="131" t="s">
        <v>857</v>
      </c>
      <c r="C201" s="130" t="s">
        <v>856</v>
      </c>
      <c r="D201" s="126">
        <v>11580</v>
      </c>
      <c r="E201" s="126">
        <v>205</v>
      </c>
      <c r="F201" s="126">
        <v>43</v>
      </c>
      <c r="G201" s="126">
        <v>11332</v>
      </c>
      <c r="H201" s="126">
        <v>855</v>
      </c>
      <c r="I201" s="126">
        <v>10477</v>
      </c>
      <c r="J201" s="126">
        <v>10238</v>
      </c>
      <c r="K201" s="126">
        <v>8910</v>
      </c>
      <c r="L201" s="126">
        <v>1328</v>
      </c>
      <c r="M201" s="126">
        <v>239</v>
      </c>
      <c r="N201" s="126">
        <v>5472</v>
      </c>
      <c r="O201" s="126">
        <v>4766</v>
      </c>
      <c r="P201" s="126"/>
    </row>
    <row r="202" spans="1:16" x14ac:dyDescent="0.15">
      <c r="A202" s="125" t="str">
        <f t="shared" si="3"/>
        <v>30</v>
      </c>
      <c r="B202" s="131" t="s">
        <v>855</v>
      </c>
      <c r="C202" s="130" t="s">
        <v>854</v>
      </c>
      <c r="D202" s="126">
        <v>20877</v>
      </c>
      <c r="E202" s="126">
        <v>373</v>
      </c>
      <c r="F202" s="126">
        <v>124</v>
      </c>
      <c r="G202" s="126">
        <v>20380</v>
      </c>
      <c r="H202" s="126">
        <v>1182</v>
      </c>
      <c r="I202" s="126">
        <v>19198</v>
      </c>
      <c r="J202" s="126">
        <v>19091</v>
      </c>
      <c r="K202" s="126">
        <v>16379</v>
      </c>
      <c r="L202" s="126">
        <v>2712</v>
      </c>
      <c r="M202" s="126">
        <v>107</v>
      </c>
      <c r="N202" s="126">
        <v>5862</v>
      </c>
      <c r="O202" s="126">
        <v>4940</v>
      </c>
      <c r="P202" s="126"/>
    </row>
    <row r="203" spans="1:16" x14ac:dyDescent="0.15">
      <c r="A203" s="125" t="str">
        <f t="shared" si="3"/>
        <v>30</v>
      </c>
      <c r="B203" s="131" t="s">
        <v>853</v>
      </c>
      <c r="C203" s="130" t="s">
        <v>852</v>
      </c>
      <c r="D203" s="126">
        <v>69937</v>
      </c>
      <c r="E203" s="126">
        <v>3926</v>
      </c>
      <c r="F203" s="126">
        <v>758</v>
      </c>
      <c r="G203" s="126">
        <v>65253</v>
      </c>
      <c r="H203" s="126">
        <v>6084</v>
      </c>
      <c r="I203" s="126">
        <v>59169</v>
      </c>
      <c r="J203" s="126">
        <v>58162</v>
      </c>
      <c r="K203" s="126">
        <v>51307</v>
      </c>
      <c r="L203" s="126">
        <v>6855</v>
      </c>
      <c r="M203" s="126">
        <v>1007</v>
      </c>
      <c r="N203" s="126">
        <v>5354</v>
      </c>
      <c r="O203" s="126">
        <v>4615</v>
      </c>
      <c r="P203" s="126"/>
    </row>
    <row r="204" spans="1:16" x14ac:dyDescent="0.15">
      <c r="A204" s="125" t="str">
        <f t="shared" si="3"/>
        <v>31</v>
      </c>
      <c r="B204" s="131" t="s">
        <v>851</v>
      </c>
      <c r="C204" s="130" t="s">
        <v>850</v>
      </c>
      <c r="D204" s="126">
        <v>21345</v>
      </c>
      <c r="E204" s="126">
        <v>327</v>
      </c>
      <c r="F204" s="126">
        <v>102</v>
      </c>
      <c r="G204" s="126">
        <v>20916</v>
      </c>
      <c r="H204" s="126">
        <v>330</v>
      </c>
      <c r="I204" s="126">
        <v>20586</v>
      </c>
      <c r="J204" s="126">
        <v>20439</v>
      </c>
      <c r="K204" s="126">
        <v>17857</v>
      </c>
      <c r="L204" s="126">
        <v>2582</v>
      </c>
      <c r="M204" s="126">
        <v>147</v>
      </c>
      <c r="N204" s="126">
        <v>6451</v>
      </c>
      <c r="O204" s="126">
        <v>5191</v>
      </c>
      <c r="P204" s="126"/>
    </row>
    <row r="205" spans="1:16" x14ac:dyDescent="0.15">
      <c r="A205" s="125" t="str">
        <f t="shared" si="3"/>
        <v>31</v>
      </c>
      <c r="B205" s="131" t="s">
        <v>849</v>
      </c>
      <c r="C205" s="130" t="s">
        <v>848</v>
      </c>
      <c r="D205" s="126">
        <v>16463</v>
      </c>
      <c r="E205" s="126">
        <v>481</v>
      </c>
      <c r="F205" s="126">
        <v>212</v>
      </c>
      <c r="G205" s="126">
        <v>15770</v>
      </c>
      <c r="H205" s="126">
        <v>474</v>
      </c>
      <c r="I205" s="126">
        <v>15296</v>
      </c>
      <c r="J205" s="126">
        <v>15228</v>
      </c>
      <c r="K205" s="126">
        <v>12908</v>
      </c>
      <c r="L205" s="126">
        <v>2320</v>
      </c>
      <c r="M205" s="126">
        <v>68</v>
      </c>
      <c r="N205" s="126">
        <v>6024</v>
      </c>
      <c r="O205" s="126">
        <v>5012</v>
      </c>
      <c r="P205" s="126"/>
    </row>
    <row r="206" spans="1:16" x14ac:dyDescent="0.15">
      <c r="A206" s="125" t="str">
        <f t="shared" si="3"/>
        <v>31</v>
      </c>
      <c r="B206" s="131" t="s">
        <v>847</v>
      </c>
      <c r="C206" s="130" t="s">
        <v>846</v>
      </c>
      <c r="D206" s="126">
        <v>35720</v>
      </c>
      <c r="E206" s="126">
        <v>582</v>
      </c>
      <c r="F206" s="126">
        <v>255</v>
      </c>
      <c r="G206" s="126">
        <v>34883</v>
      </c>
      <c r="H206" s="126">
        <v>2052</v>
      </c>
      <c r="I206" s="126">
        <v>32831</v>
      </c>
      <c r="J206" s="126">
        <v>32111</v>
      </c>
      <c r="K206" s="126">
        <v>25031</v>
      </c>
      <c r="L206" s="126">
        <v>7080</v>
      </c>
      <c r="M206" s="126">
        <v>720</v>
      </c>
      <c r="N206" s="126">
        <v>5830</v>
      </c>
      <c r="O206" s="126">
        <v>5003</v>
      </c>
      <c r="P206" s="126"/>
    </row>
    <row r="207" spans="1:16" x14ac:dyDescent="0.15">
      <c r="A207" s="125" t="str">
        <f t="shared" si="3"/>
        <v>31</v>
      </c>
      <c r="B207" s="131" t="s">
        <v>845</v>
      </c>
      <c r="C207" s="130" t="s">
        <v>844</v>
      </c>
      <c r="D207" s="126">
        <v>86536</v>
      </c>
      <c r="E207" s="126">
        <v>2331</v>
      </c>
      <c r="F207" s="126">
        <v>406</v>
      </c>
      <c r="G207" s="126">
        <v>83799</v>
      </c>
      <c r="H207" s="126">
        <v>5668</v>
      </c>
      <c r="I207" s="126">
        <v>78131</v>
      </c>
      <c r="J207" s="126">
        <v>77543</v>
      </c>
      <c r="K207" s="126">
        <v>64055</v>
      </c>
      <c r="L207" s="126">
        <v>13488</v>
      </c>
      <c r="M207" s="126">
        <v>588</v>
      </c>
      <c r="N207" s="126">
        <v>5547</v>
      </c>
      <c r="O207" s="126">
        <v>4753</v>
      </c>
      <c r="P207" s="126"/>
    </row>
    <row r="208" spans="1:16" x14ac:dyDescent="0.15">
      <c r="A208" s="125" t="str">
        <f t="shared" si="3"/>
        <v>31</v>
      </c>
      <c r="B208" s="131" t="s">
        <v>843</v>
      </c>
      <c r="C208" s="130" t="s">
        <v>842</v>
      </c>
      <c r="D208" s="126">
        <v>65062</v>
      </c>
      <c r="E208" s="126">
        <v>2275</v>
      </c>
      <c r="F208" s="126">
        <v>418</v>
      </c>
      <c r="G208" s="126">
        <v>62369</v>
      </c>
      <c r="H208" s="126">
        <v>3501</v>
      </c>
      <c r="I208" s="126">
        <v>58868</v>
      </c>
      <c r="J208" s="126">
        <v>58577</v>
      </c>
      <c r="K208" s="126">
        <v>43717</v>
      </c>
      <c r="L208" s="126">
        <v>14860</v>
      </c>
      <c r="M208" s="126">
        <v>291</v>
      </c>
      <c r="N208" s="126">
        <v>4847</v>
      </c>
      <c r="O208" s="126">
        <v>4085</v>
      </c>
      <c r="P208" s="126"/>
    </row>
    <row r="209" spans="1:16" x14ac:dyDescent="0.15">
      <c r="A209" s="125" t="str">
        <f t="shared" si="3"/>
        <v>31</v>
      </c>
      <c r="B209" s="131" t="s">
        <v>841</v>
      </c>
      <c r="C209" s="130" t="s">
        <v>840</v>
      </c>
      <c r="D209" s="126">
        <v>24335</v>
      </c>
      <c r="E209" s="126">
        <v>1767</v>
      </c>
      <c r="F209" s="126">
        <v>615</v>
      </c>
      <c r="G209" s="126">
        <v>21953</v>
      </c>
      <c r="H209" s="126">
        <v>1032</v>
      </c>
      <c r="I209" s="126">
        <v>20921</v>
      </c>
      <c r="J209" s="126">
        <v>20836</v>
      </c>
      <c r="K209" s="126">
        <v>16236</v>
      </c>
      <c r="L209" s="126">
        <v>4600</v>
      </c>
      <c r="M209" s="126">
        <v>85</v>
      </c>
      <c r="N209" s="126">
        <v>5204</v>
      </c>
      <c r="O209" s="126">
        <v>4089</v>
      </c>
      <c r="P209" s="126"/>
    </row>
    <row r="210" spans="1:16" x14ac:dyDescent="0.15">
      <c r="A210" s="125" t="str">
        <f t="shared" si="3"/>
        <v>31</v>
      </c>
      <c r="B210" s="131" t="s">
        <v>839</v>
      </c>
      <c r="C210" s="130" t="s">
        <v>838</v>
      </c>
      <c r="D210" s="126">
        <v>9554</v>
      </c>
      <c r="E210" s="126">
        <v>1</v>
      </c>
      <c r="F210" s="126">
        <v>2</v>
      </c>
      <c r="G210" s="126">
        <v>9551</v>
      </c>
      <c r="H210" s="126">
        <v>95</v>
      </c>
      <c r="I210" s="126">
        <v>9456</v>
      </c>
      <c r="J210" s="126">
        <v>9448</v>
      </c>
      <c r="K210" s="126">
        <v>8271</v>
      </c>
      <c r="L210" s="126">
        <v>1177</v>
      </c>
      <c r="M210" s="126">
        <v>8</v>
      </c>
      <c r="N210" s="126">
        <v>8329</v>
      </c>
      <c r="O210" s="126">
        <v>6042</v>
      </c>
      <c r="P210" s="126"/>
    </row>
    <row r="211" spans="1:16" x14ac:dyDescent="0.15">
      <c r="A211" s="125" t="str">
        <f t="shared" si="3"/>
        <v>32</v>
      </c>
      <c r="B211" s="131" t="s">
        <v>837</v>
      </c>
      <c r="C211" s="130" t="s">
        <v>836</v>
      </c>
      <c r="D211" s="126">
        <v>27867</v>
      </c>
      <c r="E211" s="126">
        <v>1</v>
      </c>
      <c r="F211" s="126">
        <v>0</v>
      </c>
      <c r="G211" s="126">
        <v>27866</v>
      </c>
      <c r="H211" s="126">
        <v>153</v>
      </c>
      <c r="I211" s="126">
        <v>27713</v>
      </c>
      <c r="J211" s="126">
        <v>27663</v>
      </c>
      <c r="K211" s="126">
        <v>25178</v>
      </c>
      <c r="L211" s="126">
        <v>2485</v>
      </c>
      <c r="M211" s="126">
        <v>50</v>
      </c>
      <c r="N211" s="126">
        <v>6973</v>
      </c>
      <c r="O211" s="126">
        <v>5352</v>
      </c>
      <c r="P211" s="126"/>
    </row>
    <row r="212" spans="1:16" x14ac:dyDescent="0.15">
      <c r="A212" s="125" t="str">
        <f t="shared" si="3"/>
        <v>32</v>
      </c>
      <c r="B212" s="131" t="s">
        <v>835</v>
      </c>
      <c r="C212" s="130" t="s">
        <v>834</v>
      </c>
      <c r="D212" s="126">
        <v>68911</v>
      </c>
      <c r="E212" s="126">
        <v>0</v>
      </c>
      <c r="F212" s="126">
        <v>0</v>
      </c>
      <c r="G212" s="126">
        <v>68911</v>
      </c>
      <c r="H212" s="126">
        <v>205</v>
      </c>
      <c r="I212" s="126">
        <v>68706</v>
      </c>
      <c r="J212" s="126">
        <v>68678</v>
      </c>
      <c r="K212" s="126">
        <v>64765</v>
      </c>
      <c r="L212" s="126">
        <v>3913</v>
      </c>
      <c r="M212" s="126">
        <v>28</v>
      </c>
      <c r="N212" s="126">
        <v>7110</v>
      </c>
      <c r="O212" s="126">
        <v>5592</v>
      </c>
      <c r="P212" s="126"/>
    </row>
    <row r="213" spans="1:16" x14ac:dyDescent="0.15">
      <c r="A213" s="125" t="str">
        <f t="shared" si="3"/>
        <v>32</v>
      </c>
      <c r="B213" s="131" t="s">
        <v>833</v>
      </c>
      <c r="C213" s="130" t="s">
        <v>832</v>
      </c>
      <c r="D213" s="126">
        <v>21920</v>
      </c>
      <c r="E213" s="126">
        <v>0</v>
      </c>
      <c r="F213" s="126">
        <v>0</v>
      </c>
      <c r="G213" s="126">
        <v>21920</v>
      </c>
      <c r="H213" s="126">
        <v>99</v>
      </c>
      <c r="I213" s="126">
        <v>21821</v>
      </c>
      <c r="J213" s="126">
        <v>21797</v>
      </c>
      <c r="K213" s="126">
        <v>20112</v>
      </c>
      <c r="L213" s="126">
        <v>1685</v>
      </c>
      <c r="M213" s="126">
        <v>24</v>
      </c>
      <c r="N213" s="126">
        <v>7937</v>
      </c>
      <c r="O213" s="126">
        <v>6136</v>
      </c>
      <c r="P213" s="126"/>
    </row>
    <row r="214" spans="1:16" x14ac:dyDescent="0.15">
      <c r="A214" s="125" t="str">
        <f t="shared" si="3"/>
        <v>32</v>
      </c>
      <c r="B214" s="131" t="s">
        <v>831</v>
      </c>
      <c r="C214" s="130" t="s">
        <v>830</v>
      </c>
      <c r="D214" s="126">
        <v>1764</v>
      </c>
      <c r="E214" s="126">
        <v>1</v>
      </c>
      <c r="F214" s="126">
        <v>0</v>
      </c>
      <c r="G214" s="126">
        <v>1763</v>
      </c>
      <c r="H214" s="126">
        <v>21</v>
      </c>
      <c r="I214" s="126">
        <v>1742</v>
      </c>
      <c r="J214" s="126">
        <v>1741</v>
      </c>
      <c r="K214" s="126">
        <v>1591</v>
      </c>
      <c r="L214" s="126">
        <v>150</v>
      </c>
      <c r="M214" s="126">
        <v>1</v>
      </c>
      <c r="N214" s="126">
        <v>7005</v>
      </c>
      <c r="O214" s="126">
        <v>5372</v>
      </c>
      <c r="P214" s="126"/>
    </row>
    <row r="215" spans="1:16" x14ac:dyDescent="0.15">
      <c r="A215" s="125" t="str">
        <f t="shared" si="3"/>
        <v>32</v>
      </c>
      <c r="B215" s="131" t="s">
        <v>829</v>
      </c>
      <c r="C215" s="130" t="s">
        <v>828</v>
      </c>
      <c r="D215" s="126">
        <v>5674</v>
      </c>
      <c r="E215" s="126">
        <v>30</v>
      </c>
      <c r="F215" s="126">
        <v>33</v>
      </c>
      <c r="G215" s="126">
        <v>5611</v>
      </c>
      <c r="H215" s="126">
        <v>49</v>
      </c>
      <c r="I215" s="126">
        <v>5562</v>
      </c>
      <c r="J215" s="126">
        <v>5535</v>
      </c>
      <c r="K215" s="126">
        <v>4707</v>
      </c>
      <c r="L215" s="126">
        <v>828</v>
      </c>
      <c r="M215" s="126">
        <v>27</v>
      </c>
      <c r="N215" s="126">
        <v>6899</v>
      </c>
      <c r="O215" s="126">
        <v>4670</v>
      </c>
      <c r="P215" s="126"/>
    </row>
    <row r="216" spans="1:16" x14ac:dyDescent="0.15">
      <c r="A216" s="125" t="str">
        <f t="shared" si="3"/>
        <v>32</v>
      </c>
      <c r="B216" s="131" t="s">
        <v>827</v>
      </c>
      <c r="C216" s="130" t="s">
        <v>826</v>
      </c>
      <c r="D216" s="126">
        <v>87954</v>
      </c>
      <c r="E216" s="126">
        <v>1418</v>
      </c>
      <c r="F216" s="126">
        <v>473</v>
      </c>
      <c r="G216" s="126">
        <v>86063</v>
      </c>
      <c r="H216" s="126">
        <v>3030</v>
      </c>
      <c r="I216" s="126">
        <v>83033</v>
      </c>
      <c r="J216" s="126">
        <v>82174</v>
      </c>
      <c r="K216" s="126">
        <v>63570</v>
      </c>
      <c r="L216" s="126">
        <v>18604</v>
      </c>
      <c r="M216" s="126">
        <v>859</v>
      </c>
      <c r="N216" s="126">
        <v>4976</v>
      </c>
      <c r="O216" s="126">
        <v>4126</v>
      </c>
      <c r="P216" s="126"/>
    </row>
    <row r="217" spans="1:16" x14ac:dyDescent="0.15">
      <c r="A217" s="125" t="str">
        <f t="shared" si="3"/>
        <v>32</v>
      </c>
      <c r="B217" s="131" t="s">
        <v>825</v>
      </c>
      <c r="C217" s="130" t="s">
        <v>824</v>
      </c>
      <c r="D217" s="126">
        <v>262405</v>
      </c>
      <c r="E217" s="126">
        <v>4936</v>
      </c>
      <c r="F217" s="126">
        <v>1657</v>
      </c>
      <c r="G217" s="126">
        <v>255812</v>
      </c>
      <c r="H217" s="126">
        <v>7208</v>
      </c>
      <c r="I217" s="126">
        <v>248604</v>
      </c>
      <c r="J217" s="126">
        <v>245834</v>
      </c>
      <c r="K217" s="126">
        <v>203271</v>
      </c>
      <c r="L217" s="126">
        <v>42563</v>
      </c>
      <c r="M217" s="126">
        <v>2770</v>
      </c>
      <c r="N217" s="126">
        <v>5547</v>
      </c>
      <c r="O217" s="126">
        <v>4567</v>
      </c>
      <c r="P217" s="126"/>
    </row>
    <row r="218" spans="1:16" x14ac:dyDescent="0.15">
      <c r="A218" s="125" t="str">
        <f t="shared" si="3"/>
        <v>33</v>
      </c>
      <c r="B218" s="131" t="s">
        <v>823</v>
      </c>
      <c r="C218" s="130" t="s">
        <v>822</v>
      </c>
      <c r="D218" s="126">
        <v>55950</v>
      </c>
      <c r="E218" s="126">
        <v>643</v>
      </c>
      <c r="F218" s="126">
        <v>205</v>
      </c>
      <c r="G218" s="126">
        <v>55102</v>
      </c>
      <c r="H218" s="126">
        <v>1781</v>
      </c>
      <c r="I218" s="126">
        <v>53321</v>
      </c>
      <c r="J218" s="126">
        <v>53105</v>
      </c>
      <c r="K218" s="126">
        <v>43704</v>
      </c>
      <c r="L218" s="126">
        <v>9401</v>
      </c>
      <c r="M218" s="126">
        <v>216</v>
      </c>
      <c r="N218" s="126">
        <v>5685</v>
      </c>
      <c r="O218" s="126">
        <v>4665</v>
      </c>
      <c r="P218" s="126"/>
    </row>
    <row r="219" spans="1:16" x14ac:dyDescent="0.15">
      <c r="A219" s="125" t="str">
        <f t="shared" si="3"/>
        <v>33</v>
      </c>
      <c r="B219" s="131" t="s">
        <v>821</v>
      </c>
      <c r="C219" s="130" t="s">
        <v>820</v>
      </c>
      <c r="D219" s="126">
        <v>20684</v>
      </c>
      <c r="E219" s="126">
        <v>527</v>
      </c>
      <c r="F219" s="126">
        <v>146</v>
      </c>
      <c r="G219" s="126">
        <v>20011</v>
      </c>
      <c r="H219" s="126">
        <v>916</v>
      </c>
      <c r="I219" s="126">
        <v>19095</v>
      </c>
      <c r="J219" s="126">
        <v>18999</v>
      </c>
      <c r="K219" s="126">
        <v>15832</v>
      </c>
      <c r="L219" s="126">
        <v>3167</v>
      </c>
      <c r="M219" s="126">
        <v>96</v>
      </c>
      <c r="N219" s="126">
        <v>5533</v>
      </c>
      <c r="O219" s="126">
        <v>4633</v>
      </c>
      <c r="P219" s="126"/>
    </row>
    <row r="220" spans="1:16" x14ac:dyDescent="0.15">
      <c r="A220" s="125" t="str">
        <f t="shared" si="3"/>
        <v>33</v>
      </c>
      <c r="B220" s="131" t="s">
        <v>819</v>
      </c>
      <c r="C220" s="130" t="s">
        <v>818</v>
      </c>
      <c r="D220" s="126">
        <v>108418</v>
      </c>
      <c r="E220" s="126">
        <v>4570</v>
      </c>
      <c r="F220" s="126">
        <v>1113</v>
      </c>
      <c r="G220" s="126">
        <v>102735</v>
      </c>
      <c r="H220" s="126">
        <v>7156</v>
      </c>
      <c r="I220" s="126">
        <v>95579</v>
      </c>
      <c r="J220" s="126">
        <v>94111</v>
      </c>
      <c r="K220" s="126">
        <v>76244</v>
      </c>
      <c r="L220" s="126">
        <v>17867</v>
      </c>
      <c r="M220" s="126">
        <v>1468</v>
      </c>
      <c r="N220" s="126">
        <v>5503</v>
      </c>
      <c r="O220" s="126">
        <v>4571</v>
      </c>
      <c r="P220" s="126"/>
    </row>
    <row r="221" spans="1:16" x14ac:dyDescent="0.15">
      <c r="A221" s="125" t="str">
        <f t="shared" si="3"/>
        <v>33</v>
      </c>
      <c r="B221" s="131" t="s">
        <v>817</v>
      </c>
      <c r="C221" s="130" t="s">
        <v>816</v>
      </c>
      <c r="D221" s="126">
        <v>23711</v>
      </c>
      <c r="E221" s="126">
        <v>854</v>
      </c>
      <c r="F221" s="126">
        <v>299</v>
      </c>
      <c r="G221" s="126">
        <v>22558</v>
      </c>
      <c r="H221" s="126">
        <v>999</v>
      </c>
      <c r="I221" s="126">
        <v>21559</v>
      </c>
      <c r="J221" s="126">
        <v>21442</v>
      </c>
      <c r="K221" s="126">
        <v>15723</v>
      </c>
      <c r="L221" s="126">
        <v>5719</v>
      </c>
      <c r="M221" s="126">
        <v>117</v>
      </c>
      <c r="N221" s="126">
        <v>5147</v>
      </c>
      <c r="O221" s="126">
        <v>4345</v>
      </c>
      <c r="P221" s="126"/>
    </row>
    <row r="222" spans="1:16" x14ac:dyDescent="0.15">
      <c r="A222" s="125" t="str">
        <f t="shared" si="3"/>
        <v>33</v>
      </c>
      <c r="B222" s="131" t="s">
        <v>815</v>
      </c>
      <c r="C222" s="130" t="s">
        <v>814</v>
      </c>
      <c r="D222" s="126">
        <v>84541</v>
      </c>
      <c r="E222" s="126">
        <v>1274</v>
      </c>
      <c r="F222" s="126">
        <v>354</v>
      </c>
      <c r="G222" s="126">
        <v>82913</v>
      </c>
      <c r="H222" s="126">
        <v>1826</v>
      </c>
      <c r="I222" s="126">
        <v>81087</v>
      </c>
      <c r="J222" s="126">
        <v>80659</v>
      </c>
      <c r="K222" s="126">
        <v>61006</v>
      </c>
      <c r="L222" s="126">
        <v>19653</v>
      </c>
      <c r="M222" s="126">
        <v>428</v>
      </c>
      <c r="N222" s="126">
        <v>5467</v>
      </c>
      <c r="O222" s="126">
        <v>4321</v>
      </c>
      <c r="P222" s="126"/>
    </row>
    <row r="223" spans="1:16" x14ac:dyDescent="0.15">
      <c r="A223" s="125" t="str">
        <f t="shared" si="3"/>
        <v>33</v>
      </c>
      <c r="B223" s="131" t="s">
        <v>813</v>
      </c>
      <c r="C223" s="130" t="s">
        <v>812</v>
      </c>
      <c r="D223" s="126">
        <v>34866</v>
      </c>
      <c r="E223" s="126">
        <v>1225</v>
      </c>
      <c r="F223" s="126">
        <v>312</v>
      </c>
      <c r="G223" s="126">
        <v>33329</v>
      </c>
      <c r="H223" s="126">
        <v>1904</v>
      </c>
      <c r="I223" s="126">
        <v>31425</v>
      </c>
      <c r="J223" s="126">
        <v>31118</v>
      </c>
      <c r="K223" s="126">
        <v>24197</v>
      </c>
      <c r="L223" s="126">
        <v>6921</v>
      </c>
      <c r="M223" s="126">
        <v>307</v>
      </c>
      <c r="N223" s="126">
        <v>5627</v>
      </c>
      <c r="O223" s="126">
        <v>4560</v>
      </c>
      <c r="P223" s="126"/>
    </row>
    <row r="224" spans="1:16" x14ac:dyDescent="0.15">
      <c r="A224" s="125" t="str">
        <f t="shared" si="3"/>
        <v>33</v>
      </c>
      <c r="B224" s="131" t="s">
        <v>811</v>
      </c>
      <c r="C224" s="130" t="s">
        <v>810</v>
      </c>
      <c r="D224" s="126">
        <v>15801</v>
      </c>
      <c r="E224" s="126">
        <v>124</v>
      </c>
      <c r="F224" s="126">
        <v>37</v>
      </c>
      <c r="G224" s="126">
        <v>15640</v>
      </c>
      <c r="H224" s="126">
        <v>525</v>
      </c>
      <c r="I224" s="126">
        <v>15115</v>
      </c>
      <c r="J224" s="126">
        <v>14975</v>
      </c>
      <c r="K224" s="126">
        <v>11360</v>
      </c>
      <c r="L224" s="126">
        <v>3615</v>
      </c>
      <c r="M224" s="126">
        <v>140</v>
      </c>
      <c r="N224" s="126">
        <v>5596</v>
      </c>
      <c r="O224" s="126">
        <v>4558</v>
      </c>
      <c r="P224" s="126"/>
    </row>
    <row r="225" spans="1:16" x14ac:dyDescent="0.15">
      <c r="A225" s="125" t="str">
        <f t="shared" si="3"/>
        <v>33</v>
      </c>
      <c r="B225" s="131" t="s">
        <v>809</v>
      </c>
      <c r="C225" s="130" t="s">
        <v>808</v>
      </c>
      <c r="D225" s="126">
        <v>55694</v>
      </c>
      <c r="E225" s="126">
        <v>943</v>
      </c>
      <c r="F225" s="126">
        <v>235</v>
      </c>
      <c r="G225" s="126">
        <v>54516</v>
      </c>
      <c r="H225" s="126">
        <v>2044</v>
      </c>
      <c r="I225" s="126">
        <v>52472</v>
      </c>
      <c r="J225" s="126">
        <v>52073</v>
      </c>
      <c r="K225" s="126">
        <v>37601</v>
      </c>
      <c r="L225" s="126">
        <v>14472</v>
      </c>
      <c r="M225" s="126">
        <v>399</v>
      </c>
      <c r="N225" s="126">
        <v>5668</v>
      </c>
      <c r="O225" s="126">
        <v>4598</v>
      </c>
      <c r="P225" s="126"/>
    </row>
    <row r="226" spans="1:16" x14ac:dyDescent="0.15">
      <c r="A226" s="125" t="str">
        <f t="shared" si="3"/>
        <v>33</v>
      </c>
      <c r="B226" s="131" t="s">
        <v>807</v>
      </c>
      <c r="C226" s="130" t="s">
        <v>806</v>
      </c>
      <c r="D226" s="126">
        <v>29787</v>
      </c>
      <c r="E226" s="126">
        <v>394</v>
      </c>
      <c r="F226" s="126">
        <v>112</v>
      </c>
      <c r="G226" s="126">
        <v>29281</v>
      </c>
      <c r="H226" s="126">
        <v>1397</v>
      </c>
      <c r="I226" s="126">
        <v>27884</v>
      </c>
      <c r="J226" s="126">
        <v>27706</v>
      </c>
      <c r="K226" s="126">
        <v>22742</v>
      </c>
      <c r="L226" s="126">
        <v>4964</v>
      </c>
      <c r="M226" s="126">
        <v>178</v>
      </c>
      <c r="N226" s="126">
        <v>7325</v>
      </c>
      <c r="O226" s="126">
        <v>5972</v>
      </c>
      <c r="P226" s="126"/>
    </row>
    <row r="227" spans="1:16" x14ac:dyDescent="0.15">
      <c r="A227" s="125" t="str">
        <f t="shared" si="3"/>
        <v>33</v>
      </c>
      <c r="B227" s="131" t="s">
        <v>805</v>
      </c>
      <c r="C227" s="130" t="s">
        <v>804</v>
      </c>
      <c r="D227" s="126">
        <v>39881</v>
      </c>
      <c r="E227" s="126">
        <v>688</v>
      </c>
      <c r="F227" s="126">
        <v>174</v>
      </c>
      <c r="G227" s="126">
        <v>39019</v>
      </c>
      <c r="H227" s="126">
        <v>1849</v>
      </c>
      <c r="I227" s="126">
        <v>37170</v>
      </c>
      <c r="J227" s="126">
        <v>36853</v>
      </c>
      <c r="K227" s="126">
        <v>29828</v>
      </c>
      <c r="L227" s="126">
        <v>7025</v>
      </c>
      <c r="M227" s="126">
        <v>317</v>
      </c>
      <c r="N227" s="126">
        <v>6164</v>
      </c>
      <c r="O227" s="126">
        <v>4907</v>
      </c>
      <c r="P227" s="126"/>
    </row>
    <row r="228" spans="1:16" x14ac:dyDescent="0.15">
      <c r="A228" s="125" t="str">
        <f t="shared" si="3"/>
        <v>33</v>
      </c>
      <c r="B228" s="131" t="s">
        <v>803</v>
      </c>
      <c r="C228" s="130" t="s">
        <v>802</v>
      </c>
      <c r="D228" s="126">
        <v>11518</v>
      </c>
      <c r="E228" s="126">
        <v>203</v>
      </c>
      <c r="F228" s="126">
        <v>61</v>
      </c>
      <c r="G228" s="126">
        <v>11254</v>
      </c>
      <c r="H228" s="126">
        <v>257</v>
      </c>
      <c r="I228" s="126">
        <v>10997</v>
      </c>
      <c r="J228" s="126">
        <v>10926</v>
      </c>
      <c r="K228" s="126">
        <v>9443</v>
      </c>
      <c r="L228" s="126">
        <v>1483</v>
      </c>
      <c r="M228" s="126">
        <v>71</v>
      </c>
      <c r="N228" s="126">
        <v>5485</v>
      </c>
      <c r="O228" s="126">
        <v>4513</v>
      </c>
      <c r="P228" s="126"/>
    </row>
    <row r="229" spans="1:16" x14ac:dyDescent="0.15">
      <c r="A229" s="125" t="str">
        <f t="shared" si="3"/>
        <v>33</v>
      </c>
      <c r="B229" s="131" t="s">
        <v>801</v>
      </c>
      <c r="C229" s="130" t="s">
        <v>800</v>
      </c>
      <c r="D229" s="126">
        <v>26978</v>
      </c>
      <c r="E229" s="126">
        <v>732</v>
      </c>
      <c r="F229" s="126">
        <v>261</v>
      </c>
      <c r="G229" s="126">
        <v>25985</v>
      </c>
      <c r="H229" s="126">
        <v>1174</v>
      </c>
      <c r="I229" s="126">
        <v>24811</v>
      </c>
      <c r="J229" s="126">
        <v>24377</v>
      </c>
      <c r="K229" s="126">
        <v>18179</v>
      </c>
      <c r="L229" s="126">
        <v>6198</v>
      </c>
      <c r="M229" s="126">
        <v>434</v>
      </c>
      <c r="N229" s="126">
        <v>5205</v>
      </c>
      <c r="O229" s="126">
        <v>4434</v>
      </c>
      <c r="P229" s="126"/>
    </row>
    <row r="230" spans="1:16" x14ac:dyDescent="0.15">
      <c r="A230" s="125" t="str">
        <f t="shared" si="3"/>
        <v>33</v>
      </c>
      <c r="B230" s="131" t="s">
        <v>799</v>
      </c>
      <c r="C230" s="130" t="s">
        <v>798</v>
      </c>
      <c r="D230" s="126">
        <v>24448</v>
      </c>
      <c r="E230" s="126">
        <v>129</v>
      </c>
      <c r="F230" s="126">
        <v>17</v>
      </c>
      <c r="G230" s="126">
        <v>24302</v>
      </c>
      <c r="H230" s="126">
        <v>314</v>
      </c>
      <c r="I230" s="126">
        <v>23988</v>
      </c>
      <c r="J230" s="126">
        <v>22525</v>
      </c>
      <c r="K230" s="126">
        <v>18618</v>
      </c>
      <c r="L230" s="126">
        <v>3907</v>
      </c>
      <c r="M230" s="126">
        <v>1463</v>
      </c>
      <c r="N230" s="126">
        <v>8709</v>
      </c>
      <c r="O230" s="126">
        <v>5443</v>
      </c>
      <c r="P230" s="126"/>
    </row>
    <row r="231" spans="1:16" x14ac:dyDescent="0.15">
      <c r="A231" s="125" t="str">
        <f t="shared" si="3"/>
        <v>33</v>
      </c>
      <c r="B231" s="131" t="s">
        <v>797</v>
      </c>
      <c r="C231" s="130" t="s">
        <v>796</v>
      </c>
      <c r="D231" s="126">
        <v>18658</v>
      </c>
      <c r="E231" s="126">
        <v>434</v>
      </c>
      <c r="F231" s="126">
        <v>106</v>
      </c>
      <c r="G231" s="126">
        <v>18118</v>
      </c>
      <c r="H231" s="126">
        <v>654</v>
      </c>
      <c r="I231" s="126">
        <v>17464</v>
      </c>
      <c r="J231" s="126">
        <v>17403</v>
      </c>
      <c r="K231" s="126">
        <v>14867</v>
      </c>
      <c r="L231" s="126">
        <v>2536</v>
      </c>
      <c r="M231" s="126">
        <v>61</v>
      </c>
      <c r="N231" s="126">
        <v>5668</v>
      </c>
      <c r="O231" s="126">
        <v>4545</v>
      </c>
      <c r="P231" s="126"/>
    </row>
    <row r="232" spans="1:16" x14ac:dyDescent="0.15">
      <c r="A232" s="125" t="str">
        <f t="shared" si="3"/>
        <v>34</v>
      </c>
      <c r="B232" s="131" t="s">
        <v>795</v>
      </c>
      <c r="C232" s="130" t="s">
        <v>794</v>
      </c>
      <c r="D232" s="126">
        <v>15690</v>
      </c>
      <c r="E232" s="126">
        <v>1</v>
      </c>
      <c r="F232" s="126">
        <v>0</v>
      </c>
      <c r="G232" s="126">
        <v>15689</v>
      </c>
      <c r="H232" s="126">
        <v>265</v>
      </c>
      <c r="I232" s="126">
        <v>15424</v>
      </c>
      <c r="J232" s="126">
        <v>15407</v>
      </c>
      <c r="K232" s="126">
        <v>13108</v>
      </c>
      <c r="L232" s="126">
        <v>2299</v>
      </c>
      <c r="M232" s="126">
        <v>17</v>
      </c>
      <c r="N232" s="126">
        <v>7730</v>
      </c>
      <c r="O232" s="126">
        <v>6099</v>
      </c>
      <c r="P232" s="126"/>
    </row>
    <row r="233" spans="1:16" x14ac:dyDescent="0.15">
      <c r="A233" s="125" t="str">
        <f t="shared" si="3"/>
        <v>34</v>
      </c>
      <c r="B233" s="131" t="s">
        <v>793</v>
      </c>
      <c r="C233" s="130" t="s">
        <v>792</v>
      </c>
      <c r="D233" s="126">
        <v>4872</v>
      </c>
      <c r="E233" s="126">
        <v>0</v>
      </c>
      <c r="F233" s="126">
        <v>0</v>
      </c>
      <c r="G233" s="126">
        <v>4872</v>
      </c>
      <c r="H233" s="126">
        <v>66</v>
      </c>
      <c r="I233" s="126">
        <v>4806</v>
      </c>
      <c r="J233" s="126">
        <v>4631</v>
      </c>
      <c r="K233" s="126">
        <v>3642</v>
      </c>
      <c r="L233" s="126">
        <v>989</v>
      </c>
      <c r="M233" s="126">
        <v>175</v>
      </c>
      <c r="N233" s="126">
        <v>6124</v>
      </c>
      <c r="O233" s="126">
        <v>5178</v>
      </c>
      <c r="P233" s="126"/>
    </row>
    <row r="234" spans="1:16" x14ac:dyDescent="0.15">
      <c r="A234" s="125" t="str">
        <f t="shared" si="3"/>
        <v>34</v>
      </c>
      <c r="B234" s="131" t="s">
        <v>791</v>
      </c>
      <c r="C234" s="130" t="s">
        <v>790</v>
      </c>
      <c r="D234" s="126">
        <v>37201</v>
      </c>
      <c r="E234" s="126">
        <v>28</v>
      </c>
      <c r="F234" s="126">
        <v>4</v>
      </c>
      <c r="G234" s="126">
        <v>37169</v>
      </c>
      <c r="H234" s="126">
        <v>547</v>
      </c>
      <c r="I234" s="126">
        <v>36622</v>
      </c>
      <c r="J234" s="126">
        <v>36571</v>
      </c>
      <c r="K234" s="126">
        <v>32267</v>
      </c>
      <c r="L234" s="126">
        <v>4304</v>
      </c>
      <c r="M234" s="126">
        <v>51</v>
      </c>
      <c r="N234" s="126">
        <v>7471</v>
      </c>
      <c r="O234" s="126">
        <v>5941</v>
      </c>
      <c r="P234" s="126"/>
    </row>
    <row r="235" spans="1:16" x14ac:dyDescent="0.15">
      <c r="A235" s="125" t="str">
        <f t="shared" si="3"/>
        <v>34</v>
      </c>
      <c r="B235" s="131" t="s">
        <v>789</v>
      </c>
      <c r="C235" s="130" t="s">
        <v>788</v>
      </c>
      <c r="D235" s="126">
        <v>3180</v>
      </c>
      <c r="E235" s="126">
        <v>0</v>
      </c>
      <c r="F235" s="126">
        <v>0</v>
      </c>
      <c r="G235" s="126">
        <v>3180</v>
      </c>
      <c r="H235" s="126">
        <v>13</v>
      </c>
      <c r="I235" s="126">
        <v>3167</v>
      </c>
      <c r="J235" s="126">
        <v>3135</v>
      </c>
      <c r="K235" s="126">
        <v>2937</v>
      </c>
      <c r="L235" s="126">
        <v>198</v>
      </c>
      <c r="M235" s="126">
        <v>32</v>
      </c>
      <c r="N235" s="126">
        <v>7457</v>
      </c>
      <c r="O235" s="126">
        <v>5400</v>
      </c>
      <c r="P235" s="126"/>
    </row>
    <row r="236" spans="1:16" x14ac:dyDescent="0.15">
      <c r="A236" s="125" t="str">
        <f t="shared" si="3"/>
        <v>34</v>
      </c>
      <c r="B236" s="131" t="s">
        <v>787</v>
      </c>
      <c r="C236" s="130" t="s">
        <v>786</v>
      </c>
      <c r="D236" s="126">
        <v>17712</v>
      </c>
      <c r="E236" s="126">
        <v>119</v>
      </c>
      <c r="F236" s="126">
        <v>28</v>
      </c>
      <c r="G236" s="126">
        <v>17565</v>
      </c>
      <c r="H236" s="126">
        <v>619</v>
      </c>
      <c r="I236" s="126">
        <v>16946</v>
      </c>
      <c r="J236" s="126">
        <v>16648</v>
      </c>
      <c r="K236" s="126">
        <v>13066</v>
      </c>
      <c r="L236" s="126">
        <v>3582</v>
      </c>
      <c r="M236" s="126">
        <v>298</v>
      </c>
      <c r="N236" s="126">
        <v>5417</v>
      </c>
      <c r="O236" s="126">
        <v>4512</v>
      </c>
      <c r="P236" s="126"/>
    </row>
    <row r="237" spans="1:16" x14ac:dyDescent="0.15">
      <c r="A237" s="125" t="str">
        <f t="shared" si="3"/>
        <v>34</v>
      </c>
      <c r="B237" s="131" t="s">
        <v>785</v>
      </c>
      <c r="C237" s="130" t="s">
        <v>784</v>
      </c>
      <c r="D237" s="126">
        <v>19856</v>
      </c>
      <c r="E237" s="126">
        <v>386</v>
      </c>
      <c r="F237" s="126">
        <v>70</v>
      </c>
      <c r="G237" s="126">
        <v>19400</v>
      </c>
      <c r="H237" s="126">
        <v>545</v>
      </c>
      <c r="I237" s="126">
        <v>18855</v>
      </c>
      <c r="J237" s="126">
        <v>18801</v>
      </c>
      <c r="K237" s="126">
        <v>16098</v>
      </c>
      <c r="L237" s="126">
        <v>2703</v>
      </c>
      <c r="M237" s="126">
        <v>54</v>
      </c>
      <c r="N237" s="126">
        <v>5629</v>
      </c>
      <c r="O237" s="126">
        <v>4520</v>
      </c>
      <c r="P237" s="126"/>
    </row>
    <row r="238" spans="1:16" x14ac:dyDescent="0.15">
      <c r="A238" s="125" t="str">
        <f t="shared" si="3"/>
        <v>34</v>
      </c>
      <c r="B238" s="131" t="s">
        <v>783</v>
      </c>
      <c r="C238" s="130" t="s">
        <v>782</v>
      </c>
      <c r="D238" s="126">
        <v>13404</v>
      </c>
      <c r="E238" s="126">
        <v>310</v>
      </c>
      <c r="F238" s="126">
        <v>83</v>
      </c>
      <c r="G238" s="126">
        <v>13011</v>
      </c>
      <c r="H238" s="126">
        <v>513</v>
      </c>
      <c r="I238" s="126">
        <v>12498</v>
      </c>
      <c r="J238" s="126">
        <v>12448</v>
      </c>
      <c r="K238" s="126">
        <v>10193</v>
      </c>
      <c r="L238" s="126">
        <v>2255</v>
      </c>
      <c r="M238" s="126">
        <v>50</v>
      </c>
      <c r="N238" s="126">
        <v>6817</v>
      </c>
      <c r="O238" s="126">
        <v>5610</v>
      </c>
      <c r="P238" s="126"/>
    </row>
    <row r="239" spans="1:16" x14ac:dyDescent="0.15">
      <c r="A239" s="125" t="str">
        <f t="shared" si="3"/>
        <v>34</v>
      </c>
      <c r="B239" s="131" t="s">
        <v>781</v>
      </c>
      <c r="C239" s="130" t="s">
        <v>780</v>
      </c>
      <c r="D239" s="126">
        <v>7000</v>
      </c>
      <c r="E239" s="126">
        <v>87</v>
      </c>
      <c r="F239" s="126">
        <v>35</v>
      </c>
      <c r="G239" s="126">
        <v>6878</v>
      </c>
      <c r="H239" s="126">
        <v>160</v>
      </c>
      <c r="I239" s="126">
        <v>6718</v>
      </c>
      <c r="J239" s="126">
        <v>6697</v>
      </c>
      <c r="K239" s="126">
        <v>5189</v>
      </c>
      <c r="L239" s="126">
        <v>1508</v>
      </c>
      <c r="M239" s="126">
        <v>21</v>
      </c>
      <c r="N239" s="126">
        <v>5540</v>
      </c>
      <c r="O239" s="126">
        <v>4444</v>
      </c>
      <c r="P239" s="126"/>
    </row>
    <row r="240" spans="1:16" x14ac:dyDescent="0.15">
      <c r="A240" s="125" t="str">
        <f t="shared" si="3"/>
        <v>34</v>
      </c>
      <c r="B240" s="131" t="s">
        <v>779</v>
      </c>
      <c r="C240" s="130" t="s">
        <v>778</v>
      </c>
      <c r="D240" s="126">
        <v>5418</v>
      </c>
      <c r="E240" s="126">
        <v>24</v>
      </c>
      <c r="F240" s="126">
        <v>10</v>
      </c>
      <c r="G240" s="126">
        <v>5384</v>
      </c>
      <c r="H240" s="126">
        <v>108</v>
      </c>
      <c r="I240" s="126">
        <v>5276</v>
      </c>
      <c r="J240" s="126">
        <v>5257</v>
      </c>
      <c r="K240" s="126">
        <v>4584</v>
      </c>
      <c r="L240" s="126">
        <v>673</v>
      </c>
      <c r="M240" s="126">
        <v>19</v>
      </c>
      <c r="N240" s="126">
        <v>6253</v>
      </c>
      <c r="O240" s="126">
        <v>4945</v>
      </c>
      <c r="P240" s="126"/>
    </row>
    <row r="241" spans="1:16" x14ac:dyDescent="0.15">
      <c r="A241" s="125" t="str">
        <f t="shared" si="3"/>
        <v>34</v>
      </c>
      <c r="B241" s="131" t="s">
        <v>777</v>
      </c>
      <c r="C241" s="130" t="s">
        <v>776</v>
      </c>
      <c r="D241" s="126">
        <v>35261</v>
      </c>
      <c r="E241" s="126">
        <v>475</v>
      </c>
      <c r="F241" s="126">
        <v>121</v>
      </c>
      <c r="G241" s="126">
        <v>34665</v>
      </c>
      <c r="H241" s="126">
        <v>792</v>
      </c>
      <c r="I241" s="126">
        <v>33873</v>
      </c>
      <c r="J241" s="126">
        <v>33617</v>
      </c>
      <c r="K241" s="126">
        <v>29071</v>
      </c>
      <c r="L241" s="126">
        <v>4546</v>
      </c>
      <c r="M241" s="126">
        <v>256</v>
      </c>
      <c r="N241" s="126">
        <v>6548</v>
      </c>
      <c r="O241" s="126">
        <v>5260</v>
      </c>
      <c r="P241" s="126"/>
    </row>
    <row r="242" spans="1:16" x14ac:dyDescent="0.15">
      <c r="A242" s="125" t="str">
        <f t="shared" si="3"/>
        <v>35</v>
      </c>
      <c r="B242" s="131" t="s">
        <v>775</v>
      </c>
      <c r="C242" s="130" t="s">
        <v>774</v>
      </c>
      <c r="D242" s="126">
        <v>140894</v>
      </c>
      <c r="E242" s="126">
        <v>0</v>
      </c>
      <c r="F242" s="126">
        <v>0</v>
      </c>
      <c r="G242" s="126">
        <v>140894</v>
      </c>
      <c r="H242" s="126">
        <v>93</v>
      </c>
      <c r="I242" s="126">
        <v>140801</v>
      </c>
      <c r="J242" s="126">
        <v>139407</v>
      </c>
      <c r="K242" s="126">
        <v>126503</v>
      </c>
      <c r="L242" s="126">
        <v>12904</v>
      </c>
      <c r="M242" s="126">
        <v>1394</v>
      </c>
      <c r="N242" s="126">
        <v>7356</v>
      </c>
      <c r="O242" s="126">
        <v>5841</v>
      </c>
      <c r="P242" s="126"/>
    </row>
    <row r="243" spans="1:16" x14ac:dyDescent="0.15">
      <c r="A243" s="125" t="str">
        <f t="shared" si="3"/>
        <v>35</v>
      </c>
      <c r="B243" s="131" t="s">
        <v>773</v>
      </c>
      <c r="C243" s="130" t="s">
        <v>772</v>
      </c>
      <c r="D243" s="126">
        <v>56384</v>
      </c>
      <c r="E243" s="126">
        <v>2</v>
      </c>
      <c r="F243" s="126">
        <v>0</v>
      </c>
      <c r="G243" s="126">
        <v>56382</v>
      </c>
      <c r="H243" s="126">
        <v>632</v>
      </c>
      <c r="I243" s="126">
        <v>55750</v>
      </c>
      <c r="J243" s="126">
        <v>55080</v>
      </c>
      <c r="K243" s="126">
        <v>49891</v>
      </c>
      <c r="L243" s="126">
        <v>5189</v>
      </c>
      <c r="M243" s="126">
        <v>670</v>
      </c>
      <c r="N243" s="126">
        <v>6514</v>
      </c>
      <c r="O243" s="126">
        <v>5215</v>
      </c>
      <c r="P243" s="126"/>
    </row>
    <row r="244" spans="1:16" x14ac:dyDescent="0.15">
      <c r="A244" s="125" t="str">
        <f t="shared" si="3"/>
        <v>35</v>
      </c>
      <c r="B244" s="131" t="s">
        <v>771</v>
      </c>
      <c r="C244" s="130" t="s">
        <v>770</v>
      </c>
      <c r="D244" s="126">
        <v>8302</v>
      </c>
      <c r="E244" s="126">
        <v>0</v>
      </c>
      <c r="F244" s="126">
        <v>0</v>
      </c>
      <c r="G244" s="126">
        <v>8302</v>
      </c>
      <c r="H244" s="126">
        <v>21</v>
      </c>
      <c r="I244" s="126">
        <v>8281</v>
      </c>
      <c r="J244" s="126">
        <v>8196</v>
      </c>
      <c r="K244" s="126">
        <v>7657</v>
      </c>
      <c r="L244" s="126">
        <v>539</v>
      </c>
      <c r="M244" s="126">
        <v>85</v>
      </c>
      <c r="N244" s="126">
        <v>7032</v>
      </c>
      <c r="O244" s="126">
        <v>5553</v>
      </c>
      <c r="P244" s="126"/>
    </row>
    <row r="245" spans="1:16" x14ac:dyDescent="0.15">
      <c r="A245" s="125" t="str">
        <f t="shared" si="3"/>
        <v>35</v>
      </c>
      <c r="B245" s="131" t="s">
        <v>769</v>
      </c>
      <c r="C245" s="130" t="s">
        <v>768</v>
      </c>
      <c r="D245" s="126">
        <v>136365</v>
      </c>
      <c r="E245" s="126">
        <v>272</v>
      </c>
      <c r="F245" s="126">
        <v>62</v>
      </c>
      <c r="G245" s="126">
        <v>136031</v>
      </c>
      <c r="H245" s="126">
        <v>2389</v>
      </c>
      <c r="I245" s="126">
        <v>133642</v>
      </c>
      <c r="J245" s="126">
        <v>132577</v>
      </c>
      <c r="K245" s="126">
        <v>114498</v>
      </c>
      <c r="L245" s="126">
        <v>18079</v>
      </c>
      <c r="M245" s="126">
        <v>1065</v>
      </c>
      <c r="N245" s="126">
        <v>6551</v>
      </c>
      <c r="O245" s="126">
        <v>5323</v>
      </c>
      <c r="P245" s="126"/>
    </row>
    <row r="246" spans="1:16" x14ac:dyDescent="0.15">
      <c r="A246" s="125" t="str">
        <f t="shared" si="3"/>
        <v>35</v>
      </c>
      <c r="B246" s="131" t="s">
        <v>767</v>
      </c>
      <c r="C246" s="130" t="s">
        <v>766</v>
      </c>
      <c r="D246" s="126">
        <v>524824</v>
      </c>
      <c r="E246" s="126">
        <v>9862</v>
      </c>
      <c r="F246" s="126">
        <v>2807</v>
      </c>
      <c r="G246" s="126">
        <v>512155</v>
      </c>
      <c r="H246" s="126">
        <v>12791</v>
      </c>
      <c r="I246" s="126">
        <v>499364</v>
      </c>
      <c r="J246" s="126">
        <v>492840</v>
      </c>
      <c r="K246" s="126">
        <v>424045</v>
      </c>
      <c r="L246" s="126">
        <v>68795</v>
      </c>
      <c r="M246" s="126">
        <v>6524</v>
      </c>
      <c r="N246" s="126">
        <v>6673</v>
      </c>
      <c r="O246" s="126">
        <v>5412</v>
      </c>
      <c r="P246" s="126"/>
    </row>
    <row r="247" spans="1:16" x14ac:dyDescent="0.15">
      <c r="A247" s="125" t="str">
        <f t="shared" si="3"/>
        <v>35</v>
      </c>
      <c r="B247" s="131" t="s">
        <v>765</v>
      </c>
      <c r="C247" s="130" t="s">
        <v>764</v>
      </c>
      <c r="D247" s="126">
        <v>45126</v>
      </c>
      <c r="E247" s="126">
        <v>169</v>
      </c>
      <c r="F247" s="126">
        <v>56</v>
      </c>
      <c r="G247" s="126">
        <v>44901</v>
      </c>
      <c r="H247" s="126">
        <v>1324</v>
      </c>
      <c r="I247" s="126">
        <v>43577</v>
      </c>
      <c r="J247" s="126">
        <v>43242</v>
      </c>
      <c r="K247" s="126">
        <v>40225</v>
      </c>
      <c r="L247" s="126">
        <v>3017</v>
      </c>
      <c r="M247" s="126">
        <v>335</v>
      </c>
      <c r="N247" s="126">
        <v>5961</v>
      </c>
      <c r="O247" s="126">
        <v>4609</v>
      </c>
      <c r="P247" s="126"/>
    </row>
    <row r="248" spans="1:16" x14ac:dyDescent="0.15">
      <c r="A248" s="125" t="str">
        <f t="shared" si="3"/>
        <v>35</v>
      </c>
      <c r="B248" s="131" t="s">
        <v>763</v>
      </c>
      <c r="C248" s="130" t="s">
        <v>762</v>
      </c>
      <c r="D248" s="126">
        <v>2790</v>
      </c>
      <c r="E248" s="126">
        <v>627</v>
      </c>
      <c r="F248" s="126">
        <v>288</v>
      </c>
      <c r="G248" s="126">
        <v>1875</v>
      </c>
      <c r="H248" s="126">
        <v>184</v>
      </c>
      <c r="I248" s="126">
        <v>1691</v>
      </c>
      <c r="J248" s="126">
        <v>1593</v>
      </c>
      <c r="K248" s="126">
        <v>1341</v>
      </c>
      <c r="L248" s="126">
        <v>252</v>
      </c>
      <c r="M248" s="126">
        <v>98</v>
      </c>
      <c r="N248" s="126">
        <v>4686</v>
      </c>
      <c r="O248" s="126">
        <v>4109</v>
      </c>
      <c r="P248" s="126"/>
    </row>
    <row r="249" spans="1:16" x14ac:dyDescent="0.15">
      <c r="A249" s="125" t="str">
        <f t="shared" si="3"/>
        <v>35</v>
      </c>
      <c r="B249" s="131" t="s">
        <v>761</v>
      </c>
      <c r="C249" s="130" t="s">
        <v>760</v>
      </c>
      <c r="D249" s="126">
        <v>22789</v>
      </c>
      <c r="E249" s="126">
        <v>809</v>
      </c>
      <c r="F249" s="126">
        <v>323</v>
      </c>
      <c r="G249" s="126">
        <v>21657</v>
      </c>
      <c r="H249" s="126">
        <v>1403</v>
      </c>
      <c r="I249" s="126">
        <v>20254</v>
      </c>
      <c r="J249" s="126">
        <v>19998</v>
      </c>
      <c r="K249" s="126">
        <v>17992</v>
      </c>
      <c r="L249" s="126">
        <v>2006</v>
      </c>
      <c r="M249" s="126">
        <v>256</v>
      </c>
      <c r="N249" s="126">
        <v>5765</v>
      </c>
      <c r="O249" s="126">
        <v>4748</v>
      </c>
      <c r="P249" s="126"/>
    </row>
    <row r="250" spans="1:16" x14ac:dyDescent="0.15">
      <c r="A250" s="125" t="str">
        <f t="shared" si="3"/>
        <v>35</v>
      </c>
      <c r="B250" s="131" t="s">
        <v>759</v>
      </c>
      <c r="C250" s="130" t="s">
        <v>758</v>
      </c>
      <c r="D250" s="126">
        <v>12223</v>
      </c>
      <c r="E250" s="126">
        <v>1013</v>
      </c>
      <c r="F250" s="126">
        <v>311</v>
      </c>
      <c r="G250" s="126">
        <v>10899</v>
      </c>
      <c r="H250" s="126">
        <v>1035</v>
      </c>
      <c r="I250" s="126">
        <v>9864</v>
      </c>
      <c r="J250" s="126">
        <v>9506</v>
      </c>
      <c r="K250" s="126">
        <v>8477</v>
      </c>
      <c r="L250" s="126">
        <v>1029</v>
      </c>
      <c r="M250" s="126">
        <v>358</v>
      </c>
      <c r="N250" s="126">
        <v>4723</v>
      </c>
      <c r="O250" s="126">
        <v>4091</v>
      </c>
      <c r="P250" s="126"/>
    </row>
    <row r="251" spans="1:16" x14ac:dyDescent="0.15">
      <c r="A251" s="125" t="str">
        <f t="shared" si="3"/>
        <v>35</v>
      </c>
      <c r="B251" s="131" t="s">
        <v>757</v>
      </c>
      <c r="C251" s="130" t="s">
        <v>756</v>
      </c>
      <c r="D251" s="126">
        <v>21363</v>
      </c>
      <c r="E251" s="126">
        <v>146</v>
      </c>
      <c r="F251" s="126">
        <v>49</v>
      </c>
      <c r="G251" s="126">
        <v>21168</v>
      </c>
      <c r="H251" s="126">
        <v>634</v>
      </c>
      <c r="I251" s="126">
        <v>20534</v>
      </c>
      <c r="J251" s="126">
        <v>20483</v>
      </c>
      <c r="K251" s="126">
        <v>17967</v>
      </c>
      <c r="L251" s="126">
        <v>2516</v>
      </c>
      <c r="M251" s="126">
        <v>51</v>
      </c>
      <c r="N251" s="126">
        <v>6513</v>
      </c>
      <c r="O251" s="126">
        <v>4844</v>
      </c>
      <c r="P251" s="126"/>
    </row>
    <row r="252" spans="1:16" x14ac:dyDescent="0.15">
      <c r="A252" s="125" t="str">
        <f t="shared" si="3"/>
        <v>35</v>
      </c>
      <c r="B252" s="131" t="s">
        <v>755</v>
      </c>
      <c r="C252" s="130" t="s">
        <v>754</v>
      </c>
      <c r="D252" s="126">
        <v>17720</v>
      </c>
      <c r="E252" s="126">
        <v>0</v>
      </c>
      <c r="F252" s="126">
        <v>0</v>
      </c>
      <c r="G252" s="126">
        <v>17720</v>
      </c>
      <c r="H252" s="126">
        <v>1146</v>
      </c>
      <c r="I252" s="126">
        <v>16574</v>
      </c>
      <c r="J252" s="126">
        <v>16284</v>
      </c>
      <c r="K252" s="126">
        <v>14573</v>
      </c>
      <c r="L252" s="126">
        <v>1711</v>
      </c>
      <c r="M252" s="126">
        <v>290</v>
      </c>
      <c r="N252" s="126">
        <v>6640</v>
      </c>
      <c r="O252" s="126">
        <v>5284</v>
      </c>
      <c r="P252" s="126"/>
    </row>
    <row r="253" spans="1:16" x14ac:dyDescent="0.15">
      <c r="A253" s="125" t="str">
        <f t="shared" si="3"/>
        <v>35</v>
      </c>
      <c r="B253" s="131" t="s">
        <v>753</v>
      </c>
      <c r="C253" s="130" t="s">
        <v>752</v>
      </c>
      <c r="D253" s="126">
        <v>45664</v>
      </c>
      <c r="E253" s="126">
        <v>12</v>
      </c>
      <c r="F253" s="126">
        <v>4</v>
      </c>
      <c r="G253" s="126">
        <v>45648</v>
      </c>
      <c r="H253" s="126">
        <v>863</v>
      </c>
      <c r="I253" s="126">
        <v>44785</v>
      </c>
      <c r="J253" s="126">
        <v>44666</v>
      </c>
      <c r="K253" s="126">
        <v>38665</v>
      </c>
      <c r="L253" s="126">
        <v>6001</v>
      </c>
      <c r="M253" s="126">
        <v>119</v>
      </c>
      <c r="N253" s="126">
        <v>7544</v>
      </c>
      <c r="O253" s="126">
        <v>5915</v>
      </c>
      <c r="P253" s="126"/>
    </row>
    <row r="254" spans="1:16" x14ac:dyDescent="0.15">
      <c r="A254" s="125" t="str">
        <f t="shared" si="3"/>
        <v>35</v>
      </c>
      <c r="B254" s="131" t="s">
        <v>751</v>
      </c>
      <c r="C254" s="130" t="s">
        <v>750</v>
      </c>
      <c r="D254" s="126">
        <v>7277</v>
      </c>
      <c r="E254" s="126">
        <v>0</v>
      </c>
      <c r="F254" s="126">
        <v>0</v>
      </c>
      <c r="G254" s="126">
        <v>7277</v>
      </c>
      <c r="H254" s="126">
        <v>22</v>
      </c>
      <c r="I254" s="126">
        <v>7255</v>
      </c>
      <c r="J254" s="126">
        <v>7232</v>
      </c>
      <c r="K254" s="126">
        <v>6034</v>
      </c>
      <c r="L254" s="126">
        <v>1198</v>
      </c>
      <c r="M254" s="126">
        <v>23</v>
      </c>
      <c r="N254" s="126">
        <v>7531</v>
      </c>
      <c r="O254" s="126">
        <v>5916</v>
      </c>
      <c r="P254" s="126"/>
    </row>
    <row r="255" spans="1:16" x14ac:dyDescent="0.15">
      <c r="A255" s="125" t="str">
        <f t="shared" si="3"/>
        <v>35</v>
      </c>
      <c r="B255" s="131" t="s">
        <v>749</v>
      </c>
      <c r="C255" s="130" t="s">
        <v>748</v>
      </c>
      <c r="D255" s="126">
        <v>8038</v>
      </c>
      <c r="E255" s="126">
        <v>465</v>
      </c>
      <c r="F255" s="126">
        <v>133</v>
      </c>
      <c r="G255" s="126">
        <v>7440</v>
      </c>
      <c r="H255" s="126">
        <v>438</v>
      </c>
      <c r="I255" s="126">
        <v>7002</v>
      </c>
      <c r="J255" s="126">
        <v>6935</v>
      </c>
      <c r="K255" s="126">
        <v>4869</v>
      </c>
      <c r="L255" s="126">
        <v>2066</v>
      </c>
      <c r="M255" s="126">
        <v>67</v>
      </c>
      <c r="N255" s="126">
        <v>5210</v>
      </c>
      <c r="O255" s="126">
        <v>4390</v>
      </c>
      <c r="P255" s="126"/>
    </row>
    <row r="256" spans="1:16" x14ac:dyDescent="0.15">
      <c r="A256" s="125" t="str">
        <f t="shared" si="3"/>
        <v>35</v>
      </c>
      <c r="B256" s="131" t="s">
        <v>747</v>
      </c>
      <c r="C256" s="130" t="s">
        <v>746</v>
      </c>
      <c r="D256" s="126">
        <v>33612</v>
      </c>
      <c r="E256" s="126">
        <v>1341</v>
      </c>
      <c r="F256" s="126">
        <v>230</v>
      </c>
      <c r="G256" s="126">
        <v>32041</v>
      </c>
      <c r="H256" s="126">
        <v>1718</v>
      </c>
      <c r="I256" s="126">
        <v>30323</v>
      </c>
      <c r="J256" s="126">
        <v>30213</v>
      </c>
      <c r="K256" s="126">
        <v>26486</v>
      </c>
      <c r="L256" s="126">
        <v>3727</v>
      </c>
      <c r="M256" s="126">
        <v>110</v>
      </c>
      <c r="N256" s="126">
        <v>6198</v>
      </c>
      <c r="O256" s="126">
        <v>4856</v>
      </c>
      <c r="P256" s="126"/>
    </row>
    <row r="257" spans="1:16" x14ac:dyDescent="0.15">
      <c r="A257" s="125" t="str">
        <f t="shared" si="3"/>
        <v>39</v>
      </c>
      <c r="B257" s="131" t="s">
        <v>745</v>
      </c>
      <c r="C257" s="130" t="s">
        <v>744</v>
      </c>
      <c r="D257" s="126">
        <v>14304</v>
      </c>
      <c r="E257" s="126">
        <v>3289</v>
      </c>
      <c r="F257" s="126">
        <v>987</v>
      </c>
      <c r="G257" s="126">
        <v>10028</v>
      </c>
      <c r="H257" s="126">
        <v>1260</v>
      </c>
      <c r="I257" s="126">
        <v>8768</v>
      </c>
      <c r="J257" s="126">
        <v>8415</v>
      </c>
      <c r="K257" s="126">
        <v>4987</v>
      </c>
      <c r="L257" s="126">
        <v>3428</v>
      </c>
      <c r="M257" s="126">
        <v>353</v>
      </c>
      <c r="N257" s="126">
        <v>3484</v>
      </c>
      <c r="O257" s="126">
        <v>3306</v>
      </c>
      <c r="P257" s="126"/>
    </row>
    <row r="258" spans="1:16" x14ac:dyDescent="0.15">
      <c r="A258" s="125" t="str">
        <f t="shared" si="3"/>
        <v>39</v>
      </c>
      <c r="B258" s="131" t="s">
        <v>743</v>
      </c>
      <c r="C258" s="130" t="s">
        <v>742</v>
      </c>
      <c r="D258" s="126">
        <v>21370</v>
      </c>
      <c r="E258" s="126">
        <v>1978</v>
      </c>
      <c r="F258" s="126">
        <v>1074</v>
      </c>
      <c r="G258" s="126">
        <v>18318</v>
      </c>
      <c r="H258" s="126">
        <v>1407</v>
      </c>
      <c r="I258" s="126">
        <v>16911</v>
      </c>
      <c r="J258" s="126">
        <v>16608</v>
      </c>
      <c r="K258" s="126">
        <v>12427</v>
      </c>
      <c r="L258" s="126">
        <v>4181</v>
      </c>
      <c r="M258" s="126">
        <v>303</v>
      </c>
      <c r="N258" s="126">
        <v>4385</v>
      </c>
      <c r="O258" s="126">
        <v>3770</v>
      </c>
      <c r="P258" s="126"/>
    </row>
    <row r="259" spans="1:16" x14ac:dyDescent="0.15">
      <c r="A259" s="125" t="str">
        <f t="shared" si="3"/>
        <v>39</v>
      </c>
      <c r="B259" s="131" t="s">
        <v>741</v>
      </c>
      <c r="C259" s="130" t="s">
        <v>740</v>
      </c>
      <c r="D259" s="126">
        <v>37333</v>
      </c>
      <c r="E259" s="126">
        <v>8303</v>
      </c>
      <c r="F259" s="126">
        <v>2400</v>
      </c>
      <c r="G259" s="126">
        <v>26630</v>
      </c>
      <c r="H259" s="126">
        <v>3644</v>
      </c>
      <c r="I259" s="126">
        <v>22986</v>
      </c>
      <c r="J259" s="126">
        <v>22652</v>
      </c>
      <c r="K259" s="126">
        <v>16359</v>
      </c>
      <c r="L259" s="126">
        <v>6293</v>
      </c>
      <c r="M259" s="126">
        <v>334</v>
      </c>
      <c r="N259" s="126">
        <v>3539</v>
      </c>
      <c r="O259" s="126">
        <v>3338</v>
      </c>
      <c r="P259" s="126"/>
    </row>
    <row r="260" spans="1:16" x14ac:dyDescent="0.15">
      <c r="A260" s="125" t="str">
        <f t="shared" si="3"/>
        <v>39</v>
      </c>
      <c r="B260" s="131" t="s">
        <v>739</v>
      </c>
      <c r="C260" s="130" t="s">
        <v>738</v>
      </c>
      <c r="D260" s="126">
        <v>10419</v>
      </c>
      <c r="E260" s="126">
        <v>155</v>
      </c>
      <c r="F260" s="126">
        <v>50</v>
      </c>
      <c r="G260" s="126">
        <v>10214</v>
      </c>
      <c r="H260" s="126">
        <v>217</v>
      </c>
      <c r="I260" s="126">
        <v>9997</v>
      </c>
      <c r="J260" s="126">
        <v>9960</v>
      </c>
      <c r="K260" s="126">
        <v>7455</v>
      </c>
      <c r="L260" s="126">
        <v>2505</v>
      </c>
      <c r="M260" s="126">
        <v>37</v>
      </c>
      <c r="N260" s="126">
        <v>5737</v>
      </c>
      <c r="O260" s="126">
        <v>4659</v>
      </c>
      <c r="P260" s="126"/>
    </row>
    <row r="261" spans="1:16" x14ac:dyDescent="0.15">
      <c r="A261" s="125" t="str">
        <f t="shared" si="3"/>
        <v>39</v>
      </c>
      <c r="B261" s="131" t="s">
        <v>737</v>
      </c>
      <c r="C261" s="130" t="s">
        <v>736</v>
      </c>
      <c r="D261" s="126">
        <v>9021</v>
      </c>
      <c r="E261" s="126">
        <v>1135</v>
      </c>
      <c r="F261" s="126">
        <v>225</v>
      </c>
      <c r="G261" s="126">
        <v>7661</v>
      </c>
      <c r="H261" s="126">
        <v>728</v>
      </c>
      <c r="I261" s="126">
        <v>6933</v>
      </c>
      <c r="J261" s="126">
        <v>6865</v>
      </c>
      <c r="K261" s="126">
        <v>4770</v>
      </c>
      <c r="L261" s="126">
        <v>2095</v>
      </c>
      <c r="M261" s="126">
        <v>68</v>
      </c>
      <c r="N261" s="126">
        <v>4690</v>
      </c>
      <c r="O261" s="126">
        <v>3998</v>
      </c>
      <c r="P261" s="126"/>
    </row>
    <row r="262" spans="1:16" x14ac:dyDescent="0.15">
      <c r="A262" s="125" t="str">
        <f t="shared" si="3"/>
        <v>39</v>
      </c>
      <c r="B262" s="131" t="s">
        <v>735</v>
      </c>
      <c r="C262" s="130" t="s">
        <v>734</v>
      </c>
      <c r="D262" s="126">
        <v>18181</v>
      </c>
      <c r="E262" s="126">
        <v>2088</v>
      </c>
      <c r="F262" s="126">
        <v>641</v>
      </c>
      <c r="G262" s="126">
        <v>15452</v>
      </c>
      <c r="H262" s="126">
        <v>1328</v>
      </c>
      <c r="I262" s="126">
        <v>14124</v>
      </c>
      <c r="J262" s="126">
        <v>13934</v>
      </c>
      <c r="K262" s="126">
        <v>8613</v>
      </c>
      <c r="L262" s="126">
        <v>5321</v>
      </c>
      <c r="M262" s="126">
        <v>190</v>
      </c>
      <c r="N262" s="126">
        <v>3423</v>
      </c>
      <c r="O262" s="126">
        <v>2976</v>
      </c>
      <c r="P262" s="126"/>
    </row>
    <row r="263" spans="1:16" x14ac:dyDescent="0.15">
      <c r="A263" s="125" t="str">
        <f t="shared" ref="A263:A326" si="4">LEFT(B263,2)</f>
        <v>39</v>
      </c>
      <c r="B263" s="131" t="s">
        <v>733</v>
      </c>
      <c r="C263" s="130" t="s">
        <v>732</v>
      </c>
      <c r="D263" s="126">
        <v>15912</v>
      </c>
      <c r="E263" s="126">
        <v>6771</v>
      </c>
      <c r="F263" s="126">
        <v>2300</v>
      </c>
      <c r="G263" s="126">
        <v>6841</v>
      </c>
      <c r="H263" s="126">
        <v>2214</v>
      </c>
      <c r="I263" s="126">
        <v>4627</v>
      </c>
      <c r="J263" s="126">
        <v>4276</v>
      </c>
      <c r="K263" s="126">
        <v>3151</v>
      </c>
      <c r="L263" s="126">
        <v>1125</v>
      </c>
      <c r="M263" s="126">
        <v>351</v>
      </c>
      <c r="N263" s="126">
        <v>2534</v>
      </c>
      <c r="O263" s="126">
        <v>3232</v>
      </c>
      <c r="P263" s="126"/>
    </row>
    <row r="264" spans="1:16" x14ac:dyDescent="0.15">
      <c r="A264" s="125" t="str">
        <f t="shared" si="4"/>
        <v>39</v>
      </c>
      <c r="B264" s="131" t="s">
        <v>731</v>
      </c>
      <c r="C264" s="130" t="s">
        <v>730</v>
      </c>
      <c r="D264" s="126">
        <v>3686</v>
      </c>
      <c r="E264" s="126">
        <v>46</v>
      </c>
      <c r="F264" s="126">
        <v>6</v>
      </c>
      <c r="G264" s="126">
        <v>3634</v>
      </c>
      <c r="H264" s="126">
        <v>126</v>
      </c>
      <c r="I264" s="126">
        <v>3508</v>
      </c>
      <c r="J264" s="126">
        <v>3500</v>
      </c>
      <c r="K264" s="126">
        <v>2272</v>
      </c>
      <c r="L264" s="126">
        <v>1228</v>
      </c>
      <c r="M264" s="126">
        <v>8</v>
      </c>
      <c r="N264" s="126">
        <v>5036</v>
      </c>
      <c r="O264" s="126">
        <v>4083</v>
      </c>
      <c r="P264" s="126"/>
    </row>
    <row r="265" spans="1:16" x14ac:dyDescent="0.15">
      <c r="A265" s="125" t="str">
        <f t="shared" si="4"/>
        <v>39</v>
      </c>
      <c r="B265" s="131" t="s">
        <v>729</v>
      </c>
      <c r="C265" s="130" t="s">
        <v>728</v>
      </c>
      <c r="D265" s="126">
        <v>186020</v>
      </c>
      <c r="E265" s="126">
        <v>34923</v>
      </c>
      <c r="F265" s="126">
        <v>11440</v>
      </c>
      <c r="G265" s="126">
        <v>139657</v>
      </c>
      <c r="H265" s="126">
        <v>19672</v>
      </c>
      <c r="I265" s="126">
        <v>119985</v>
      </c>
      <c r="J265" s="126">
        <v>115815</v>
      </c>
      <c r="K265" s="126">
        <v>88826</v>
      </c>
      <c r="L265" s="126">
        <v>26989</v>
      </c>
      <c r="M265" s="126">
        <v>4170</v>
      </c>
      <c r="N265" s="126">
        <v>3588</v>
      </c>
      <c r="O265" s="126">
        <v>3439</v>
      </c>
      <c r="P265" s="126"/>
    </row>
    <row r="266" spans="1:16" x14ac:dyDescent="0.15">
      <c r="A266" s="125" t="str">
        <f t="shared" si="4"/>
        <v>39</v>
      </c>
      <c r="B266" s="131" t="s">
        <v>727</v>
      </c>
      <c r="C266" s="130" t="s">
        <v>726</v>
      </c>
      <c r="D266" s="126">
        <v>65007</v>
      </c>
      <c r="E266" s="126">
        <v>8754</v>
      </c>
      <c r="F266" s="126">
        <v>2495</v>
      </c>
      <c r="G266" s="126">
        <v>53758</v>
      </c>
      <c r="H266" s="126">
        <v>7177</v>
      </c>
      <c r="I266" s="126">
        <v>46581</v>
      </c>
      <c r="J266" s="126">
        <v>44902</v>
      </c>
      <c r="K266" s="126">
        <v>34129</v>
      </c>
      <c r="L266" s="126">
        <v>10773</v>
      </c>
      <c r="M266" s="126">
        <v>1679</v>
      </c>
      <c r="N266" s="126">
        <v>4373</v>
      </c>
      <c r="O266" s="126">
        <v>3549</v>
      </c>
      <c r="P266" s="126"/>
    </row>
    <row r="267" spans="1:16" x14ac:dyDescent="0.15">
      <c r="A267" s="125" t="str">
        <f t="shared" si="4"/>
        <v>41</v>
      </c>
      <c r="B267" s="131" t="s">
        <v>725</v>
      </c>
      <c r="C267" s="130" t="s">
        <v>724</v>
      </c>
      <c r="D267" s="126">
        <v>812906</v>
      </c>
      <c r="E267" s="126">
        <v>84818</v>
      </c>
      <c r="F267" s="126">
        <v>25864</v>
      </c>
      <c r="G267" s="126">
        <v>702224</v>
      </c>
      <c r="H267" s="126">
        <v>114143</v>
      </c>
      <c r="I267" s="126">
        <v>588081</v>
      </c>
      <c r="J267" s="126">
        <v>554255</v>
      </c>
      <c r="K267" s="126">
        <v>478244</v>
      </c>
      <c r="L267" s="126">
        <v>76011</v>
      </c>
      <c r="M267" s="126">
        <v>33826</v>
      </c>
      <c r="N267" s="126">
        <v>4523</v>
      </c>
      <c r="O267" s="126">
        <v>3905</v>
      </c>
      <c r="P267" s="126"/>
    </row>
    <row r="268" spans="1:16" x14ac:dyDescent="0.15">
      <c r="A268" s="125" t="str">
        <f t="shared" si="4"/>
        <v>41</v>
      </c>
      <c r="B268" s="131" t="s">
        <v>723</v>
      </c>
      <c r="C268" s="130" t="s">
        <v>722</v>
      </c>
      <c r="D268" s="126">
        <v>595271</v>
      </c>
      <c r="E268" s="126">
        <v>61797</v>
      </c>
      <c r="F268" s="126">
        <v>18142</v>
      </c>
      <c r="G268" s="126">
        <v>515332</v>
      </c>
      <c r="H268" s="126">
        <v>82737</v>
      </c>
      <c r="I268" s="126">
        <v>432595</v>
      </c>
      <c r="J268" s="126">
        <v>408089</v>
      </c>
      <c r="K268" s="126">
        <v>369782</v>
      </c>
      <c r="L268" s="126">
        <v>38307</v>
      </c>
      <c r="M268" s="126">
        <v>24506</v>
      </c>
      <c r="N268" s="126">
        <v>4627</v>
      </c>
      <c r="O268" s="126">
        <v>3991</v>
      </c>
      <c r="P268" s="126"/>
    </row>
    <row r="269" spans="1:16" x14ac:dyDescent="0.15">
      <c r="A269" s="125" t="str">
        <f t="shared" si="4"/>
        <v>41</v>
      </c>
      <c r="B269" s="131" t="s">
        <v>721</v>
      </c>
      <c r="C269" s="130" t="s">
        <v>720</v>
      </c>
      <c r="D269" s="126">
        <v>75639</v>
      </c>
      <c r="E269" s="126">
        <v>5632</v>
      </c>
      <c r="F269" s="126">
        <v>1714</v>
      </c>
      <c r="G269" s="126">
        <v>68293</v>
      </c>
      <c r="H269" s="126">
        <v>7564</v>
      </c>
      <c r="I269" s="126">
        <v>60729</v>
      </c>
      <c r="J269" s="126">
        <v>58535</v>
      </c>
      <c r="K269" s="126">
        <v>33888</v>
      </c>
      <c r="L269" s="126">
        <v>24647</v>
      </c>
      <c r="M269" s="126">
        <v>2194</v>
      </c>
      <c r="N269" s="126">
        <v>4426</v>
      </c>
      <c r="O269" s="126">
        <v>3822</v>
      </c>
      <c r="P269" s="126"/>
    </row>
    <row r="270" spans="1:16" x14ac:dyDescent="0.15">
      <c r="A270" s="125" t="str">
        <f t="shared" si="4"/>
        <v>41</v>
      </c>
      <c r="B270" s="131" t="s">
        <v>719</v>
      </c>
      <c r="C270" s="130" t="s">
        <v>718</v>
      </c>
      <c r="D270" s="126">
        <v>815821</v>
      </c>
      <c r="E270" s="126">
        <v>86474</v>
      </c>
      <c r="F270" s="126">
        <v>24829</v>
      </c>
      <c r="G270" s="126">
        <v>704518</v>
      </c>
      <c r="H270" s="126">
        <v>113158</v>
      </c>
      <c r="I270" s="126">
        <v>591360</v>
      </c>
      <c r="J270" s="126">
        <v>558151</v>
      </c>
      <c r="K270" s="126">
        <v>505758</v>
      </c>
      <c r="L270" s="126">
        <v>52393</v>
      </c>
      <c r="M270" s="126">
        <v>33209</v>
      </c>
      <c r="N270" s="126">
        <v>5620</v>
      </c>
      <c r="O270" s="126">
        <v>4846</v>
      </c>
      <c r="P270" s="126"/>
    </row>
    <row r="271" spans="1:16" x14ac:dyDescent="0.15">
      <c r="A271" s="125" t="str">
        <f t="shared" si="4"/>
        <v>41</v>
      </c>
      <c r="B271" s="131" t="s">
        <v>717</v>
      </c>
      <c r="C271" s="130" t="s">
        <v>716</v>
      </c>
      <c r="D271" s="126">
        <v>909598</v>
      </c>
      <c r="E271" s="126">
        <v>101522</v>
      </c>
      <c r="F271" s="126">
        <v>28911</v>
      </c>
      <c r="G271" s="126">
        <v>779165</v>
      </c>
      <c r="H271" s="126">
        <v>127651</v>
      </c>
      <c r="I271" s="126">
        <v>651514</v>
      </c>
      <c r="J271" s="126">
        <v>614204</v>
      </c>
      <c r="K271" s="126">
        <v>514275</v>
      </c>
      <c r="L271" s="126">
        <v>99929</v>
      </c>
      <c r="M271" s="126">
        <v>37310</v>
      </c>
      <c r="N271" s="126">
        <v>4795</v>
      </c>
      <c r="O271" s="126">
        <v>4140</v>
      </c>
      <c r="P271" s="126"/>
    </row>
    <row r="272" spans="1:16" x14ac:dyDescent="0.15">
      <c r="A272" s="125" t="str">
        <f t="shared" si="4"/>
        <v>41</v>
      </c>
      <c r="B272" s="131" t="s">
        <v>715</v>
      </c>
      <c r="C272" s="130" t="s">
        <v>714</v>
      </c>
      <c r="D272" s="126">
        <v>580721</v>
      </c>
      <c r="E272" s="126">
        <v>63104</v>
      </c>
      <c r="F272" s="126">
        <v>17798</v>
      </c>
      <c r="G272" s="126">
        <v>499819</v>
      </c>
      <c r="H272" s="126">
        <v>81228</v>
      </c>
      <c r="I272" s="126">
        <v>418591</v>
      </c>
      <c r="J272" s="126">
        <v>394723</v>
      </c>
      <c r="K272" s="126">
        <v>338861</v>
      </c>
      <c r="L272" s="126">
        <v>55862</v>
      </c>
      <c r="M272" s="126">
        <v>23868</v>
      </c>
      <c r="N272" s="126">
        <v>4334</v>
      </c>
      <c r="O272" s="126">
        <v>3741</v>
      </c>
      <c r="P272" s="126"/>
    </row>
    <row r="273" spans="1:16" x14ac:dyDescent="0.15">
      <c r="A273" s="125" t="str">
        <f t="shared" si="4"/>
        <v>41</v>
      </c>
      <c r="B273" s="131" t="s">
        <v>713</v>
      </c>
      <c r="C273" s="130" t="s">
        <v>712</v>
      </c>
      <c r="D273" s="126">
        <v>386814</v>
      </c>
      <c r="E273" s="126">
        <v>45875</v>
      </c>
      <c r="F273" s="126">
        <v>11754</v>
      </c>
      <c r="G273" s="126">
        <v>329185</v>
      </c>
      <c r="H273" s="126">
        <v>53612</v>
      </c>
      <c r="I273" s="126">
        <v>275573</v>
      </c>
      <c r="J273" s="126">
        <v>259956</v>
      </c>
      <c r="K273" s="126">
        <v>223166</v>
      </c>
      <c r="L273" s="126">
        <v>36790</v>
      </c>
      <c r="M273" s="126">
        <v>15617</v>
      </c>
      <c r="N273" s="126">
        <v>4934</v>
      </c>
      <c r="O273" s="126">
        <v>4257</v>
      </c>
      <c r="P273" s="126"/>
    </row>
    <row r="274" spans="1:16" x14ac:dyDescent="0.15">
      <c r="A274" s="125" t="str">
        <f t="shared" si="4"/>
        <v>41</v>
      </c>
      <c r="B274" s="131" t="s">
        <v>711</v>
      </c>
      <c r="C274" s="130" t="s">
        <v>710</v>
      </c>
      <c r="D274" s="126">
        <v>107865</v>
      </c>
      <c r="E274" s="126">
        <v>19297</v>
      </c>
      <c r="F274" s="126">
        <v>3951</v>
      </c>
      <c r="G274" s="126">
        <v>84617</v>
      </c>
      <c r="H274" s="126">
        <v>13782</v>
      </c>
      <c r="I274" s="126">
        <v>70835</v>
      </c>
      <c r="J274" s="126">
        <v>66700</v>
      </c>
      <c r="K274" s="126">
        <v>57125</v>
      </c>
      <c r="L274" s="126">
        <v>9575</v>
      </c>
      <c r="M274" s="126">
        <v>4135</v>
      </c>
      <c r="N274" s="126">
        <v>4377</v>
      </c>
      <c r="O274" s="126">
        <v>3907</v>
      </c>
      <c r="P274" s="126"/>
    </row>
    <row r="275" spans="1:16" x14ac:dyDescent="0.15">
      <c r="A275" s="125" t="str">
        <f t="shared" si="4"/>
        <v>41</v>
      </c>
      <c r="B275" s="131" t="s">
        <v>709</v>
      </c>
      <c r="C275" s="130" t="s">
        <v>708</v>
      </c>
      <c r="D275" s="126">
        <v>158262</v>
      </c>
      <c r="E275" s="126">
        <v>15958</v>
      </c>
      <c r="F275" s="126">
        <v>4334</v>
      </c>
      <c r="G275" s="126">
        <v>137970</v>
      </c>
      <c r="H275" s="126">
        <v>19892</v>
      </c>
      <c r="I275" s="126">
        <v>118078</v>
      </c>
      <c r="J275" s="126">
        <v>112067</v>
      </c>
      <c r="K275" s="126">
        <v>98247</v>
      </c>
      <c r="L275" s="126">
        <v>13820</v>
      </c>
      <c r="M275" s="126">
        <v>6011</v>
      </c>
      <c r="N275" s="126">
        <v>5730</v>
      </c>
      <c r="O275" s="126">
        <v>4925</v>
      </c>
      <c r="P275" s="126"/>
    </row>
    <row r="276" spans="1:16" x14ac:dyDescent="0.15">
      <c r="A276" s="125" t="str">
        <f t="shared" si="4"/>
        <v>41</v>
      </c>
      <c r="B276" s="131" t="s">
        <v>707</v>
      </c>
      <c r="C276" s="130" t="s">
        <v>706</v>
      </c>
      <c r="D276" s="126">
        <v>77633</v>
      </c>
      <c r="E276" s="126">
        <v>8911</v>
      </c>
      <c r="F276" s="126">
        <v>2308</v>
      </c>
      <c r="G276" s="126">
        <v>66414</v>
      </c>
      <c r="H276" s="126">
        <v>10533</v>
      </c>
      <c r="I276" s="126">
        <v>55881</v>
      </c>
      <c r="J276" s="126">
        <v>52777</v>
      </c>
      <c r="K276" s="126">
        <v>48572</v>
      </c>
      <c r="L276" s="126">
        <v>4205</v>
      </c>
      <c r="M276" s="126">
        <v>3104</v>
      </c>
      <c r="N276" s="126">
        <v>5878</v>
      </c>
      <c r="O276" s="126">
        <v>5066</v>
      </c>
      <c r="P276" s="126"/>
    </row>
    <row r="277" spans="1:16" x14ac:dyDescent="0.15">
      <c r="A277" s="125" t="str">
        <f t="shared" si="4"/>
        <v>41</v>
      </c>
      <c r="B277" s="131" t="s">
        <v>705</v>
      </c>
      <c r="C277" s="130" t="s">
        <v>704</v>
      </c>
      <c r="D277" s="126">
        <v>22198</v>
      </c>
      <c r="E277" s="126">
        <v>2240</v>
      </c>
      <c r="F277" s="126">
        <v>682</v>
      </c>
      <c r="G277" s="126">
        <v>19276</v>
      </c>
      <c r="H277" s="126">
        <v>3108</v>
      </c>
      <c r="I277" s="126">
        <v>16168</v>
      </c>
      <c r="J277" s="126">
        <v>15225</v>
      </c>
      <c r="K277" s="126">
        <v>13494</v>
      </c>
      <c r="L277" s="126">
        <v>1731</v>
      </c>
      <c r="M277" s="126">
        <v>943</v>
      </c>
      <c r="N277" s="126">
        <v>4316</v>
      </c>
      <c r="O277" s="126">
        <v>3728</v>
      </c>
      <c r="P277" s="126"/>
    </row>
    <row r="278" spans="1:16" x14ac:dyDescent="0.15">
      <c r="A278" s="125" t="str">
        <f t="shared" si="4"/>
        <v>41</v>
      </c>
      <c r="B278" s="131" t="s">
        <v>703</v>
      </c>
      <c r="C278" s="130" t="s">
        <v>702</v>
      </c>
      <c r="D278" s="126">
        <v>457275</v>
      </c>
      <c r="E278" s="126">
        <v>45735</v>
      </c>
      <c r="F278" s="126">
        <v>14113</v>
      </c>
      <c r="G278" s="126">
        <v>397427</v>
      </c>
      <c r="H278" s="126">
        <v>64383</v>
      </c>
      <c r="I278" s="126">
        <v>333044</v>
      </c>
      <c r="J278" s="126">
        <v>314204</v>
      </c>
      <c r="K278" s="126">
        <v>275458</v>
      </c>
      <c r="L278" s="126">
        <v>38746</v>
      </c>
      <c r="M278" s="126">
        <v>18840</v>
      </c>
      <c r="N278" s="126">
        <v>5732</v>
      </c>
      <c r="O278" s="126">
        <v>4951</v>
      </c>
      <c r="P278" s="126"/>
    </row>
    <row r="279" spans="1:16" x14ac:dyDescent="0.15">
      <c r="A279" s="125" t="str">
        <f t="shared" si="4"/>
        <v>46</v>
      </c>
      <c r="B279" s="131" t="s">
        <v>701</v>
      </c>
      <c r="C279" s="130" t="s">
        <v>700</v>
      </c>
      <c r="D279" s="126">
        <v>109818</v>
      </c>
      <c r="E279" s="126">
        <v>0</v>
      </c>
      <c r="F279" s="126">
        <v>0</v>
      </c>
      <c r="G279" s="126">
        <v>109818</v>
      </c>
      <c r="H279" s="126">
        <v>1810</v>
      </c>
      <c r="I279" s="126">
        <v>108008</v>
      </c>
      <c r="J279" s="126">
        <v>107865</v>
      </c>
      <c r="K279" s="126">
        <v>104079</v>
      </c>
      <c r="L279" s="126">
        <v>3786</v>
      </c>
      <c r="M279" s="126">
        <v>143</v>
      </c>
      <c r="N279" s="126">
        <v>9176</v>
      </c>
      <c r="O279" s="126">
        <v>7255</v>
      </c>
      <c r="P279" s="126"/>
    </row>
    <row r="280" spans="1:16" x14ac:dyDescent="0.15">
      <c r="A280" s="125" t="str">
        <f t="shared" si="4"/>
        <v>46</v>
      </c>
      <c r="B280" s="131" t="s">
        <v>699</v>
      </c>
      <c r="C280" s="130" t="s">
        <v>698</v>
      </c>
      <c r="D280" s="126">
        <v>44143</v>
      </c>
      <c r="E280" s="126">
        <v>0</v>
      </c>
      <c r="F280" s="126">
        <v>0</v>
      </c>
      <c r="G280" s="126">
        <v>44143</v>
      </c>
      <c r="H280" s="126">
        <v>805</v>
      </c>
      <c r="I280" s="126">
        <v>43338</v>
      </c>
      <c r="J280" s="126">
        <v>43129</v>
      </c>
      <c r="K280" s="126">
        <v>40961</v>
      </c>
      <c r="L280" s="126">
        <v>2168</v>
      </c>
      <c r="M280" s="126">
        <v>209</v>
      </c>
      <c r="N280" s="126">
        <v>9049</v>
      </c>
      <c r="O280" s="126">
        <v>7159</v>
      </c>
      <c r="P280" s="126"/>
    </row>
    <row r="281" spans="1:16" x14ac:dyDescent="0.15">
      <c r="A281" s="125" t="str">
        <f t="shared" si="4"/>
        <v>46</v>
      </c>
      <c r="B281" s="131" t="s">
        <v>697</v>
      </c>
      <c r="C281" s="130" t="s">
        <v>696</v>
      </c>
      <c r="D281" s="126">
        <v>20559</v>
      </c>
      <c r="E281" s="126">
        <v>0</v>
      </c>
      <c r="F281" s="126">
        <v>0</v>
      </c>
      <c r="G281" s="126">
        <v>20559</v>
      </c>
      <c r="H281" s="126">
        <v>0</v>
      </c>
      <c r="I281" s="126">
        <v>20559</v>
      </c>
      <c r="J281" s="126">
        <v>20503</v>
      </c>
      <c r="K281" s="126">
        <v>19474</v>
      </c>
      <c r="L281" s="126">
        <v>1029</v>
      </c>
      <c r="M281" s="126">
        <v>56</v>
      </c>
      <c r="N281" s="126">
        <v>7535</v>
      </c>
      <c r="O281" s="126">
        <v>5903</v>
      </c>
      <c r="P281" s="126"/>
    </row>
    <row r="282" spans="1:16" x14ac:dyDescent="0.15">
      <c r="A282" s="125" t="str">
        <f t="shared" si="4"/>
        <v>46</v>
      </c>
      <c r="B282" s="131" t="s">
        <v>695</v>
      </c>
      <c r="C282" s="130" t="s">
        <v>694</v>
      </c>
      <c r="D282" s="126">
        <v>53767</v>
      </c>
      <c r="E282" s="126">
        <v>0</v>
      </c>
      <c r="F282" s="126">
        <v>0</v>
      </c>
      <c r="G282" s="126">
        <v>53767</v>
      </c>
      <c r="H282" s="126">
        <v>1414</v>
      </c>
      <c r="I282" s="126">
        <v>52353</v>
      </c>
      <c r="J282" s="126">
        <v>52190</v>
      </c>
      <c r="K282" s="126">
        <v>46731</v>
      </c>
      <c r="L282" s="126">
        <v>5459</v>
      </c>
      <c r="M282" s="126">
        <v>163</v>
      </c>
      <c r="N282" s="126">
        <v>6742</v>
      </c>
      <c r="O282" s="126">
        <v>5405</v>
      </c>
      <c r="P282" s="126"/>
    </row>
    <row r="283" spans="1:16" x14ac:dyDescent="0.15">
      <c r="A283" s="125" t="str">
        <f t="shared" si="4"/>
        <v>46</v>
      </c>
      <c r="B283" s="131" t="s">
        <v>693</v>
      </c>
      <c r="C283" s="130" t="s">
        <v>692</v>
      </c>
      <c r="D283" s="126">
        <v>2120</v>
      </c>
      <c r="E283" s="126">
        <v>0</v>
      </c>
      <c r="F283" s="126">
        <v>0</v>
      </c>
      <c r="G283" s="126">
        <v>2120</v>
      </c>
      <c r="H283" s="126">
        <v>135</v>
      </c>
      <c r="I283" s="126">
        <v>1985</v>
      </c>
      <c r="J283" s="126">
        <v>1973</v>
      </c>
      <c r="K283" s="126">
        <v>1768</v>
      </c>
      <c r="L283" s="126">
        <v>205</v>
      </c>
      <c r="M283" s="126">
        <v>12</v>
      </c>
      <c r="N283" s="126">
        <v>6595</v>
      </c>
      <c r="O283" s="126">
        <v>5558</v>
      </c>
      <c r="P283" s="126"/>
    </row>
    <row r="284" spans="1:16" x14ac:dyDescent="0.15">
      <c r="A284" s="125" t="str">
        <f t="shared" si="4"/>
        <v>47</v>
      </c>
      <c r="B284" s="131" t="s">
        <v>691</v>
      </c>
      <c r="C284" s="130" t="s">
        <v>690</v>
      </c>
      <c r="D284" s="126">
        <v>68490</v>
      </c>
      <c r="E284" s="126">
        <v>0</v>
      </c>
      <c r="F284" s="126">
        <v>0</v>
      </c>
      <c r="G284" s="126">
        <v>68490</v>
      </c>
      <c r="H284" s="126">
        <v>154</v>
      </c>
      <c r="I284" s="126">
        <v>68336</v>
      </c>
      <c r="J284" s="126">
        <v>67715</v>
      </c>
      <c r="K284" s="126">
        <v>59681</v>
      </c>
      <c r="L284" s="126">
        <v>8034</v>
      </c>
      <c r="M284" s="126">
        <v>621</v>
      </c>
      <c r="N284" s="126">
        <v>6916</v>
      </c>
      <c r="O284" s="126">
        <v>5515</v>
      </c>
      <c r="P284" s="126"/>
    </row>
    <row r="285" spans="1:16" x14ac:dyDescent="0.15">
      <c r="A285" s="125" t="str">
        <f t="shared" si="4"/>
        <v>47</v>
      </c>
      <c r="B285" s="131" t="s">
        <v>689</v>
      </c>
      <c r="C285" s="130" t="s">
        <v>688</v>
      </c>
      <c r="D285" s="126">
        <v>1728</v>
      </c>
      <c r="E285" s="126">
        <v>0</v>
      </c>
      <c r="F285" s="126">
        <v>0</v>
      </c>
      <c r="G285" s="126">
        <v>1728</v>
      </c>
      <c r="H285" s="126">
        <v>3</v>
      </c>
      <c r="I285" s="126">
        <v>1725</v>
      </c>
      <c r="J285" s="126">
        <v>1706</v>
      </c>
      <c r="K285" s="126">
        <v>1444</v>
      </c>
      <c r="L285" s="126">
        <v>262</v>
      </c>
      <c r="M285" s="126">
        <v>19</v>
      </c>
      <c r="N285" s="126">
        <v>7233</v>
      </c>
      <c r="O285" s="126">
        <v>5070</v>
      </c>
      <c r="P285" s="126"/>
    </row>
    <row r="286" spans="1:16" x14ac:dyDescent="0.15">
      <c r="A286" s="125" t="str">
        <f t="shared" si="4"/>
        <v>47</v>
      </c>
      <c r="B286" s="131" t="s">
        <v>687</v>
      </c>
      <c r="C286" s="130" t="s">
        <v>686</v>
      </c>
      <c r="D286" s="126">
        <v>28294</v>
      </c>
      <c r="E286" s="126">
        <v>0</v>
      </c>
      <c r="F286" s="126">
        <v>0</v>
      </c>
      <c r="G286" s="126">
        <v>28294</v>
      </c>
      <c r="H286" s="126">
        <v>0</v>
      </c>
      <c r="I286" s="126">
        <v>28294</v>
      </c>
      <c r="J286" s="126">
        <v>28121</v>
      </c>
      <c r="K286" s="126">
        <v>24570</v>
      </c>
      <c r="L286" s="126">
        <v>3551</v>
      </c>
      <c r="M286" s="126">
        <v>173</v>
      </c>
      <c r="N286" s="126">
        <v>5876</v>
      </c>
      <c r="O286" s="126">
        <v>4839</v>
      </c>
      <c r="P286" s="126"/>
    </row>
    <row r="287" spans="1:16" x14ac:dyDescent="0.15">
      <c r="A287" s="125" t="str">
        <f t="shared" si="4"/>
        <v>48</v>
      </c>
      <c r="B287" s="131" t="s">
        <v>685</v>
      </c>
      <c r="C287" s="130" t="s">
        <v>684</v>
      </c>
      <c r="D287" s="126">
        <v>85585</v>
      </c>
      <c r="E287" s="126">
        <v>0</v>
      </c>
      <c r="F287" s="126">
        <v>0</v>
      </c>
      <c r="G287" s="126">
        <v>85585</v>
      </c>
      <c r="H287" s="126">
        <v>0</v>
      </c>
      <c r="I287" s="126">
        <v>85585</v>
      </c>
      <c r="J287" s="126">
        <v>83938</v>
      </c>
      <c r="K287" s="126">
        <v>68139</v>
      </c>
      <c r="L287" s="126">
        <v>15799</v>
      </c>
      <c r="M287" s="126">
        <v>1647</v>
      </c>
      <c r="N287" s="126">
        <v>4833</v>
      </c>
      <c r="O287" s="126">
        <v>4154</v>
      </c>
      <c r="P287" s="126"/>
    </row>
    <row r="288" spans="1:16" x14ac:dyDescent="0.15">
      <c r="A288" s="125" t="str">
        <f t="shared" si="4"/>
        <v>48</v>
      </c>
      <c r="B288" s="131" t="s">
        <v>683</v>
      </c>
      <c r="C288" s="130" t="s">
        <v>682</v>
      </c>
      <c r="D288" s="126">
        <v>409859</v>
      </c>
      <c r="E288" s="126">
        <v>11541</v>
      </c>
      <c r="F288" s="126">
        <v>4299</v>
      </c>
      <c r="G288" s="126">
        <v>394019</v>
      </c>
      <c r="H288" s="126">
        <v>38153</v>
      </c>
      <c r="I288" s="126">
        <v>355866</v>
      </c>
      <c r="J288" s="126">
        <v>345222</v>
      </c>
      <c r="K288" s="126">
        <v>275346</v>
      </c>
      <c r="L288" s="126">
        <v>69876</v>
      </c>
      <c r="M288" s="126">
        <v>10644</v>
      </c>
      <c r="N288" s="126">
        <v>4925</v>
      </c>
      <c r="O288" s="126">
        <v>4190</v>
      </c>
      <c r="P288" s="126"/>
    </row>
    <row r="289" spans="1:16" x14ac:dyDescent="0.15">
      <c r="A289" s="125" t="str">
        <f t="shared" si="4"/>
        <v>51</v>
      </c>
      <c r="B289" s="131" t="s">
        <v>681</v>
      </c>
      <c r="C289" s="130" t="s">
        <v>680</v>
      </c>
      <c r="D289" s="126">
        <v>3125616</v>
      </c>
      <c r="E289" s="126">
        <v>71711</v>
      </c>
      <c r="F289" s="126">
        <v>27484</v>
      </c>
      <c r="G289" s="126">
        <v>3026421</v>
      </c>
      <c r="H289" s="126">
        <v>265079</v>
      </c>
      <c r="I289" s="126">
        <v>2761342</v>
      </c>
      <c r="J289" s="126">
        <v>2705496</v>
      </c>
      <c r="K289" s="126">
        <v>2202170</v>
      </c>
      <c r="L289" s="126">
        <v>503326</v>
      </c>
      <c r="M289" s="126">
        <v>55846</v>
      </c>
      <c r="N289" s="126">
        <v>5825</v>
      </c>
      <c r="O289" s="126">
        <v>4863</v>
      </c>
      <c r="P289" s="126"/>
    </row>
    <row r="290" spans="1:16" x14ac:dyDescent="0.15">
      <c r="A290" s="125" t="str">
        <f t="shared" si="4"/>
        <v>51</v>
      </c>
      <c r="B290" s="131" t="s">
        <v>679</v>
      </c>
      <c r="C290" s="130" t="s">
        <v>678</v>
      </c>
      <c r="D290" s="126">
        <v>7810471</v>
      </c>
      <c r="E290" s="126">
        <v>580393</v>
      </c>
      <c r="F290" s="126">
        <v>274769</v>
      </c>
      <c r="G290" s="126">
        <v>6955309</v>
      </c>
      <c r="H290" s="126">
        <v>383091</v>
      </c>
      <c r="I290" s="126">
        <v>6572218</v>
      </c>
      <c r="J290" s="126">
        <v>6329240</v>
      </c>
      <c r="K290" s="126">
        <v>2364935</v>
      </c>
      <c r="L290" s="126">
        <v>3964305</v>
      </c>
      <c r="M290" s="126">
        <v>242978</v>
      </c>
      <c r="N290" s="126">
        <v>2816</v>
      </c>
      <c r="O290" s="126">
        <v>2388</v>
      </c>
      <c r="P290" s="126"/>
    </row>
    <row r="291" spans="1:16" x14ac:dyDescent="0.15">
      <c r="A291" s="125" t="str">
        <f t="shared" si="4"/>
        <v>53</v>
      </c>
      <c r="B291" s="131" t="s">
        <v>677</v>
      </c>
      <c r="C291" s="130" t="s">
        <v>676</v>
      </c>
      <c r="D291" s="126">
        <v>864495</v>
      </c>
      <c r="E291" s="126">
        <v>867</v>
      </c>
      <c r="F291" s="126">
        <v>179</v>
      </c>
      <c r="G291" s="126">
        <v>863449</v>
      </c>
      <c r="H291" s="126">
        <v>14872</v>
      </c>
      <c r="I291" s="126">
        <v>848577</v>
      </c>
      <c r="J291" s="126">
        <v>840647</v>
      </c>
      <c r="K291" s="126">
        <v>672152</v>
      </c>
      <c r="L291" s="126">
        <v>168495</v>
      </c>
      <c r="M291" s="126">
        <v>7930</v>
      </c>
      <c r="N291" s="126">
        <v>6714</v>
      </c>
      <c r="O291" s="126">
        <v>5010</v>
      </c>
      <c r="P291" s="126"/>
    </row>
    <row r="292" spans="1:16" x14ac:dyDescent="0.15">
      <c r="A292" s="125" t="str">
        <f t="shared" si="4"/>
        <v>53</v>
      </c>
      <c r="B292" s="131" t="s">
        <v>675</v>
      </c>
      <c r="C292" s="130" t="s">
        <v>674</v>
      </c>
      <c r="D292" s="126">
        <v>711220</v>
      </c>
      <c r="E292" s="126">
        <v>39005</v>
      </c>
      <c r="F292" s="126">
        <v>4874</v>
      </c>
      <c r="G292" s="126">
        <v>667341</v>
      </c>
      <c r="H292" s="126">
        <v>29293</v>
      </c>
      <c r="I292" s="126">
        <v>638048</v>
      </c>
      <c r="J292" s="126">
        <v>634073</v>
      </c>
      <c r="K292" s="126">
        <v>519341</v>
      </c>
      <c r="L292" s="126">
        <v>114732</v>
      </c>
      <c r="M292" s="126">
        <v>3975</v>
      </c>
      <c r="N292" s="126">
        <v>5773</v>
      </c>
      <c r="O292" s="126">
        <v>4621</v>
      </c>
      <c r="P292" s="126"/>
    </row>
    <row r="293" spans="1:16" x14ac:dyDescent="0.15">
      <c r="A293" s="125" t="str">
        <f t="shared" si="4"/>
        <v>53</v>
      </c>
      <c r="B293" s="131" t="s">
        <v>673</v>
      </c>
      <c r="C293" s="130" t="s">
        <v>672</v>
      </c>
      <c r="D293" s="126">
        <v>238627</v>
      </c>
      <c r="E293" s="126">
        <v>17049</v>
      </c>
      <c r="F293" s="126">
        <v>2125</v>
      </c>
      <c r="G293" s="126">
        <v>219453</v>
      </c>
      <c r="H293" s="126">
        <v>13468</v>
      </c>
      <c r="I293" s="126">
        <v>205985</v>
      </c>
      <c r="J293" s="126">
        <v>204407</v>
      </c>
      <c r="K293" s="126">
        <v>166134</v>
      </c>
      <c r="L293" s="126">
        <v>38273</v>
      </c>
      <c r="M293" s="126">
        <v>1578</v>
      </c>
      <c r="N293" s="126">
        <v>6435</v>
      </c>
      <c r="O293" s="126">
        <v>5513</v>
      </c>
      <c r="P293" s="126"/>
    </row>
    <row r="294" spans="1:16" x14ac:dyDescent="0.15">
      <c r="A294" s="125" t="str">
        <f t="shared" si="4"/>
        <v>55</v>
      </c>
      <c r="B294" s="131" t="s">
        <v>671</v>
      </c>
      <c r="C294" s="130" t="s">
        <v>670</v>
      </c>
      <c r="D294" s="126">
        <v>308553</v>
      </c>
      <c r="E294" s="126">
        <v>18509</v>
      </c>
      <c r="F294" s="126">
        <v>4019</v>
      </c>
      <c r="G294" s="126">
        <v>286025</v>
      </c>
      <c r="H294" s="126">
        <v>65083</v>
      </c>
      <c r="I294" s="126">
        <v>220942</v>
      </c>
      <c r="J294" s="126">
        <v>212643</v>
      </c>
      <c r="K294" s="126">
        <v>144530</v>
      </c>
      <c r="L294" s="126">
        <v>68113</v>
      </c>
      <c r="M294" s="126">
        <v>8299</v>
      </c>
      <c r="N294" s="126">
        <v>5678</v>
      </c>
      <c r="O294" s="126">
        <v>5104</v>
      </c>
      <c r="P294" s="126"/>
    </row>
    <row r="295" spans="1:16" x14ac:dyDescent="0.15">
      <c r="A295" s="125" t="str">
        <f t="shared" si="4"/>
        <v>55</v>
      </c>
      <c r="B295" s="131" t="s">
        <v>669</v>
      </c>
      <c r="C295" s="130" t="s">
        <v>668</v>
      </c>
      <c r="D295" s="126">
        <v>204171</v>
      </c>
      <c r="E295" s="126">
        <v>22139</v>
      </c>
      <c r="F295" s="126">
        <v>8197</v>
      </c>
      <c r="G295" s="126">
        <v>173835</v>
      </c>
      <c r="H295" s="126">
        <v>57696</v>
      </c>
      <c r="I295" s="126">
        <v>116139</v>
      </c>
      <c r="J295" s="126">
        <v>111384</v>
      </c>
      <c r="K295" s="126">
        <v>77497</v>
      </c>
      <c r="L295" s="126">
        <v>33887</v>
      </c>
      <c r="M295" s="126">
        <v>4755</v>
      </c>
      <c r="N295" s="126">
        <v>4855</v>
      </c>
      <c r="O295" s="126">
        <v>3958</v>
      </c>
      <c r="P295" s="126"/>
    </row>
    <row r="296" spans="1:16" x14ac:dyDescent="0.15">
      <c r="A296" s="125" t="str">
        <f t="shared" si="4"/>
        <v>55</v>
      </c>
      <c r="B296" s="131" t="s">
        <v>667</v>
      </c>
      <c r="C296" s="130" t="s">
        <v>666</v>
      </c>
      <c r="D296" s="126">
        <v>448245</v>
      </c>
      <c r="E296" s="126">
        <v>145872</v>
      </c>
      <c r="F296" s="126">
        <v>27249</v>
      </c>
      <c r="G296" s="126">
        <v>275124</v>
      </c>
      <c r="H296" s="126">
        <v>101846</v>
      </c>
      <c r="I296" s="126">
        <v>173278</v>
      </c>
      <c r="J296" s="126">
        <v>165858</v>
      </c>
      <c r="K296" s="126">
        <v>121087</v>
      </c>
      <c r="L296" s="126">
        <v>44771</v>
      </c>
      <c r="M296" s="126">
        <v>7420</v>
      </c>
      <c r="N296" s="126">
        <v>8010</v>
      </c>
      <c r="O296" s="126">
        <v>7599</v>
      </c>
      <c r="P296" s="126"/>
    </row>
    <row r="297" spans="1:16" x14ac:dyDescent="0.15">
      <c r="A297" s="125" t="str">
        <f t="shared" si="4"/>
        <v>57</v>
      </c>
      <c r="B297" s="131" t="s">
        <v>665</v>
      </c>
      <c r="C297" s="130" t="s">
        <v>664</v>
      </c>
      <c r="D297" s="126">
        <v>195286</v>
      </c>
      <c r="E297" s="126">
        <v>0</v>
      </c>
      <c r="F297" s="126">
        <v>0</v>
      </c>
      <c r="G297" s="126">
        <v>195286</v>
      </c>
      <c r="H297" s="126">
        <v>1782</v>
      </c>
      <c r="I297" s="126">
        <v>193504</v>
      </c>
      <c r="J297" s="126">
        <v>191760</v>
      </c>
      <c r="K297" s="126">
        <v>175143</v>
      </c>
      <c r="L297" s="126">
        <v>16617</v>
      </c>
      <c r="M297" s="126">
        <v>1744</v>
      </c>
      <c r="N297" s="126">
        <v>8746</v>
      </c>
      <c r="O297" s="126">
        <v>6560</v>
      </c>
      <c r="P297" s="126"/>
    </row>
    <row r="298" spans="1:16" x14ac:dyDescent="0.15">
      <c r="A298" s="125" t="str">
        <f t="shared" si="4"/>
        <v>57</v>
      </c>
      <c r="B298" s="131" t="s">
        <v>663</v>
      </c>
      <c r="C298" s="130" t="s">
        <v>662</v>
      </c>
      <c r="D298" s="126">
        <v>5730</v>
      </c>
      <c r="E298" s="126">
        <v>0</v>
      </c>
      <c r="F298" s="126">
        <v>0</v>
      </c>
      <c r="G298" s="126">
        <v>5730</v>
      </c>
      <c r="H298" s="126">
        <v>143</v>
      </c>
      <c r="I298" s="126">
        <v>5587</v>
      </c>
      <c r="J298" s="126">
        <v>5532</v>
      </c>
      <c r="K298" s="126">
        <v>5091</v>
      </c>
      <c r="L298" s="126">
        <v>441</v>
      </c>
      <c r="M298" s="126">
        <v>55</v>
      </c>
      <c r="N298" s="126">
        <v>8801</v>
      </c>
      <c r="O298" s="126">
        <v>6589</v>
      </c>
      <c r="P298" s="126"/>
    </row>
    <row r="299" spans="1:16" x14ac:dyDescent="0.15">
      <c r="A299" s="125" t="str">
        <f t="shared" si="4"/>
        <v>57</v>
      </c>
      <c r="B299" s="131" t="s">
        <v>661</v>
      </c>
      <c r="C299" s="130" t="s">
        <v>660</v>
      </c>
      <c r="D299" s="126">
        <v>200209</v>
      </c>
      <c r="E299" s="126">
        <v>230</v>
      </c>
      <c r="F299" s="126">
        <v>23</v>
      </c>
      <c r="G299" s="126">
        <v>199956</v>
      </c>
      <c r="H299" s="126">
        <v>5915</v>
      </c>
      <c r="I299" s="126">
        <v>194041</v>
      </c>
      <c r="J299" s="126">
        <v>189228</v>
      </c>
      <c r="K299" s="126">
        <v>147968</v>
      </c>
      <c r="L299" s="126">
        <v>41260</v>
      </c>
      <c r="M299" s="126">
        <v>4813</v>
      </c>
      <c r="N299" s="126">
        <v>4321</v>
      </c>
      <c r="O299" s="126">
        <v>3767</v>
      </c>
      <c r="P299" s="126"/>
    </row>
    <row r="300" spans="1:16" x14ac:dyDescent="0.15">
      <c r="A300" s="125" t="str">
        <f t="shared" si="4"/>
        <v>57</v>
      </c>
      <c r="B300" s="131" t="s">
        <v>659</v>
      </c>
      <c r="C300" s="130" t="s">
        <v>658</v>
      </c>
      <c r="D300" s="126">
        <v>383842</v>
      </c>
      <c r="E300" s="126">
        <v>37072</v>
      </c>
      <c r="F300" s="126">
        <v>1808</v>
      </c>
      <c r="G300" s="126">
        <v>344962</v>
      </c>
      <c r="H300" s="126">
        <v>11419</v>
      </c>
      <c r="I300" s="126">
        <v>333543</v>
      </c>
      <c r="J300" s="126">
        <v>329692</v>
      </c>
      <c r="K300" s="126">
        <v>256445</v>
      </c>
      <c r="L300" s="126">
        <v>73247</v>
      </c>
      <c r="M300" s="126">
        <v>3851</v>
      </c>
      <c r="N300" s="126">
        <v>3420</v>
      </c>
      <c r="O300" s="126">
        <v>2941</v>
      </c>
      <c r="P300" s="126"/>
    </row>
    <row r="301" spans="1:16" x14ac:dyDescent="0.15">
      <c r="A301" s="125" t="str">
        <f t="shared" si="4"/>
        <v>57</v>
      </c>
      <c r="B301" s="131" t="s">
        <v>657</v>
      </c>
      <c r="C301" s="130" t="s">
        <v>656</v>
      </c>
      <c r="D301" s="126">
        <v>1714328</v>
      </c>
      <c r="E301" s="126">
        <v>76969</v>
      </c>
      <c r="F301" s="126">
        <v>10345</v>
      </c>
      <c r="G301" s="126">
        <v>1627014</v>
      </c>
      <c r="H301" s="126">
        <v>84717</v>
      </c>
      <c r="I301" s="126">
        <v>1542297</v>
      </c>
      <c r="J301" s="126">
        <v>1494870</v>
      </c>
      <c r="K301" s="126">
        <v>1115542</v>
      </c>
      <c r="L301" s="126">
        <v>379328</v>
      </c>
      <c r="M301" s="126">
        <v>47427</v>
      </c>
      <c r="N301" s="126">
        <v>4193</v>
      </c>
      <c r="O301" s="126">
        <v>3554</v>
      </c>
      <c r="P301" s="126"/>
    </row>
    <row r="302" spans="1:16" x14ac:dyDescent="0.15">
      <c r="A302" s="125" t="str">
        <f t="shared" si="4"/>
        <v>57</v>
      </c>
      <c r="B302" s="131" t="s">
        <v>655</v>
      </c>
      <c r="C302" s="130" t="s">
        <v>654</v>
      </c>
      <c r="D302" s="126">
        <v>8656</v>
      </c>
      <c r="E302" s="126">
        <v>0</v>
      </c>
      <c r="F302" s="126">
        <v>0</v>
      </c>
      <c r="G302" s="126">
        <v>8656</v>
      </c>
      <c r="H302" s="126">
        <v>701</v>
      </c>
      <c r="I302" s="126">
        <v>7955</v>
      </c>
      <c r="J302" s="126">
        <v>7921</v>
      </c>
      <c r="K302" s="126">
        <v>7541</v>
      </c>
      <c r="L302" s="126">
        <v>380</v>
      </c>
      <c r="M302" s="126">
        <v>34</v>
      </c>
      <c r="N302" s="126">
        <v>7445</v>
      </c>
      <c r="O302" s="126">
        <v>6081</v>
      </c>
      <c r="P302" s="126"/>
    </row>
    <row r="303" spans="1:16" x14ac:dyDescent="0.15">
      <c r="A303" s="125" t="str">
        <f t="shared" si="4"/>
        <v>57</v>
      </c>
      <c r="B303" s="131" t="s">
        <v>653</v>
      </c>
      <c r="C303" s="130" t="s">
        <v>652</v>
      </c>
      <c r="D303" s="126">
        <v>25613</v>
      </c>
      <c r="E303" s="126">
        <v>847</v>
      </c>
      <c r="F303" s="126">
        <v>738</v>
      </c>
      <c r="G303" s="126">
        <v>24028</v>
      </c>
      <c r="H303" s="126">
        <v>2807</v>
      </c>
      <c r="I303" s="126">
        <v>21221</v>
      </c>
      <c r="J303" s="126">
        <v>20585</v>
      </c>
      <c r="K303" s="126">
        <v>18377</v>
      </c>
      <c r="L303" s="126">
        <v>2208</v>
      </c>
      <c r="M303" s="126">
        <v>636</v>
      </c>
      <c r="N303" s="126">
        <v>5911</v>
      </c>
      <c r="O303" s="126">
        <v>4706</v>
      </c>
      <c r="P303" s="126"/>
    </row>
    <row r="304" spans="1:16" x14ac:dyDescent="0.15">
      <c r="A304" s="125" t="str">
        <f t="shared" si="4"/>
        <v>57</v>
      </c>
      <c r="B304" s="131" t="s">
        <v>651</v>
      </c>
      <c r="C304" s="130" t="s">
        <v>650</v>
      </c>
      <c r="D304" s="126">
        <v>75929</v>
      </c>
      <c r="E304" s="126">
        <v>179</v>
      </c>
      <c r="F304" s="126">
        <v>29</v>
      </c>
      <c r="G304" s="126">
        <v>75721</v>
      </c>
      <c r="H304" s="126">
        <v>2922</v>
      </c>
      <c r="I304" s="126">
        <v>72799</v>
      </c>
      <c r="J304" s="126">
        <v>70484</v>
      </c>
      <c r="K304" s="126">
        <v>63527</v>
      </c>
      <c r="L304" s="126">
        <v>6957</v>
      </c>
      <c r="M304" s="126">
        <v>2315</v>
      </c>
      <c r="N304" s="126">
        <v>6542</v>
      </c>
      <c r="O304" s="126">
        <v>5644</v>
      </c>
      <c r="P304" s="126"/>
    </row>
    <row r="305" spans="1:16" x14ac:dyDescent="0.15">
      <c r="A305" s="125" t="str">
        <f t="shared" si="4"/>
        <v>57</v>
      </c>
      <c r="B305" s="131" t="s">
        <v>649</v>
      </c>
      <c r="C305" s="130" t="s">
        <v>648</v>
      </c>
      <c r="D305" s="126">
        <v>38211</v>
      </c>
      <c r="E305" s="126">
        <v>0</v>
      </c>
      <c r="F305" s="126">
        <v>0</v>
      </c>
      <c r="G305" s="126">
        <v>38211</v>
      </c>
      <c r="H305" s="126">
        <v>497</v>
      </c>
      <c r="I305" s="126">
        <v>37714</v>
      </c>
      <c r="J305" s="126">
        <v>37519</v>
      </c>
      <c r="K305" s="126">
        <v>35401</v>
      </c>
      <c r="L305" s="126">
        <v>2118</v>
      </c>
      <c r="M305" s="126">
        <v>195</v>
      </c>
      <c r="N305" s="126">
        <v>8896</v>
      </c>
      <c r="O305" s="126">
        <v>7403</v>
      </c>
      <c r="P305" s="126"/>
    </row>
    <row r="306" spans="1:16" x14ac:dyDescent="0.15">
      <c r="A306" s="125" t="str">
        <f t="shared" si="4"/>
        <v>57</v>
      </c>
      <c r="B306" s="131" t="s">
        <v>647</v>
      </c>
      <c r="C306" s="130" t="s">
        <v>646</v>
      </c>
      <c r="D306" s="126">
        <v>67157</v>
      </c>
      <c r="E306" s="126">
        <v>1451</v>
      </c>
      <c r="F306" s="126">
        <v>303</v>
      </c>
      <c r="G306" s="126">
        <v>65403</v>
      </c>
      <c r="H306" s="126">
        <v>2001</v>
      </c>
      <c r="I306" s="126">
        <v>63402</v>
      </c>
      <c r="J306" s="126">
        <v>61409</v>
      </c>
      <c r="K306" s="126">
        <v>44834</v>
      </c>
      <c r="L306" s="126">
        <v>16575</v>
      </c>
      <c r="M306" s="126">
        <v>1993</v>
      </c>
      <c r="N306" s="126">
        <v>4595</v>
      </c>
      <c r="O306" s="126">
        <v>3813</v>
      </c>
      <c r="P306" s="126"/>
    </row>
    <row r="307" spans="1:16" x14ac:dyDescent="0.15">
      <c r="A307" s="125" t="str">
        <f t="shared" si="4"/>
        <v>57</v>
      </c>
      <c r="B307" s="131" t="s">
        <v>645</v>
      </c>
      <c r="C307" s="130" t="s">
        <v>644</v>
      </c>
      <c r="D307" s="126">
        <v>99489</v>
      </c>
      <c r="E307" s="126">
        <v>678</v>
      </c>
      <c r="F307" s="126">
        <v>258</v>
      </c>
      <c r="G307" s="126">
        <v>98553</v>
      </c>
      <c r="H307" s="126">
        <v>3446</v>
      </c>
      <c r="I307" s="126">
        <v>95107</v>
      </c>
      <c r="J307" s="126">
        <v>91511</v>
      </c>
      <c r="K307" s="126">
        <v>54297</v>
      </c>
      <c r="L307" s="126">
        <v>37214</v>
      </c>
      <c r="M307" s="126">
        <v>3596</v>
      </c>
      <c r="N307" s="126">
        <v>4740</v>
      </c>
      <c r="O307" s="126">
        <v>4057</v>
      </c>
      <c r="P307" s="126"/>
    </row>
    <row r="308" spans="1:16" x14ac:dyDescent="0.15">
      <c r="A308" s="125" t="str">
        <f t="shared" si="4"/>
        <v>57</v>
      </c>
      <c r="B308" s="131" t="s">
        <v>643</v>
      </c>
      <c r="C308" s="130" t="s">
        <v>642</v>
      </c>
      <c r="D308" s="126">
        <v>74000</v>
      </c>
      <c r="E308" s="126">
        <v>896</v>
      </c>
      <c r="F308" s="126">
        <v>305</v>
      </c>
      <c r="G308" s="126">
        <v>72799</v>
      </c>
      <c r="H308" s="126">
        <v>2919</v>
      </c>
      <c r="I308" s="126">
        <v>69880</v>
      </c>
      <c r="J308" s="126">
        <v>66536</v>
      </c>
      <c r="K308" s="126">
        <v>34346</v>
      </c>
      <c r="L308" s="126">
        <v>32190</v>
      </c>
      <c r="M308" s="126">
        <v>3344</v>
      </c>
      <c r="N308" s="126">
        <v>4813</v>
      </c>
      <c r="O308" s="126">
        <v>4225</v>
      </c>
      <c r="P308" s="126"/>
    </row>
    <row r="309" spans="1:16" x14ac:dyDescent="0.15">
      <c r="A309" s="125" t="str">
        <f t="shared" si="4"/>
        <v>57</v>
      </c>
      <c r="B309" s="131" t="s">
        <v>641</v>
      </c>
      <c r="C309" s="130" t="s">
        <v>640</v>
      </c>
      <c r="D309" s="126">
        <v>178772</v>
      </c>
      <c r="E309" s="126">
        <v>55794</v>
      </c>
      <c r="F309" s="126">
        <v>13071</v>
      </c>
      <c r="G309" s="126">
        <v>109907</v>
      </c>
      <c r="H309" s="126">
        <v>11628</v>
      </c>
      <c r="I309" s="126">
        <v>98279</v>
      </c>
      <c r="J309" s="126">
        <v>92907</v>
      </c>
      <c r="K309" s="126">
        <v>59914</v>
      </c>
      <c r="L309" s="126">
        <v>32993</v>
      </c>
      <c r="M309" s="126">
        <v>5372</v>
      </c>
      <c r="N309" s="126">
        <v>5464</v>
      </c>
      <c r="O309" s="126">
        <v>4456</v>
      </c>
      <c r="P309" s="126"/>
    </row>
    <row r="310" spans="1:16" x14ac:dyDescent="0.15">
      <c r="A310" s="125" t="str">
        <f t="shared" si="4"/>
        <v>57</v>
      </c>
      <c r="B310" s="131" t="s">
        <v>639</v>
      </c>
      <c r="C310" s="130" t="s">
        <v>638</v>
      </c>
      <c r="D310" s="126">
        <v>4677</v>
      </c>
      <c r="E310" s="126">
        <v>0</v>
      </c>
      <c r="F310" s="126">
        <v>0</v>
      </c>
      <c r="G310" s="126">
        <v>4677</v>
      </c>
      <c r="H310" s="126">
        <v>0</v>
      </c>
      <c r="I310" s="126">
        <v>4677</v>
      </c>
      <c r="J310" s="126">
        <v>4513</v>
      </c>
      <c r="K310" s="126">
        <v>3365</v>
      </c>
      <c r="L310" s="126">
        <v>1148</v>
      </c>
      <c r="M310" s="126">
        <v>164</v>
      </c>
      <c r="N310" s="126">
        <v>5411</v>
      </c>
      <c r="O310" s="126">
        <v>4525</v>
      </c>
      <c r="P310" s="126"/>
    </row>
    <row r="311" spans="1:16" x14ac:dyDescent="0.15">
      <c r="A311" s="125" t="str">
        <f t="shared" si="4"/>
        <v>57</v>
      </c>
      <c r="B311" s="131" t="s">
        <v>637</v>
      </c>
      <c r="C311" s="130" t="s">
        <v>636</v>
      </c>
      <c r="D311" s="126">
        <v>4956</v>
      </c>
      <c r="E311" s="126">
        <v>0</v>
      </c>
      <c r="F311" s="126">
        <v>0</v>
      </c>
      <c r="G311" s="126">
        <v>4956</v>
      </c>
      <c r="H311" s="126">
        <v>72</v>
      </c>
      <c r="I311" s="126">
        <v>4884</v>
      </c>
      <c r="J311" s="126">
        <v>4803</v>
      </c>
      <c r="K311" s="126">
        <v>4017</v>
      </c>
      <c r="L311" s="126">
        <v>786</v>
      </c>
      <c r="M311" s="126">
        <v>81</v>
      </c>
      <c r="N311" s="126">
        <v>5791</v>
      </c>
      <c r="O311" s="126">
        <v>4744</v>
      </c>
      <c r="P311" s="126"/>
    </row>
    <row r="312" spans="1:16" x14ac:dyDescent="0.15">
      <c r="A312" s="125" t="str">
        <f t="shared" si="4"/>
        <v>57</v>
      </c>
      <c r="B312" s="131" t="s">
        <v>635</v>
      </c>
      <c r="C312" s="130" t="s">
        <v>634</v>
      </c>
      <c r="D312" s="126">
        <v>6892</v>
      </c>
      <c r="E312" s="126">
        <v>49</v>
      </c>
      <c r="F312" s="126">
        <v>10</v>
      </c>
      <c r="G312" s="126">
        <v>6833</v>
      </c>
      <c r="H312" s="126">
        <v>204</v>
      </c>
      <c r="I312" s="126">
        <v>6629</v>
      </c>
      <c r="J312" s="126">
        <v>6385</v>
      </c>
      <c r="K312" s="126">
        <v>4707</v>
      </c>
      <c r="L312" s="126">
        <v>1678</v>
      </c>
      <c r="M312" s="126">
        <v>244</v>
      </c>
      <c r="N312" s="126">
        <v>5105</v>
      </c>
      <c r="O312" s="126">
        <v>4248</v>
      </c>
      <c r="P312" s="126"/>
    </row>
    <row r="313" spans="1:16" x14ac:dyDescent="0.15">
      <c r="A313" s="125" t="str">
        <f t="shared" si="4"/>
        <v>57</v>
      </c>
      <c r="B313" s="131" t="s">
        <v>633</v>
      </c>
      <c r="C313" s="130" t="s">
        <v>632</v>
      </c>
      <c r="D313" s="126">
        <v>823</v>
      </c>
      <c r="E313" s="126">
        <v>0</v>
      </c>
      <c r="F313" s="126">
        <v>0</v>
      </c>
      <c r="G313" s="126">
        <v>823</v>
      </c>
      <c r="H313" s="126">
        <v>0</v>
      </c>
      <c r="I313" s="126">
        <v>823</v>
      </c>
      <c r="J313" s="126">
        <v>809</v>
      </c>
      <c r="K313" s="126">
        <v>677</v>
      </c>
      <c r="L313" s="126">
        <v>132</v>
      </c>
      <c r="M313" s="126">
        <v>14</v>
      </c>
      <c r="N313" s="126">
        <v>9292</v>
      </c>
      <c r="O313" s="126">
        <v>8032</v>
      </c>
      <c r="P313" s="126"/>
    </row>
    <row r="314" spans="1:16" x14ac:dyDescent="0.15">
      <c r="A314" s="125" t="str">
        <f t="shared" si="4"/>
        <v>57</v>
      </c>
      <c r="B314" s="131" t="s">
        <v>631</v>
      </c>
      <c r="C314" s="130" t="s">
        <v>630</v>
      </c>
      <c r="D314" s="126">
        <v>9941</v>
      </c>
      <c r="E314" s="126">
        <v>0</v>
      </c>
      <c r="F314" s="126">
        <v>0</v>
      </c>
      <c r="G314" s="126">
        <v>9941</v>
      </c>
      <c r="H314" s="126">
        <v>282</v>
      </c>
      <c r="I314" s="126">
        <v>9659</v>
      </c>
      <c r="J314" s="126">
        <v>9498</v>
      </c>
      <c r="K314" s="126">
        <v>7943</v>
      </c>
      <c r="L314" s="126">
        <v>1555</v>
      </c>
      <c r="M314" s="126">
        <v>161</v>
      </c>
      <c r="N314" s="126">
        <v>9354</v>
      </c>
      <c r="O314" s="126">
        <v>7775</v>
      </c>
      <c r="P314" s="126"/>
    </row>
    <row r="315" spans="1:16" x14ac:dyDescent="0.15">
      <c r="A315" s="125" t="str">
        <f t="shared" si="4"/>
        <v>57</v>
      </c>
      <c r="B315" s="131" t="s">
        <v>629</v>
      </c>
      <c r="C315" s="130" t="s">
        <v>628</v>
      </c>
      <c r="D315" s="126">
        <v>37735</v>
      </c>
      <c r="E315" s="126">
        <v>267</v>
      </c>
      <c r="F315" s="126">
        <v>56</v>
      </c>
      <c r="G315" s="126">
        <v>37412</v>
      </c>
      <c r="H315" s="126">
        <v>1118</v>
      </c>
      <c r="I315" s="126">
        <v>36294</v>
      </c>
      <c r="J315" s="126">
        <v>34958</v>
      </c>
      <c r="K315" s="126">
        <v>25770</v>
      </c>
      <c r="L315" s="126">
        <v>9188</v>
      </c>
      <c r="M315" s="126">
        <v>1336</v>
      </c>
      <c r="N315" s="126">
        <v>5105</v>
      </c>
      <c r="O315" s="126">
        <v>4247</v>
      </c>
      <c r="P315" s="126"/>
    </row>
    <row r="316" spans="1:16" x14ac:dyDescent="0.15">
      <c r="A316" s="125" t="str">
        <f t="shared" si="4"/>
        <v>57</v>
      </c>
      <c r="B316" s="131" t="s">
        <v>627</v>
      </c>
      <c r="C316" s="130" t="s">
        <v>626</v>
      </c>
      <c r="D316" s="126">
        <v>173536</v>
      </c>
      <c r="E316" s="126">
        <v>2350</v>
      </c>
      <c r="F316" s="126">
        <v>441</v>
      </c>
      <c r="G316" s="126">
        <v>170745</v>
      </c>
      <c r="H316" s="126">
        <v>8570</v>
      </c>
      <c r="I316" s="126">
        <v>162175</v>
      </c>
      <c r="J316" s="126">
        <v>157411</v>
      </c>
      <c r="K316" s="126">
        <v>120567</v>
      </c>
      <c r="L316" s="126">
        <v>36844</v>
      </c>
      <c r="M316" s="126">
        <v>4764</v>
      </c>
      <c r="N316" s="126">
        <v>5099</v>
      </c>
      <c r="O316" s="126">
        <v>4407</v>
      </c>
      <c r="P316" s="126"/>
    </row>
    <row r="317" spans="1:16" x14ac:dyDescent="0.15">
      <c r="A317" s="125" t="str">
        <f t="shared" si="4"/>
        <v>57</v>
      </c>
      <c r="B317" s="131" t="s">
        <v>625</v>
      </c>
      <c r="C317" s="130" t="s">
        <v>624</v>
      </c>
      <c r="D317" s="126">
        <v>263432</v>
      </c>
      <c r="E317" s="126">
        <v>3327</v>
      </c>
      <c r="F317" s="126">
        <v>697</v>
      </c>
      <c r="G317" s="126">
        <v>259408</v>
      </c>
      <c r="H317" s="126">
        <v>229</v>
      </c>
      <c r="I317" s="126">
        <v>259179</v>
      </c>
      <c r="J317" s="126">
        <v>250007</v>
      </c>
      <c r="K317" s="126">
        <v>96173</v>
      </c>
      <c r="L317" s="126">
        <v>153834</v>
      </c>
      <c r="M317" s="126">
        <v>9172</v>
      </c>
      <c r="N317" s="126">
        <v>3659</v>
      </c>
      <c r="O317" s="126">
        <v>3175</v>
      </c>
      <c r="P317" s="126"/>
    </row>
    <row r="318" spans="1:16" x14ac:dyDescent="0.15">
      <c r="A318" s="125" t="str">
        <f t="shared" si="4"/>
        <v>59</v>
      </c>
      <c r="B318" s="131" t="s">
        <v>623</v>
      </c>
      <c r="C318" s="130" t="s">
        <v>622</v>
      </c>
      <c r="D318" s="126">
        <v>66424</v>
      </c>
      <c r="E318" s="126">
        <v>13</v>
      </c>
      <c r="F318" s="126">
        <v>4</v>
      </c>
      <c r="G318" s="126">
        <v>66407</v>
      </c>
      <c r="H318" s="126">
        <v>1464</v>
      </c>
      <c r="I318" s="126">
        <v>64943</v>
      </c>
      <c r="J318" s="126">
        <v>64200</v>
      </c>
      <c r="K318" s="126">
        <v>54005</v>
      </c>
      <c r="L318" s="126">
        <v>10195</v>
      </c>
      <c r="M318" s="126">
        <v>743</v>
      </c>
      <c r="N318" s="126">
        <v>8008</v>
      </c>
      <c r="O318" s="126">
        <v>7200</v>
      </c>
      <c r="P318" s="126"/>
    </row>
    <row r="319" spans="1:16" x14ac:dyDescent="0.15">
      <c r="A319" s="125" t="str">
        <f t="shared" si="4"/>
        <v>59</v>
      </c>
      <c r="B319" s="131" t="s">
        <v>621</v>
      </c>
      <c r="C319" s="130" t="s">
        <v>620</v>
      </c>
      <c r="D319" s="126">
        <v>45141</v>
      </c>
      <c r="E319" s="126">
        <v>0</v>
      </c>
      <c r="F319" s="126">
        <v>0</v>
      </c>
      <c r="G319" s="126">
        <v>45141</v>
      </c>
      <c r="H319" s="126">
        <v>190</v>
      </c>
      <c r="I319" s="126">
        <v>44951</v>
      </c>
      <c r="J319" s="126">
        <v>44894</v>
      </c>
      <c r="K319" s="126">
        <v>40168</v>
      </c>
      <c r="L319" s="126">
        <v>4726</v>
      </c>
      <c r="M319" s="126">
        <v>57</v>
      </c>
      <c r="N319" s="126">
        <v>7583</v>
      </c>
      <c r="O319" s="126">
        <v>6796</v>
      </c>
      <c r="P319" s="126"/>
    </row>
    <row r="320" spans="1:16" x14ac:dyDescent="0.15">
      <c r="A320" s="125" t="str">
        <f t="shared" si="4"/>
        <v>59</v>
      </c>
      <c r="B320" s="131" t="s">
        <v>619</v>
      </c>
      <c r="C320" s="130" t="s">
        <v>618</v>
      </c>
      <c r="D320" s="126">
        <v>39410</v>
      </c>
      <c r="E320" s="126">
        <v>1301</v>
      </c>
      <c r="F320" s="126">
        <v>464</v>
      </c>
      <c r="G320" s="126">
        <v>37645</v>
      </c>
      <c r="H320" s="126">
        <v>608</v>
      </c>
      <c r="I320" s="126">
        <v>37037</v>
      </c>
      <c r="J320" s="126">
        <v>36759</v>
      </c>
      <c r="K320" s="126">
        <v>23661</v>
      </c>
      <c r="L320" s="126">
        <v>13098</v>
      </c>
      <c r="M320" s="126">
        <v>278</v>
      </c>
      <c r="N320" s="126">
        <v>3856</v>
      </c>
      <c r="O320" s="126">
        <v>3400</v>
      </c>
      <c r="P320" s="126"/>
    </row>
    <row r="321" spans="1:16" x14ac:dyDescent="0.15">
      <c r="A321" s="125" t="str">
        <f t="shared" si="4"/>
        <v>59</v>
      </c>
      <c r="B321" s="131" t="s">
        <v>617</v>
      </c>
      <c r="C321" s="130" t="s">
        <v>616</v>
      </c>
      <c r="D321" s="126">
        <v>13273</v>
      </c>
      <c r="E321" s="126">
        <v>0</v>
      </c>
      <c r="F321" s="126">
        <v>0</v>
      </c>
      <c r="G321" s="126">
        <v>13273</v>
      </c>
      <c r="H321" s="126">
        <v>7</v>
      </c>
      <c r="I321" s="126">
        <v>13266</v>
      </c>
      <c r="J321" s="126">
        <v>13266</v>
      </c>
      <c r="K321" s="126">
        <v>9458</v>
      </c>
      <c r="L321" s="126">
        <v>3808</v>
      </c>
      <c r="M321" s="126">
        <v>0</v>
      </c>
      <c r="N321" s="126">
        <v>10886</v>
      </c>
      <c r="O321" s="126">
        <v>8692</v>
      </c>
      <c r="P321" s="126"/>
    </row>
    <row r="322" spans="1:16" x14ac:dyDescent="0.15">
      <c r="A322" s="125" t="str">
        <f t="shared" si="4"/>
        <v>59</v>
      </c>
      <c r="B322" s="131" t="s">
        <v>615</v>
      </c>
      <c r="C322" s="130" t="s">
        <v>614</v>
      </c>
      <c r="D322" s="126">
        <v>32829</v>
      </c>
      <c r="E322" s="126">
        <v>0</v>
      </c>
      <c r="F322" s="126">
        <v>0</v>
      </c>
      <c r="G322" s="126">
        <v>32829</v>
      </c>
      <c r="H322" s="126">
        <v>1421</v>
      </c>
      <c r="I322" s="126">
        <v>31408</v>
      </c>
      <c r="J322" s="126">
        <v>30724</v>
      </c>
      <c r="K322" s="126">
        <v>25242</v>
      </c>
      <c r="L322" s="126">
        <v>5482</v>
      </c>
      <c r="M322" s="126">
        <v>684</v>
      </c>
      <c r="N322" s="126">
        <v>10059</v>
      </c>
      <c r="O322" s="126">
        <v>8337</v>
      </c>
      <c r="P322" s="126"/>
    </row>
    <row r="323" spans="1:16" x14ac:dyDescent="0.15">
      <c r="A323" s="125" t="str">
        <f t="shared" si="4"/>
        <v>59</v>
      </c>
      <c r="B323" s="131" t="s">
        <v>613</v>
      </c>
      <c r="C323" s="130" t="s">
        <v>612</v>
      </c>
      <c r="D323" s="126">
        <v>22805</v>
      </c>
      <c r="E323" s="126">
        <v>9</v>
      </c>
      <c r="F323" s="126">
        <v>2</v>
      </c>
      <c r="G323" s="126">
        <v>22794</v>
      </c>
      <c r="H323" s="126">
        <v>950</v>
      </c>
      <c r="I323" s="126">
        <v>21844</v>
      </c>
      <c r="J323" s="126">
        <v>21702</v>
      </c>
      <c r="K323" s="126">
        <v>18331</v>
      </c>
      <c r="L323" s="126">
        <v>3371</v>
      </c>
      <c r="M323" s="126">
        <v>142</v>
      </c>
      <c r="N323" s="126">
        <v>7253</v>
      </c>
      <c r="O323" s="126">
        <v>5951</v>
      </c>
      <c r="P323" s="126"/>
    </row>
    <row r="324" spans="1:16" x14ac:dyDescent="0.15">
      <c r="A324" s="125" t="str">
        <f t="shared" si="4"/>
        <v>59</v>
      </c>
      <c r="B324" s="131" t="s">
        <v>611</v>
      </c>
      <c r="C324" s="130" t="s">
        <v>610</v>
      </c>
      <c r="D324" s="126">
        <v>1120490</v>
      </c>
      <c r="E324" s="126">
        <v>44911</v>
      </c>
      <c r="F324" s="126">
        <v>3603</v>
      </c>
      <c r="G324" s="126">
        <v>1071976</v>
      </c>
      <c r="H324" s="126">
        <v>52958</v>
      </c>
      <c r="I324" s="126">
        <v>1019018</v>
      </c>
      <c r="J324" s="126">
        <v>1007255</v>
      </c>
      <c r="K324" s="126">
        <v>907706</v>
      </c>
      <c r="L324" s="126">
        <v>99549</v>
      </c>
      <c r="M324" s="126">
        <v>11763</v>
      </c>
      <c r="N324" s="126">
        <v>6206</v>
      </c>
      <c r="O324" s="126">
        <v>5294</v>
      </c>
      <c r="P324" s="126"/>
    </row>
    <row r="325" spans="1:16" x14ac:dyDescent="0.15">
      <c r="A325" s="125" t="str">
        <f t="shared" si="4"/>
        <v>59</v>
      </c>
      <c r="B325" s="131" t="s">
        <v>609</v>
      </c>
      <c r="C325" s="130" t="s">
        <v>608</v>
      </c>
      <c r="D325" s="126">
        <v>117876</v>
      </c>
      <c r="E325" s="126">
        <v>16005</v>
      </c>
      <c r="F325" s="126">
        <v>1052</v>
      </c>
      <c r="G325" s="126">
        <v>100819</v>
      </c>
      <c r="H325" s="126">
        <v>8382</v>
      </c>
      <c r="I325" s="126">
        <v>92437</v>
      </c>
      <c r="J325" s="126">
        <v>91218</v>
      </c>
      <c r="K325" s="126">
        <v>73704</v>
      </c>
      <c r="L325" s="126">
        <v>17514</v>
      </c>
      <c r="M325" s="126">
        <v>1219</v>
      </c>
      <c r="N325" s="126">
        <v>5759</v>
      </c>
      <c r="O325" s="126">
        <v>5049</v>
      </c>
      <c r="P325" s="126"/>
    </row>
    <row r="326" spans="1:16" x14ac:dyDescent="0.15">
      <c r="A326" s="125" t="str">
        <f t="shared" si="4"/>
        <v>59</v>
      </c>
      <c r="B326" s="131" t="s">
        <v>607</v>
      </c>
      <c r="C326" s="130" t="s">
        <v>606</v>
      </c>
      <c r="D326" s="126">
        <v>152004</v>
      </c>
      <c r="E326" s="126">
        <v>24933</v>
      </c>
      <c r="F326" s="126">
        <v>601</v>
      </c>
      <c r="G326" s="126">
        <v>126470</v>
      </c>
      <c r="H326" s="126">
        <v>15417</v>
      </c>
      <c r="I326" s="126">
        <v>111053</v>
      </c>
      <c r="J326" s="126">
        <v>107394</v>
      </c>
      <c r="K326" s="126">
        <v>89150</v>
      </c>
      <c r="L326" s="126">
        <v>18244</v>
      </c>
      <c r="M326" s="126">
        <v>3659</v>
      </c>
      <c r="N326" s="126">
        <v>5295</v>
      </c>
      <c r="O326" s="126">
        <v>4580</v>
      </c>
      <c r="P326" s="126"/>
    </row>
    <row r="327" spans="1:16" x14ac:dyDescent="0.15">
      <c r="A327" s="125" t="str">
        <f t="shared" ref="A327:A390" si="5">LEFT(B327,2)</f>
        <v>59</v>
      </c>
      <c r="B327" s="131" t="s">
        <v>605</v>
      </c>
      <c r="C327" s="130" t="s">
        <v>604</v>
      </c>
      <c r="D327" s="126">
        <v>52716</v>
      </c>
      <c r="E327" s="126">
        <v>534</v>
      </c>
      <c r="F327" s="126">
        <v>124</v>
      </c>
      <c r="G327" s="126">
        <v>52058</v>
      </c>
      <c r="H327" s="126">
        <v>1820</v>
      </c>
      <c r="I327" s="126">
        <v>50238</v>
      </c>
      <c r="J327" s="126">
        <v>49407</v>
      </c>
      <c r="K327" s="126">
        <v>39556</v>
      </c>
      <c r="L327" s="126">
        <v>9851</v>
      </c>
      <c r="M327" s="126">
        <v>831</v>
      </c>
      <c r="N327" s="126">
        <v>9808</v>
      </c>
      <c r="O327" s="126">
        <v>8154</v>
      </c>
      <c r="P327" s="126"/>
    </row>
    <row r="328" spans="1:16" x14ac:dyDescent="0.15">
      <c r="A328" s="125" t="str">
        <f t="shared" si="5"/>
        <v>59</v>
      </c>
      <c r="B328" s="131" t="s">
        <v>603</v>
      </c>
      <c r="C328" s="130" t="s">
        <v>602</v>
      </c>
      <c r="D328" s="126">
        <v>81902</v>
      </c>
      <c r="E328" s="126">
        <v>4277</v>
      </c>
      <c r="F328" s="126">
        <v>387</v>
      </c>
      <c r="G328" s="126">
        <v>77238</v>
      </c>
      <c r="H328" s="126">
        <v>6820</v>
      </c>
      <c r="I328" s="126">
        <v>70418</v>
      </c>
      <c r="J328" s="126">
        <v>67915</v>
      </c>
      <c r="K328" s="126">
        <v>50523</v>
      </c>
      <c r="L328" s="126">
        <v>17392</v>
      </c>
      <c r="M328" s="126">
        <v>2503</v>
      </c>
      <c r="N328" s="126">
        <v>5539</v>
      </c>
      <c r="O328" s="126">
        <v>4630</v>
      </c>
      <c r="P328" s="126"/>
    </row>
    <row r="329" spans="1:16" x14ac:dyDescent="0.15">
      <c r="A329" s="125" t="str">
        <f t="shared" si="5"/>
        <v>61</v>
      </c>
      <c r="B329" s="131" t="s">
        <v>601</v>
      </c>
      <c r="C329" s="130" t="s">
        <v>600</v>
      </c>
      <c r="D329" s="126">
        <v>577049</v>
      </c>
      <c r="E329" s="126">
        <v>0</v>
      </c>
      <c r="F329" s="126">
        <v>0</v>
      </c>
      <c r="G329" s="126">
        <v>577049</v>
      </c>
      <c r="H329" s="126">
        <v>0</v>
      </c>
      <c r="I329" s="126">
        <v>577049</v>
      </c>
      <c r="J329" s="126">
        <v>574459</v>
      </c>
      <c r="K329" s="126">
        <v>494685</v>
      </c>
      <c r="L329" s="126">
        <v>79774</v>
      </c>
      <c r="M329" s="126">
        <v>2590</v>
      </c>
      <c r="N329" s="126">
        <v>7698</v>
      </c>
      <c r="O329" s="126">
        <v>5992</v>
      </c>
      <c r="P329" s="126"/>
    </row>
    <row r="330" spans="1:16" x14ac:dyDescent="0.15">
      <c r="A330" s="125" t="str">
        <f t="shared" si="5"/>
        <v>61</v>
      </c>
      <c r="B330" s="131" t="s">
        <v>599</v>
      </c>
      <c r="C330" s="130" t="s">
        <v>598</v>
      </c>
      <c r="D330" s="126">
        <v>1451539</v>
      </c>
      <c r="E330" s="126">
        <v>0</v>
      </c>
      <c r="F330" s="126">
        <v>0</v>
      </c>
      <c r="G330" s="126">
        <v>1451539</v>
      </c>
      <c r="H330" s="126">
        <v>0</v>
      </c>
      <c r="I330" s="126">
        <v>1451539</v>
      </c>
      <c r="J330" s="126">
        <v>1432535</v>
      </c>
      <c r="K330" s="126">
        <v>1219859</v>
      </c>
      <c r="L330" s="126">
        <v>212676</v>
      </c>
      <c r="M330" s="126">
        <v>19004</v>
      </c>
      <c r="N330" s="126">
        <v>6808</v>
      </c>
      <c r="O330" s="126">
        <v>5032</v>
      </c>
      <c r="P330" s="126"/>
    </row>
    <row r="331" spans="1:16" x14ac:dyDescent="0.15">
      <c r="A331" s="125" t="str">
        <f t="shared" si="5"/>
        <v>63</v>
      </c>
      <c r="B331" s="131" t="s">
        <v>597</v>
      </c>
      <c r="C331" s="130" t="s">
        <v>596</v>
      </c>
      <c r="D331" s="126">
        <v>1385570</v>
      </c>
      <c r="E331" s="126">
        <v>0</v>
      </c>
      <c r="F331" s="126">
        <v>0</v>
      </c>
      <c r="G331" s="126">
        <v>1385570</v>
      </c>
      <c r="H331" s="126">
        <v>620</v>
      </c>
      <c r="I331" s="126">
        <v>1384950</v>
      </c>
      <c r="J331" s="126">
        <v>1357943</v>
      </c>
      <c r="K331" s="126">
        <v>1027573</v>
      </c>
      <c r="L331" s="126">
        <v>330370</v>
      </c>
      <c r="M331" s="126">
        <v>27007</v>
      </c>
      <c r="N331" s="126">
        <v>7309</v>
      </c>
      <c r="O331" s="126">
        <v>5637</v>
      </c>
      <c r="P331" s="126"/>
    </row>
    <row r="332" spans="1:16" x14ac:dyDescent="0.15">
      <c r="A332" s="125" t="str">
        <f t="shared" si="5"/>
        <v>63</v>
      </c>
      <c r="B332" s="131" t="s">
        <v>595</v>
      </c>
      <c r="C332" s="130" t="s">
        <v>594</v>
      </c>
      <c r="D332" s="126">
        <v>718261</v>
      </c>
      <c r="E332" s="126">
        <v>1076</v>
      </c>
      <c r="F332" s="126">
        <v>283</v>
      </c>
      <c r="G332" s="126">
        <v>716902</v>
      </c>
      <c r="H332" s="126">
        <v>10606</v>
      </c>
      <c r="I332" s="126">
        <v>706296</v>
      </c>
      <c r="J332" s="126">
        <v>662642</v>
      </c>
      <c r="K332" s="126">
        <v>406145</v>
      </c>
      <c r="L332" s="126">
        <v>256497</v>
      </c>
      <c r="M332" s="126">
        <v>43654</v>
      </c>
      <c r="N332" s="126">
        <v>4877</v>
      </c>
      <c r="O332" s="126">
        <v>4363</v>
      </c>
      <c r="P332" s="126"/>
    </row>
    <row r="333" spans="1:16" x14ac:dyDescent="0.15">
      <c r="A333" s="125" t="str">
        <f t="shared" si="5"/>
        <v>63</v>
      </c>
      <c r="B333" s="131" t="s">
        <v>593</v>
      </c>
      <c r="C333" s="130" t="s">
        <v>592</v>
      </c>
      <c r="D333" s="126">
        <v>86636</v>
      </c>
      <c r="E333" s="126">
        <v>858</v>
      </c>
      <c r="F333" s="126">
        <v>468</v>
      </c>
      <c r="G333" s="126">
        <v>85310</v>
      </c>
      <c r="H333" s="126">
        <v>647</v>
      </c>
      <c r="I333" s="126">
        <v>84663</v>
      </c>
      <c r="J333" s="126">
        <v>82358</v>
      </c>
      <c r="K333" s="126">
        <v>53374</v>
      </c>
      <c r="L333" s="126">
        <v>28984</v>
      </c>
      <c r="M333" s="126">
        <v>2305</v>
      </c>
      <c r="N333" s="126">
        <v>2618</v>
      </c>
      <c r="O333" s="126">
        <v>2353</v>
      </c>
      <c r="P333" s="126"/>
    </row>
    <row r="334" spans="1:16" x14ac:dyDescent="0.15">
      <c r="A334" s="125" t="str">
        <f t="shared" si="5"/>
        <v>63</v>
      </c>
      <c r="B334" s="131" t="s">
        <v>591</v>
      </c>
      <c r="C334" s="130" t="s">
        <v>590</v>
      </c>
      <c r="D334" s="126">
        <v>559</v>
      </c>
      <c r="E334" s="126">
        <v>6</v>
      </c>
      <c r="F334" s="126">
        <v>3</v>
      </c>
      <c r="G334" s="126">
        <v>550</v>
      </c>
      <c r="H334" s="126">
        <v>4</v>
      </c>
      <c r="I334" s="126">
        <v>546</v>
      </c>
      <c r="J334" s="126">
        <v>531</v>
      </c>
      <c r="K334" s="126">
        <v>344</v>
      </c>
      <c r="L334" s="126">
        <v>187</v>
      </c>
      <c r="M334" s="126">
        <v>15</v>
      </c>
      <c r="N334" s="126">
        <v>2600</v>
      </c>
      <c r="O334" s="126">
        <v>2337</v>
      </c>
      <c r="P334" s="126"/>
    </row>
    <row r="335" spans="1:16" x14ac:dyDescent="0.15">
      <c r="A335" s="125" t="str">
        <f t="shared" si="5"/>
        <v>63</v>
      </c>
      <c r="B335" s="131" t="s">
        <v>589</v>
      </c>
      <c r="C335" s="130" t="s">
        <v>588</v>
      </c>
      <c r="D335" s="126">
        <v>87545</v>
      </c>
      <c r="E335" s="126">
        <v>0</v>
      </c>
      <c r="F335" s="126">
        <v>0</v>
      </c>
      <c r="G335" s="126">
        <v>87545</v>
      </c>
      <c r="H335" s="126">
        <v>0</v>
      </c>
      <c r="I335" s="126">
        <v>87545</v>
      </c>
      <c r="J335" s="126">
        <v>81246</v>
      </c>
      <c r="K335" s="126">
        <v>34107</v>
      </c>
      <c r="L335" s="126">
        <v>47139</v>
      </c>
      <c r="M335" s="126">
        <v>6299</v>
      </c>
      <c r="N335" s="126">
        <v>3006</v>
      </c>
      <c r="O335" s="126">
        <v>2725</v>
      </c>
      <c r="P335" s="126"/>
    </row>
    <row r="336" spans="1:16" x14ac:dyDescent="0.15">
      <c r="A336" s="125" t="str">
        <f t="shared" si="5"/>
        <v>63</v>
      </c>
      <c r="B336" s="131" t="s">
        <v>587</v>
      </c>
      <c r="C336" s="130" t="s">
        <v>586</v>
      </c>
      <c r="D336" s="126">
        <v>39273</v>
      </c>
      <c r="E336" s="126">
        <v>1479</v>
      </c>
      <c r="F336" s="126">
        <v>238</v>
      </c>
      <c r="G336" s="126">
        <v>37556</v>
      </c>
      <c r="H336" s="126">
        <v>1407</v>
      </c>
      <c r="I336" s="126">
        <v>36149</v>
      </c>
      <c r="J336" s="126">
        <v>33139</v>
      </c>
      <c r="K336" s="126">
        <v>14871</v>
      </c>
      <c r="L336" s="126">
        <v>18268</v>
      </c>
      <c r="M336" s="126">
        <v>3010</v>
      </c>
      <c r="N336" s="126">
        <v>4362</v>
      </c>
      <c r="O336" s="126">
        <v>3888</v>
      </c>
      <c r="P336" s="126"/>
    </row>
    <row r="337" spans="1:16" x14ac:dyDescent="0.15">
      <c r="A337" s="125" t="str">
        <f t="shared" si="5"/>
        <v>63</v>
      </c>
      <c r="B337" s="131" t="s">
        <v>585</v>
      </c>
      <c r="C337" s="130" t="s">
        <v>584</v>
      </c>
      <c r="D337" s="126">
        <v>21610</v>
      </c>
      <c r="E337" s="126">
        <v>0</v>
      </c>
      <c r="F337" s="126">
        <v>0</v>
      </c>
      <c r="G337" s="126">
        <v>21610</v>
      </c>
      <c r="H337" s="126">
        <v>0</v>
      </c>
      <c r="I337" s="126">
        <v>21610</v>
      </c>
      <c r="J337" s="126">
        <v>21396</v>
      </c>
      <c r="K337" s="126">
        <v>17711</v>
      </c>
      <c r="L337" s="126">
        <v>3685</v>
      </c>
      <c r="M337" s="126">
        <v>214</v>
      </c>
      <c r="N337" s="126">
        <v>6087</v>
      </c>
      <c r="O337" s="126">
        <v>5545</v>
      </c>
      <c r="P337" s="126"/>
    </row>
    <row r="338" spans="1:16" x14ac:dyDescent="0.15">
      <c r="A338" s="125" t="str">
        <f t="shared" si="5"/>
        <v>63</v>
      </c>
      <c r="B338" s="131" t="s">
        <v>583</v>
      </c>
      <c r="C338" s="130" t="s">
        <v>582</v>
      </c>
      <c r="D338" s="126">
        <v>124978</v>
      </c>
      <c r="E338" s="126">
        <v>4403</v>
      </c>
      <c r="F338" s="126">
        <v>356</v>
      </c>
      <c r="G338" s="126">
        <v>120219</v>
      </c>
      <c r="H338" s="126">
        <v>7361</v>
      </c>
      <c r="I338" s="126">
        <v>112858</v>
      </c>
      <c r="J338" s="126">
        <v>107398</v>
      </c>
      <c r="K338" s="126">
        <v>74773</v>
      </c>
      <c r="L338" s="126">
        <v>32625</v>
      </c>
      <c r="M338" s="126">
        <v>5460</v>
      </c>
      <c r="N338" s="126">
        <v>3434</v>
      </c>
      <c r="O338" s="126">
        <v>3158</v>
      </c>
      <c r="P338" s="126"/>
    </row>
    <row r="339" spans="1:16" x14ac:dyDescent="0.15">
      <c r="A339" s="125" t="str">
        <f t="shared" si="5"/>
        <v>63</v>
      </c>
      <c r="B339" s="131" t="s">
        <v>581</v>
      </c>
      <c r="C339" s="130" t="s">
        <v>580</v>
      </c>
      <c r="D339" s="126">
        <v>216604</v>
      </c>
      <c r="E339" s="126">
        <v>0</v>
      </c>
      <c r="F339" s="126">
        <v>0</v>
      </c>
      <c r="G339" s="126">
        <v>216604</v>
      </c>
      <c r="H339" s="126">
        <v>371</v>
      </c>
      <c r="I339" s="126">
        <v>216233</v>
      </c>
      <c r="J339" s="126">
        <v>203247</v>
      </c>
      <c r="K339" s="126">
        <v>106896</v>
      </c>
      <c r="L339" s="126">
        <v>96351</v>
      </c>
      <c r="M339" s="126">
        <v>12986</v>
      </c>
      <c r="N339" s="126">
        <v>4616</v>
      </c>
      <c r="O339" s="126">
        <v>4010</v>
      </c>
      <c r="P339" s="126"/>
    </row>
    <row r="340" spans="1:16" x14ac:dyDescent="0.15">
      <c r="A340" s="125" t="str">
        <f t="shared" si="5"/>
        <v>63</v>
      </c>
      <c r="B340" s="131" t="s">
        <v>579</v>
      </c>
      <c r="C340" s="130" t="s">
        <v>578</v>
      </c>
      <c r="D340" s="126">
        <v>26895</v>
      </c>
      <c r="E340" s="126">
        <v>0</v>
      </c>
      <c r="F340" s="126">
        <v>0</v>
      </c>
      <c r="G340" s="126">
        <v>26895</v>
      </c>
      <c r="H340" s="126">
        <v>24</v>
      </c>
      <c r="I340" s="126">
        <v>26871</v>
      </c>
      <c r="J340" s="126">
        <v>25257</v>
      </c>
      <c r="K340" s="126">
        <v>13284</v>
      </c>
      <c r="L340" s="126">
        <v>11973</v>
      </c>
      <c r="M340" s="126">
        <v>1614</v>
      </c>
      <c r="N340" s="126">
        <v>4620</v>
      </c>
      <c r="O340" s="126">
        <v>3926</v>
      </c>
      <c r="P340" s="126"/>
    </row>
    <row r="341" spans="1:16" x14ac:dyDescent="0.15">
      <c r="A341" s="125" t="str">
        <f t="shared" si="5"/>
        <v>63</v>
      </c>
      <c r="B341" s="131" t="s">
        <v>577</v>
      </c>
      <c r="C341" s="130" t="s">
        <v>576</v>
      </c>
      <c r="D341" s="126">
        <v>63645</v>
      </c>
      <c r="E341" s="126">
        <v>0</v>
      </c>
      <c r="F341" s="126">
        <v>0</v>
      </c>
      <c r="G341" s="126">
        <v>63645</v>
      </c>
      <c r="H341" s="126">
        <v>627</v>
      </c>
      <c r="I341" s="126">
        <v>63018</v>
      </c>
      <c r="J341" s="126">
        <v>59233</v>
      </c>
      <c r="K341" s="126">
        <v>31153</v>
      </c>
      <c r="L341" s="126">
        <v>28080</v>
      </c>
      <c r="M341" s="126">
        <v>3785</v>
      </c>
      <c r="N341" s="126">
        <v>5305</v>
      </c>
      <c r="O341" s="126">
        <v>4548</v>
      </c>
      <c r="P341" s="126"/>
    </row>
    <row r="342" spans="1:16" x14ac:dyDescent="0.15">
      <c r="A342" s="125" t="str">
        <f t="shared" si="5"/>
        <v>63</v>
      </c>
      <c r="B342" s="131" t="s">
        <v>575</v>
      </c>
      <c r="C342" s="130" t="s">
        <v>574</v>
      </c>
      <c r="D342" s="126">
        <v>51314</v>
      </c>
      <c r="E342" s="126">
        <v>0</v>
      </c>
      <c r="F342" s="126">
        <v>0</v>
      </c>
      <c r="G342" s="126">
        <v>51314</v>
      </c>
      <c r="H342" s="126">
        <v>505</v>
      </c>
      <c r="I342" s="126">
        <v>50809</v>
      </c>
      <c r="J342" s="126">
        <v>47758</v>
      </c>
      <c r="K342" s="126">
        <v>25118</v>
      </c>
      <c r="L342" s="126">
        <v>22640</v>
      </c>
      <c r="M342" s="126">
        <v>3051</v>
      </c>
      <c r="N342" s="126">
        <v>5305</v>
      </c>
      <c r="O342" s="126">
        <v>4525</v>
      </c>
      <c r="P342" s="126"/>
    </row>
    <row r="343" spans="1:16" x14ac:dyDescent="0.15">
      <c r="A343" s="125" t="str">
        <f t="shared" si="5"/>
        <v>63</v>
      </c>
      <c r="B343" s="131" t="s">
        <v>573</v>
      </c>
      <c r="C343" s="130" t="s">
        <v>572</v>
      </c>
      <c r="D343" s="126">
        <v>80875</v>
      </c>
      <c r="E343" s="126">
        <v>0</v>
      </c>
      <c r="F343" s="126">
        <v>0</v>
      </c>
      <c r="G343" s="126">
        <v>80875</v>
      </c>
      <c r="H343" s="126">
        <v>796</v>
      </c>
      <c r="I343" s="126">
        <v>80079</v>
      </c>
      <c r="J343" s="126">
        <v>75270</v>
      </c>
      <c r="K343" s="126">
        <v>39588</v>
      </c>
      <c r="L343" s="126">
        <v>35682</v>
      </c>
      <c r="M343" s="126">
        <v>4809</v>
      </c>
      <c r="N343" s="126">
        <v>5305</v>
      </c>
      <c r="O343" s="126">
        <v>4548</v>
      </c>
      <c r="P343" s="126"/>
    </row>
    <row r="344" spans="1:16" x14ac:dyDescent="0.15">
      <c r="A344" s="125" t="str">
        <f t="shared" si="5"/>
        <v>63</v>
      </c>
      <c r="B344" s="131" t="s">
        <v>571</v>
      </c>
      <c r="C344" s="130" t="s">
        <v>570</v>
      </c>
      <c r="D344" s="126">
        <v>2157</v>
      </c>
      <c r="E344" s="126">
        <v>0</v>
      </c>
      <c r="F344" s="126">
        <v>0</v>
      </c>
      <c r="G344" s="126">
        <v>2157</v>
      </c>
      <c r="H344" s="126">
        <v>21</v>
      </c>
      <c r="I344" s="126">
        <v>2136</v>
      </c>
      <c r="J344" s="126">
        <v>2008</v>
      </c>
      <c r="K344" s="126">
        <v>1056</v>
      </c>
      <c r="L344" s="126">
        <v>952</v>
      </c>
      <c r="M344" s="126">
        <v>128</v>
      </c>
      <c r="N344" s="126">
        <v>5307</v>
      </c>
      <c r="O344" s="126">
        <v>4526</v>
      </c>
      <c r="P344" s="126"/>
    </row>
    <row r="345" spans="1:16" x14ac:dyDescent="0.15">
      <c r="A345" s="125" t="str">
        <f t="shared" si="5"/>
        <v>63</v>
      </c>
      <c r="B345" s="131" t="s">
        <v>569</v>
      </c>
      <c r="C345" s="130" t="s">
        <v>568</v>
      </c>
      <c r="D345" s="126">
        <v>574520</v>
      </c>
      <c r="E345" s="126">
        <v>0</v>
      </c>
      <c r="F345" s="126">
        <v>0</v>
      </c>
      <c r="G345" s="126">
        <v>574520</v>
      </c>
      <c r="H345" s="126">
        <v>7378</v>
      </c>
      <c r="I345" s="126">
        <v>567142</v>
      </c>
      <c r="J345" s="126">
        <v>558527</v>
      </c>
      <c r="K345" s="126">
        <v>459455</v>
      </c>
      <c r="L345" s="126">
        <v>99072</v>
      </c>
      <c r="M345" s="126">
        <v>8615</v>
      </c>
      <c r="N345" s="126">
        <v>9052</v>
      </c>
      <c r="O345" s="126">
        <v>7449</v>
      </c>
      <c r="P345" s="126"/>
    </row>
    <row r="346" spans="1:16" x14ac:dyDescent="0.15">
      <c r="A346" s="125" t="str">
        <f t="shared" si="5"/>
        <v>64</v>
      </c>
      <c r="B346" s="131" t="s">
        <v>567</v>
      </c>
      <c r="C346" s="130" t="s">
        <v>566</v>
      </c>
      <c r="D346" s="126">
        <v>1559467</v>
      </c>
      <c r="E346" s="126">
        <v>31725</v>
      </c>
      <c r="F346" s="126">
        <v>16955</v>
      </c>
      <c r="G346" s="126">
        <v>1510787</v>
      </c>
      <c r="H346" s="126">
        <v>53072</v>
      </c>
      <c r="I346" s="126">
        <v>1457715</v>
      </c>
      <c r="J346" s="126">
        <v>1427780</v>
      </c>
      <c r="K346" s="126">
        <v>1056633</v>
      </c>
      <c r="L346" s="126">
        <v>371147</v>
      </c>
      <c r="M346" s="126">
        <v>29935</v>
      </c>
      <c r="N346" s="126">
        <v>6577</v>
      </c>
      <c r="O346" s="126">
        <v>5383</v>
      </c>
      <c r="P346" s="126"/>
    </row>
    <row r="347" spans="1:16" x14ac:dyDescent="0.15">
      <c r="A347" s="125" t="str">
        <f t="shared" si="5"/>
        <v>64</v>
      </c>
      <c r="B347" s="131" t="s">
        <v>565</v>
      </c>
      <c r="C347" s="130" t="s">
        <v>564</v>
      </c>
      <c r="D347" s="126">
        <v>1491374</v>
      </c>
      <c r="E347" s="126">
        <v>23706</v>
      </c>
      <c r="F347" s="126">
        <v>12669</v>
      </c>
      <c r="G347" s="126">
        <v>1454999</v>
      </c>
      <c r="H347" s="126">
        <v>51112</v>
      </c>
      <c r="I347" s="126">
        <v>1403887</v>
      </c>
      <c r="J347" s="126">
        <v>1375057</v>
      </c>
      <c r="K347" s="126">
        <v>1017615</v>
      </c>
      <c r="L347" s="126">
        <v>357442</v>
      </c>
      <c r="M347" s="126">
        <v>28830</v>
      </c>
      <c r="N347" s="126">
        <v>5103</v>
      </c>
      <c r="O347" s="126">
        <v>4215</v>
      </c>
      <c r="P347" s="126"/>
    </row>
    <row r="348" spans="1:16" x14ac:dyDescent="0.15">
      <c r="A348" s="125" t="str">
        <f t="shared" si="5"/>
        <v>64</v>
      </c>
      <c r="B348" s="131" t="s">
        <v>563</v>
      </c>
      <c r="C348" s="130" t="s">
        <v>562</v>
      </c>
      <c r="D348" s="126">
        <v>553868</v>
      </c>
      <c r="E348" s="126">
        <v>54848</v>
      </c>
      <c r="F348" s="126">
        <v>33285</v>
      </c>
      <c r="G348" s="126">
        <v>465735</v>
      </c>
      <c r="H348" s="126">
        <v>25066</v>
      </c>
      <c r="I348" s="126">
        <v>440669</v>
      </c>
      <c r="J348" s="126">
        <v>430051</v>
      </c>
      <c r="K348" s="126">
        <v>270858</v>
      </c>
      <c r="L348" s="126">
        <v>159193</v>
      </c>
      <c r="M348" s="126">
        <v>10618</v>
      </c>
      <c r="N348" s="126">
        <v>3399</v>
      </c>
      <c r="O348" s="126">
        <v>3012</v>
      </c>
      <c r="P348" s="126"/>
    </row>
    <row r="349" spans="1:16" x14ac:dyDescent="0.15">
      <c r="A349" s="125" t="str">
        <f t="shared" si="5"/>
        <v>64</v>
      </c>
      <c r="B349" s="131" t="s">
        <v>561</v>
      </c>
      <c r="C349" s="130" t="s">
        <v>560</v>
      </c>
      <c r="D349" s="126">
        <v>306728</v>
      </c>
      <c r="E349" s="126">
        <v>21305</v>
      </c>
      <c r="F349" s="126">
        <v>5321</v>
      </c>
      <c r="G349" s="126">
        <v>280102</v>
      </c>
      <c r="H349" s="126">
        <v>18922</v>
      </c>
      <c r="I349" s="126">
        <v>261180</v>
      </c>
      <c r="J349" s="126">
        <v>252985</v>
      </c>
      <c r="K349" s="126">
        <v>119900</v>
      </c>
      <c r="L349" s="126">
        <v>133085</v>
      </c>
      <c r="M349" s="126">
        <v>8195</v>
      </c>
      <c r="N349" s="126">
        <v>3660</v>
      </c>
      <c r="O349" s="126">
        <v>3244</v>
      </c>
      <c r="P349" s="126"/>
    </row>
    <row r="350" spans="1:16" x14ac:dyDescent="0.15">
      <c r="A350" s="125" t="str">
        <f t="shared" si="5"/>
        <v>64</v>
      </c>
      <c r="B350" s="131" t="s">
        <v>559</v>
      </c>
      <c r="C350" s="130" t="s">
        <v>558</v>
      </c>
      <c r="D350" s="126">
        <v>267900</v>
      </c>
      <c r="E350" s="126">
        <v>71591</v>
      </c>
      <c r="F350" s="126">
        <v>19119</v>
      </c>
      <c r="G350" s="126">
        <v>177190</v>
      </c>
      <c r="H350" s="126">
        <v>11973</v>
      </c>
      <c r="I350" s="126">
        <v>165217</v>
      </c>
      <c r="J350" s="126">
        <v>159973</v>
      </c>
      <c r="K350" s="126">
        <v>91609</v>
      </c>
      <c r="L350" s="126">
        <v>68364</v>
      </c>
      <c r="M350" s="126">
        <v>5244</v>
      </c>
      <c r="N350" s="126">
        <v>3141</v>
      </c>
      <c r="O350" s="126">
        <v>2638</v>
      </c>
      <c r="P350" s="126"/>
    </row>
    <row r="351" spans="1:16" x14ac:dyDescent="0.15">
      <c r="A351" s="125" t="str">
        <f t="shared" si="5"/>
        <v>64</v>
      </c>
      <c r="B351" s="131" t="s">
        <v>557</v>
      </c>
      <c r="C351" s="130" t="s">
        <v>556</v>
      </c>
      <c r="D351" s="126">
        <v>68083</v>
      </c>
      <c r="E351" s="126">
        <v>0</v>
      </c>
      <c r="F351" s="126">
        <v>0</v>
      </c>
      <c r="G351" s="126">
        <v>68083</v>
      </c>
      <c r="H351" s="126">
        <v>0</v>
      </c>
      <c r="I351" s="126">
        <v>68083</v>
      </c>
      <c r="J351" s="126">
        <v>62823</v>
      </c>
      <c r="K351" s="126">
        <v>46240</v>
      </c>
      <c r="L351" s="126">
        <v>16583</v>
      </c>
      <c r="M351" s="126">
        <v>5260</v>
      </c>
      <c r="N351" s="126">
        <v>5901</v>
      </c>
      <c r="O351" s="126">
        <v>5746</v>
      </c>
      <c r="P351" s="126"/>
    </row>
    <row r="352" spans="1:16" x14ac:dyDescent="0.15">
      <c r="A352" s="125" t="str">
        <f t="shared" si="5"/>
        <v>64</v>
      </c>
      <c r="B352" s="131" t="s">
        <v>555</v>
      </c>
      <c r="C352" s="130" t="s">
        <v>554</v>
      </c>
      <c r="D352" s="126">
        <v>160210</v>
      </c>
      <c r="E352" s="126">
        <v>5788</v>
      </c>
      <c r="F352" s="126">
        <v>195</v>
      </c>
      <c r="G352" s="126">
        <v>154227</v>
      </c>
      <c r="H352" s="126">
        <v>4550</v>
      </c>
      <c r="I352" s="126">
        <v>149677</v>
      </c>
      <c r="J352" s="126">
        <v>131722</v>
      </c>
      <c r="K352" s="126">
        <v>78528</v>
      </c>
      <c r="L352" s="126">
        <v>53194</v>
      </c>
      <c r="M352" s="126">
        <v>17955</v>
      </c>
      <c r="N352" s="126">
        <v>4231</v>
      </c>
      <c r="O352" s="126">
        <v>3858</v>
      </c>
      <c r="P352" s="126"/>
    </row>
    <row r="353" spans="1:16" x14ac:dyDescent="0.15">
      <c r="A353" s="125" t="str">
        <f t="shared" si="5"/>
        <v>64</v>
      </c>
      <c r="B353" s="131" t="s">
        <v>553</v>
      </c>
      <c r="C353" s="130" t="s">
        <v>552</v>
      </c>
      <c r="D353" s="126">
        <v>110411</v>
      </c>
      <c r="E353" s="126">
        <v>0</v>
      </c>
      <c r="F353" s="126">
        <v>0</v>
      </c>
      <c r="G353" s="126">
        <v>110411</v>
      </c>
      <c r="H353" s="126">
        <v>1445</v>
      </c>
      <c r="I353" s="126">
        <v>108966</v>
      </c>
      <c r="J353" s="126">
        <v>107688</v>
      </c>
      <c r="K353" s="126">
        <v>81342</v>
      </c>
      <c r="L353" s="126">
        <v>26346</v>
      </c>
      <c r="M353" s="126">
        <v>1278</v>
      </c>
      <c r="N353" s="126">
        <v>7129</v>
      </c>
      <c r="O353" s="126">
        <v>5527</v>
      </c>
      <c r="P353" s="126"/>
    </row>
    <row r="354" spans="1:16" x14ac:dyDescent="0.15">
      <c r="A354" s="125" t="str">
        <f t="shared" si="5"/>
        <v>64</v>
      </c>
      <c r="B354" s="131" t="s">
        <v>551</v>
      </c>
      <c r="C354" s="130" t="s">
        <v>550</v>
      </c>
      <c r="D354" s="126">
        <v>227248</v>
      </c>
      <c r="E354" s="126">
        <v>0</v>
      </c>
      <c r="F354" s="126">
        <v>0</v>
      </c>
      <c r="G354" s="126">
        <v>227248</v>
      </c>
      <c r="H354" s="126">
        <v>0</v>
      </c>
      <c r="I354" s="126">
        <v>227248</v>
      </c>
      <c r="J354" s="126">
        <v>215948</v>
      </c>
      <c r="K354" s="126">
        <v>120187</v>
      </c>
      <c r="L354" s="126">
        <v>95761</v>
      </c>
      <c r="M354" s="126">
        <v>11300</v>
      </c>
      <c r="N354" s="126">
        <v>3768</v>
      </c>
      <c r="O354" s="126">
        <v>3356</v>
      </c>
      <c r="P354" s="126"/>
    </row>
    <row r="355" spans="1:16" x14ac:dyDescent="0.15">
      <c r="A355" s="125" t="str">
        <f t="shared" si="5"/>
        <v>64</v>
      </c>
      <c r="B355" s="131" t="s">
        <v>549</v>
      </c>
      <c r="C355" s="130" t="s">
        <v>548</v>
      </c>
      <c r="D355" s="126">
        <v>566142</v>
      </c>
      <c r="E355" s="126">
        <v>0</v>
      </c>
      <c r="F355" s="126">
        <v>0</v>
      </c>
      <c r="G355" s="126">
        <v>566142</v>
      </c>
      <c r="H355" s="126">
        <v>9611</v>
      </c>
      <c r="I355" s="126">
        <v>556531</v>
      </c>
      <c r="J355" s="126">
        <v>528857</v>
      </c>
      <c r="K355" s="126">
        <v>294339</v>
      </c>
      <c r="L355" s="126">
        <v>234518</v>
      </c>
      <c r="M355" s="126">
        <v>27674</v>
      </c>
      <c r="N355" s="126">
        <v>3704</v>
      </c>
      <c r="O355" s="126">
        <v>3286</v>
      </c>
      <c r="P355" s="126"/>
    </row>
    <row r="356" spans="1:16" x14ac:dyDescent="0.15">
      <c r="A356" s="125" t="str">
        <f t="shared" si="5"/>
        <v>64</v>
      </c>
      <c r="B356" s="131" t="s">
        <v>547</v>
      </c>
      <c r="C356" s="130" t="s">
        <v>546</v>
      </c>
      <c r="D356" s="126">
        <v>173549</v>
      </c>
      <c r="E356" s="126">
        <v>0</v>
      </c>
      <c r="F356" s="126">
        <v>0</v>
      </c>
      <c r="G356" s="126">
        <v>173549</v>
      </c>
      <c r="H356" s="126">
        <v>2946</v>
      </c>
      <c r="I356" s="126">
        <v>170603</v>
      </c>
      <c r="J356" s="126">
        <v>162120</v>
      </c>
      <c r="K356" s="126">
        <v>90229</v>
      </c>
      <c r="L356" s="126">
        <v>71891</v>
      </c>
      <c r="M356" s="126">
        <v>8483</v>
      </c>
      <c r="N356" s="126">
        <v>3704</v>
      </c>
      <c r="O356" s="126">
        <v>3396</v>
      </c>
      <c r="P356" s="126"/>
    </row>
    <row r="357" spans="1:16" x14ac:dyDescent="0.15">
      <c r="A357" s="125" t="str">
        <f t="shared" si="5"/>
        <v>64</v>
      </c>
      <c r="B357" s="131" t="s">
        <v>545</v>
      </c>
      <c r="C357" s="130" t="s">
        <v>544</v>
      </c>
      <c r="D357" s="126">
        <v>470072</v>
      </c>
      <c r="E357" s="126">
        <v>2335</v>
      </c>
      <c r="F357" s="126">
        <v>575</v>
      </c>
      <c r="G357" s="126">
        <v>467162</v>
      </c>
      <c r="H357" s="126">
        <v>6081</v>
      </c>
      <c r="I357" s="126">
        <v>461081</v>
      </c>
      <c r="J357" s="126">
        <v>449204</v>
      </c>
      <c r="K357" s="126">
        <v>268662</v>
      </c>
      <c r="L357" s="126">
        <v>180542</v>
      </c>
      <c r="M357" s="126">
        <v>11877</v>
      </c>
      <c r="N357" s="126">
        <v>4087</v>
      </c>
      <c r="O357" s="126">
        <v>3530</v>
      </c>
      <c r="P357" s="126"/>
    </row>
    <row r="358" spans="1:16" x14ac:dyDescent="0.15">
      <c r="A358" s="125" t="str">
        <f t="shared" si="5"/>
        <v>64</v>
      </c>
      <c r="B358" s="131" t="s">
        <v>543</v>
      </c>
      <c r="C358" s="130" t="s">
        <v>542</v>
      </c>
      <c r="D358" s="126">
        <v>649326</v>
      </c>
      <c r="E358" s="126">
        <v>0</v>
      </c>
      <c r="F358" s="126">
        <v>0</v>
      </c>
      <c r="G358" s="126">
        <v>649326</v>
      </c>
      <c r="H358" s="126">
        <v>9341</v>
      </c>
      <c r="I358" s="126">
        <v>639985</v>
      </c>
      <c r="J358" s="126">
        <v>623539</v>
      </c>
      <c r="K358" s="126">
        <v>424736</v>
      </c>
      <c r="L358" s="126">
        <v>198803</v>
      </c>
      <c r="M358" s="126">
        <v>16446</v>
      </c>
      <c r="N358" s="126">
        <v>3435</v>
      </c>
      <c r="O358" s="126">
        <v>2942</v>
      </c>
      <c r="P358" s="126"/>
    </row>
    <row r="359" spans="1:16" x14ac:dyDescent="0.15">
      <c r="A359" s="125" t="str">
        <f t="shared" si="5"/>
        <v>64</v>
      </c>
      <c r="B359" s="131" t="s">
        <v>541</v>
      </c>
      <c r="C359" s="130" t="s">
        <v>540</v>
      </c>
      <c r="D359" s="126">
        <v>1089765</v>
      </c>
      <c r="E359" s="126">
        <v>0</v>
      </c>
      <c r="F359" s="126">
        <v>0</v>
      </c>
      <c r="G359" s="126">
        <v>1089765</v>
      </c>
      <c r="H359" s="126">
        <v>18848</v>
      </c>
      <c r="I359" s="126">
        <v>1070917</v>
      </c>
      <c r="J359" s="126">
        <v>988241</v>
      </c>
      <c r="K359" s="126">
        <v>531080</v>
      </c>
      <c r="L359" s="126">
        <v>457161</v>
      </c>
      <c r="M359" s="126">
        <v>82676</v>
      </c>
      <c r="N359" s="126">
        <v>3742</v>
      </c>
      <c r="O359" s="126">
        <v>3393</v>
      </c>
      <c r="P359" s="126"/>
    </row>
    <row r="360" spans="1:16" x14ac:dyDescent="0.15">
      <c r="A360" s="125" t="str">
        <f t="shared" si="5"/>
        <v>65</v>
      </c>
      <c r="B360" s="131" t="s">
        <v>539</v>
      </c>
      <c r="C360" s="130" t="s">
        <v>538</v>
      </c>
      <c r="D360" s="126">
        <v>114995</v>
      </c>
      <c r="E360" s="126">
        <v>0</v>
      </c>
      <c r="F360" s="126">
        <v>0</v>
      </c>
      <c r="G360" s="126">
        <v>114995</v>
      </c>
      <c r="H360" s="126">
        <v>12513</v>
      </c>
      <c r="I360" s="126">
        <v>102482</v>
      </c>
      <c r="J360" s="126">
        <v>99724</v>
      </c>
      <c r="K360" s="126">
        <v>77991</v>
      </c>
      <c r="L360" s="126">
        <v>21733</v>
      </c>
      <c r="M360" s="126">
        <v>2758</v>
      </c>
      <c r="N360" s="126">
        <v>4363</v>
      </c>
      <c r="O360" s="126">
        <v>3756</v>
      </c>
      <c r="P360" s="126"/>
    </row>
    <row r="361" spans="1:16" x14ac:dyDescent="0.15">
      <c r="A361" s="125" t="str">
        <f t="shared" si="5"/>
        <v>65</v>
      </c>
      <c r="B361" s="131" t="s">
        <v>537</v>
      </c>
      <c r="C361" s="130" t="s">
        <v>536</v>
      </c>
      <c r="D361" s="126">
        <v>460580</v>
      </c>
      <c r="E361" s="126">
        <v>25637</v>
      </c>
      <c r="F361" s="126">
        <v>13628</v>
      </c>
      <c r="G361" s="126">
        <v>421315</v>
      </c>
      <c r="H361" s="126">
        <v>89346</v>
      </c>
      <c r="I361" s="126">
        <v>331969</v>
      </c>
      <c r="J361" s="126">
        <v>308066</v>
      </c>
      <c r="K361" s="126">
        <v>205630</v>
      </c>
      <c r="L361" s="126">
        <v>102436</v>
      </c>
      <c r="M361" s="126">
        <v>23903</v>
      </c>
      <c r="N361" s="126">
        <v>4034</v>
      </c>
      <c r="O361" s="126">
        <v>3465</v>
      </c>
      <c r="P361" s="126"/>
    </row>
    <row r="362" spans="1:16" x14ac:dyDescent="0.15">
      <c r="A362" s="125" t="str">
        <f t="shared" si="5"/>
        <v>66</v>
      </c>
      <c r="B362" s="131" t="s">
        <v>535</v>
      </c>
      <c r="C362" s="130" t="s">
        <v>534</v>
      </c>
      <c r="D362" s="126">
        <v>234102</v>
      </c>
      <c r="E362" s="126">
        <v>9630</v>
      </c>
      <c r="F362" s="126">
        <v>2107</v>
      </c>
      <c r="G362" s="126">
        <v>222365</v>
      </c>
      <c r="H362" s="126">
        <v>16080</v>
      </c>
      <c r="I362" s="126">
        <v>206285</v>
      </c>
      <c r="J362" s="126">
        <v>199664</v>
      </c>
      <c r="K362" s="126">
        <v>139729</v>
      </c>
      <c r="L362" s="126">
        <v>59935</v>
      </c>
      <c r="M362" s="126">
        <v>6621</v>
      </c>
      <c r="N362" s="126">
        <v>4568</v>
      </c>
      <c r="O362" s="126">
        <v>4159</v>
      </c>
      <c r="P362" s="126"/>
    </row>
    <row r="363" spans="1:16" x14ac:dyDescent="0.15">
      <c r="A363" s="125" t="str">
        <f t="shared" si="5"/>
        <v>66</v>
      </c>
      <c r="B363" s="131" t="s">
        <v>533</v>
      </c>
      <c r="C363" s="130" t="s">
        <v>532</v>
      </c>
      <c r="D363" s="126">
        <v>68469</v>
      </c>
      <c r="E363" s="126">
        <v>1095</v>
      </c>
      <c r="F363" s="126">
        <v>265</v>
      </c>
      <c r="G363" s="126">
        <v>67109</v>
      </c>
      <c r="H363" s="126">
        <v>3183</v>
      </c>
      <c r="I363" s="126">
        <v>63926</v>
      </c>
      <c r="J363" s="126">
        <v>61761</v>
      </c>
      <c r="K363" s="126">
        <v>37027</v>
      </c>
      <c r="L363" s="126">
        <v>24734</v>
      </c>
      <c r="M363" s="126">
        <v>2165</v>
      </c>
      <c r="N363" s="126">
        <v>3662</v>
      </c>
      <c r="O363" s="126">
        <v>3129</v>
      </c>
      <c r="P363" s="126"/>
    </row>
    <row r="364" spans="1:16" x14ac:dyDescent="0.15">
      <c r="A364" s="125" t="str">
        <f t="shared" si="5"/>
        <v>66</v>
      </c>
      <c r="B364" s="131" t="s">
        <v>531</v>
      </c>
      <c r="C364" s="130" t="s">
        <v>530</v>
      </c>
      <c r="D364" s="126">
        <v>187559</v>
      </c>
      <c r="E364" s="126">
        <v>8501</v>
      </c>
      <c r="F364" s="126">
        <v>882</v>
      </c>
      <c r="G364" s="126">
        <v>178176</v>
      </c>
      <c r="H364" s="126">
        <v>25923</v>
      </c>
      <c r="I364" s="126">
        <v>152253</v>
      </c>
      <c r="J364" s="126">
        <v>147361</v>
      </c>
      <c r="K364" s="126">
        <v>121651</v>
      </c>
      <c r="L364" s="126">
        <v>25710</v>
      </c>
      <c r="M364" s="126">
        <v>4892</v>
      </c>
      <c r="N364" s="126">
        <v>5641</v>
      </c>
      <c r="O364" s="126">
        <v>4737</v>
      </c>
      <c r="P364" s="126"/>
    </row>
    <row r="365" spans="1:16" x14ac:dyDescent="0.15">
      <c r="A365" s="125" t="str">
        <f t="shared" si="5"/>
        <v>66</v>
      </c>
      <c r="B365" s="131" t="s">
        <v>529</v>
      </c>
      <c r="C365" s="130" t="s">
        <v>528</v>
      </c>
      <c r="D365" s="126">
        <v>688994</v>
      </c>
      <c r="E365" s="126">
        <v>57737</v>
      </c>
      <c r="F365" s="126">
        <v>29643</v>
      </c>
      <c r="G365" s="126">
        <v>601614</v>
      </c>
      <c r="H365" s="126">
        <v>92897</v>
      </c>
      <c r="I365" s="126">
        <v>508717</v>
      </c>
      <c r="J365" s="126">
        <v>494854</v>
      </c>
      <c r="K365" s="126">
        <v>409984</v>
      </c>
      <c r="L365" s="126">
        <v>84870</v>
      </c>
      <c r="M365" s="126">
        <v>13863</v>
      </c>
      <c r="N365" s="126">
        <v>3868</v>
      </c>
      <c r="O365" s="126">
        <v>3198</v>
      </c>
      <c r="P365" s="126"/>
    </row>
    <row r="366" spans="1:16" x14ac:dyDescent="0.15">
      <c r="A366" s="125" t="str">
        <f t="shared" si="5"/>
        <v>66</v>
      </c>
      <c r="B366" s="131" t="s">
        <v>527</v>
      </c>
      <c r="C366" s="130" t="s">
        <v>526</v>
      </c>
      <c r="D366" s="126">
        <v>159597</v>
      </c>
      <c r="E366" s="126">
        <v>18967</v>
      </c>
      <c r="F366" s="126">
        <v>4088</v>
      </c>
      <c r="G366" s="126">
        <v>136542</v>
      </c>
      <c r="H366" s="126">
        <v>10053</v>
      </c>
      <c r="I366" s="126">
        <v>126489</v>
      </c>
      <c r="J366" s="126">
        <v>123735</v>
      </c>
      <c r="K366" s="126">
        <v>104338</v>
      </c>
      <c r="L366" s="126">
        <v>19397</v>
      </c>
      <c r="M366" s="126">
        <v>2754</v>
      </c>
      <c r="N366" s="126">
        <v>6575</v>
      </c>
      <c r="O366" s="126">
        <v>5386</v>
      </c>
      <c r="P366" s="126"/>
    </row>
    <row r="367" spans="1:16" x14ac:dyDescent="0.15">
      <c r="A367" s="125" t="str">
        <f t="shared" si="5"/>
        <v>66</v>
      </c>
      <c r="B367" s="131" t="s">
        <v>525</v>
      </c>
      <c r="C367" s="130" t="s">
        <v>524</v>
      </c>
      <c r="D367" s="126">
        <v>553807</v>
      </c>
      <c r="E367" s="126">
        <v>188282</v>
      </c>
      <c r="F367" s="126">
        <v>47963</v>
      </c>
      <c r="G367" s="126">
        <v>317562</v>
      </c>
      <c r="H367" s="126">
        <v>18460</v>
      </c>
      <c r="I367" s="126">
        <v>299102</v>
      </c>
      <c r="J367" s="126">
        <v>291627</v>
      </c>
      <c r="K367" s="126">
        <v>236720</v>
      </c>
      <c r="L367" s="126">
        <v>54907</v>
      </c>
      <c r="M367" s="126">
        <v>7475</v>
      </c>
      <c r="N367" s="126">
        <v>5235</v>
      </c>
      <c r="O367" s="126">
        <v>4433</v>
      </c>
      <c r="P367" s="126"/>
    </row>
    <row r="368" spans="1:16" x14ac:dyDescent="0.15">
      <c r="A368" s="125" t="str">
        <f t="shared" si="5"/>
        <v>66</v>
      </c>
      <c r="B368" s="131" t="s">
        <v>523</v>
      </c>
      <c r="C368" s="130" t="s">
        <v>522</v>
      </c>
      <c r="D368" s="126">
        <v>344553</v>
      </c>
      <c r="E368" s="126">
        <v>39898</v>
      </c>
      <c r="F368" s="126">
        <v>9064</v>
      </c>
      <c r="G368" s="126">
        <v>295591</v>
      </c>
      <c r="H368" s="126">
        <v>50073</v>
      </c>
      <c r="I368" s="126">
        <v>245518</v>
      </c>
      <c r="J368" s="126">
        <v>235812</v>
      </c>
      <c r="K368" s="126">
        <v>197229</v>
      </c>
      <c r="L368" s="126">
        <v>38583</v>
      </c>
      <c r="M368" s="126">
        <v>9706</v>
      </c>
      <c r="N368" s="126">
        <v>6664</v>
      </c>
      <c r="O368" s="126">
        <v>5726</v>
      </c>
      <c r="P368" s="126"/>
    </row>
    <row r="369" spans="1:16" x14ac:dyDescent="0.15">
      <c r="A369" s="125" t="str">
        <f t="shared" si="5"/>
        <v>66</v>
      </c>
      <c r="B369" s="131" t="s">
        <v>521</v>
      </c>
      <c r="C369" s="130" t="s">
        <v>520</v>
      </c>
      <c r="D369" s="126">
        <v>1438602</v>
      </c>
      <c r="E369" s="126">
        <v>281</v>
      </c>
      <c r="F369" s="126">
        <v>20</v>
      </c>
      <c r="G369" s="126">
        <v>1438301</v>
      </c>
      <c r="H369" s="126">
        <v>9790</v>
      </c>
      <c r="I369" s="126">
        <v>1428511</v>
      </c>
      <c r="J369" s="126">
        <v>1314878</v>
      </c>
      <c r="K369" s="126">
        <v>418744</v>
      </c>
      <c r="L369" s="126">
        <v>896134</v>
      </c>
      <c r="M369" s="126">
        <v>113633</v>
      </c>
      <c r="N369" s="126">
        <v>3158</v>
      </c>
      <c r="O369" s="126">
        <v>3003</v>
      </c>
      <c r="P369" s="126"/>
    </row>
    <row r="370" spans="1:16" x14ac:dyDescent="0.15">
      <c r="A370" s="125" t="str">
        <f t="shared" si="5"/>
        <v>66</v>
      </c>
      <c r="B370" s="131" t="s">
        <v>519</v>
      </c>
      <c r="C370" s="130" t="s">
        <v>518</v>
      </c>
      <c r="D370" s="126">
        <v>1118038</v>
      </c>
      <c r="E370" s="126">
        <v>47347</v>
      </c>
      <c r="F370" s="126">
        <v>5958</v>
      </c>
      <c r="G370" s="126">
        <v>1064733</v>
      </c>
      <c r="H370" s="126">
        <v>24287</v>
      </c>
      <c r="I370" s="126">
        <v>1040446</v>
      </c>
      <c r="J370" s="126">
        <v>1000173</v>
      </c>
      <c r="K370" s="126">
        <v>300592</v>
      </c>
      <c r="L370" s="126">
        <v>699581</v>
      </c>
      <c r="M370" s="126">
        <v>40273</v>
      </c>
      <c r="N370" s="126">
        <v>2161</v>
      </c>
      <c r="O370" s="126">
        <v>1877</v>
      </c>
      <c r="P370" s="126"/>
    </row>
    <row r="371" spans="1:16" x14ac:dyDescent="0.15">
      <c r="A371" s="125" t="str">
        <f t="shared" si="5"/>
        <v>66</v>
      </c>
      <c r="B371" s="131" t="s">
        <v>517</v>
      </c>
      <c r="C371" s="130" t="s">
        <v>516</v>
      </c>
      <c r="D371" s="126">
        <v>397592</v>
      </c>
      <c r="E371" s="126">
        <v>6567</v>
      </c>
      <c r="F371" s="126">
        <v>130</v>
      </c>
      <c r="G371" s="126">
        <v>390895</v>
      </c>
      <c r="H371" s="126">
        <v>6026</v>
      </c>
      <c r="I371" s="126">
        <v>384869</v>
      </c>
      <c r="J371" s="126">
        <v>364084</v>
      </c>
      <c r="K371" s="126">
        <v>203722</v>
      </c>
      <c r="L371" s="126">
        <v>160362</v>
      </c>
      <c r="M371" s="126">
        <v>20785</v>
      </c>
      <c r="N371" s="126">
        <v>3606</v>
      </c>
      <c r="O371" s="126">
        <v>3294</v>
      </c>
      <c r="P371" s="126"/>
    </row>
    <row r="372" spans="1:16" x14ac:dyDescent="0.15">
      <c r="A372" s="125" t="str">
        <f t="shared" si="5"/>
        <v>66</v>
      </c>
      <c r="B372" s="131" t="s">
        <v>515</v>
      </c>
      <c r="C372" s="130" t="s">
        <v>514</v>
      </c>
      <c r="D372" s="126">
        <v>2220491</v>
      </c>
      <c r="E372" s="126">
        <v>474514</v>
      </c>
      <c r="F372" s="126">
        <v>26910</v>
      </c>
      <c r="G372" s="126">
        <v>1719067</v>
      </c>
      <c r="H372" s="126">
        <v>111191</v>
      </c>
      <c r="I372" s="126">
        <v>1607876</v>
      </c>
      <c r="J372" s="126">
        <v>1515032</v>
      </c>
      <c r="K372" s="126">
        <v>917927</v>
      </c>
      <c r="L372" s="126">
        <v>597105</v>
      </c>
      <c r="M372" s="126">
        <v>92844</v>
      </c>
      <c r="N372" s="126">
        <v>4868</v>
      </c>
      <c r="O372" s="126">
        <v>4212</v>
      </c>
      <c r="P372" s="126"/>
    </row>
    <row r="373" spans="1:16" x14ac:dyDescent="0.15">
      <c r="A373" s="125" t="str">
        <f t="shared" si="5"/>
        <v>67</v>
      </c>
      <c r="B373" s="131" t="s">
        <v>513</v>
      </c>
      <c r="C373" s="130" t="s">
        <v>512</v>
      </c>
      <c r="D373" s="126">
        <v>495544</v>
      </c>
      <c r="E373" s="126">
        <v>14766</v>
      </c>
      <c r="F373" s="126">
        <v>12653</v>
      </c>
      <c r="G373" s="126">
        <v>468125</v>
      </c>
      <c r="H373" s="126">
        <v>18361</v>
      </c>
      <c r="I373" s="126">
        <v>449764</v>
      </c>
      <c r="J373" s="126">
        <v>410959</v>
      </c>
      <c r="K373" s="126">
        <v>187346</v>
      </c>
      <c r="L373" s="126">
        <v>223613</v>
      </c>
      <c r="M373" s="126">
        <v>38805</v>
      </c>
      <c r="N373" s="126">
        <v>2659</v>
      </c>
      <c r="O373" s="126">
        <v>2400</v>
      </c>
      <c r="P373" s="126"/>
    </row>
    <row r="374" spans="1:16" x14ac:dyDescent="0.15">
      <c r="A374" s="125" t="str">
        <f t="shared" si="5"/>
        <v>67</v>
      </c>
      <c r="B374" s="131" t="s">
        <v>511</v>
      </c>
      <c r="C374" s="130" t="s">
        <v>510</v>
      </c>
      <c r="D374" s="126">
        <v>4092477</v>
      </c>
      <c r="E374" s="126">
        <v>390958</v>
      </c>
      <c r="F374" s="126">
        <v>173328</v>
      </c>
      <c r="G374" s="126">
        <v>3528191</v>
      </c>
      <c r="H374" s="126">
        <v>99136</v>
      </c>
      <c r="I374" s="126">
        <v>3429055</v>
      </c>
      <c r="J374" s="126">
        <v>3145287</v>
      </c>
      <c r="K374" s="126">
        <v>652986</v>
      </c>
      <c r="L374" s="126">
        <v>2492301</v>
      </c>
      <c r="M374" s="126">
        <v>283768</v>
      </c>
      <c r="N374" s="126">
        <v>1862</v>
      </c>
      <c r="O374" s="126">
        <v>1762</v>
      </c>
      <c r="P374" s="126"/>
    </row>
    <row r="375" spans="1:16" x14ac:dyDescent="0.15">
      <c r="A375" s="125" t="str">
        <f t="shared" si="5"/>
        <v>67</v>
      </c>
      <c r="B375" s="131" t="s">
        <v>509</v>
      </c>
      <c r="C375" s="130" t="s">
        <v>508</v>
      </c>
      <c r="D375" s="126">
        <v>940441</v>
      </c>
      <c r="E375" s="126">
        <v>14864</v>
      </c>
      <c r="F375" s="126">
        <v>8119</v>
      </c>
      <c r="G375" s="126">
        <v>917458</v>
      </c>
      <c r="H375" s="126">
        <v>11214</v>
      </c>
      <c r="I375" s="126">
        <v>906244</v>
      </c>
      <c r="J375" s="126">
        <v>876141</v>
      </c>
      <c r="K375" s="126">
        <v>222786</v>
      </c>
      <c r="L375" s="126">
        <v>653355</v>
      </c>
      <c r="M375" s="126">
        <v>30103</v>
      </c>
      <c r="N375" s="126">
        <v>1291</v>
      </c>
      <c r="O375" s="126">
        <v>1190</v>
      </c>
      <c r="P375" s="126"/>
    </row>
    <row r="376" spans="1:16" x14ac:dyDescent="0.15">
      <c r="A376" s="125" t="str">
        <f t="shared" si="5"/>
        <v>67</v>
      </c>
      <c r="B376" s="131" t="s">
        <v>507</v>
      </c>
      <c r="C376" s="130" t="s">
        <v>506</v>
      </c>
      <c r="D376" s="126">
        <v>236490</v>
      </c>
      <c r="E376" s="126">
        <v>25322</v>
      </c>
      <c r="F376" s="126">
        <v>14145</v>
      </c>
      <c r="G376" s="126">
        <v>197023</v>
      </c>
      <c r="H376" s="126">
        <v>10579</v>
      </c>
      <c r="I376" s="126">
        <v>186444</v>
      </c>
      <c r="J376" s="126">
        <v>178688</v>
      </c>
      <c r="K376" s="126">
        <v>53704</v>
      </c>
      <c r="L376" s="126">
        <v>124984</v>
      </c>
      <c r="M376" s="126">
        <v>7756</v>
      </c>
      <c r="N376" s="126">
        <v>2095</v>
      </c>
      <c r="O376" s="126">
        <v>1800</v>
      </c>
      <c r="P376" s="126"/>
    </row>
    <row r="377" spans="1:16" x14ac:dyDescent="0.15">
      <c r="A377" s="125" t="str">
        <f t="shared" si="5"/>
        <v>67</v>
      </c>
      <c r="B377" s="131" t="s">
        <v>505</v>
      </c>
      <c r="C377" s="130" t="s">
        <v>504</v>
      </c>
      <c r="D377" s="126">
        <v>111365</v>
      </c>
      <c r="E377" s="126">
        <v>45239</v>
      </c>
      <c r="F377" s="126">
        <v>28232</v>
      </c>
      <c r="G377" s="126">
        <v>37894</v>
      </c>
      <c r="H377" s="126">
        <v>2450</v>
      </c>
      <c r="I377" s="126">
        <v>35444</v>
      </c>
      <c r="J377" s="126">
        <v>34518</v>
      </c>
      <c r="K377" s="126">
        <v>28472</v>
      </c>
      <c r="L377" s="126">
        <v>6046</v>
      </c>
      <c r="M377" s="126">
        <v>926</v>
      </c>
      <c r="N377" s="126">
        <v>3262</v>
      </c>
      <c r="O377" s="126">
        <v>3165</v>
      </c>
      <c r="P377" s="126"/>
    </row>
    <row r="378" spans="1:16" x14ac:dyDescent="0.15">
      <c r="A378" s="125" t="str">
        <f t="shared" si="5"/>
        <v>67</v>
      </c>
      <c r="B378" s="131" t="s">
        <v>503</v>
      </c>
      <c r="C378" s="130" t="s">
        <v>502</v>
      </c>
      <c r="D378" s="126">
        <v>320038</v>
      </c>
      <c r="E378" s="126">
        <v>104451</v>
      </c>
      <c r="F378" s="126">
        <v>23034</v>
      </c>
      <c r="G378" s="126">
        <v>192553</v>
      </c>
      <c r="H378" s="126">
        <v>14694</v>
      </c>
      <c r="I378" s="126">
        <v>177859</v>
      </c>
      <c r="J378" s="126">
        <v>171325</v>
      </c>
      <c r="K378" s="126">
        <v>124440</v>
      </c>
      <c r="L378" s="126">
        <v>46885</v>
      </c>
      <c r="M378" s="126">
        <v>6534</v>
      </c>
      <c r="N378" s="126">
        <v>3030</v>
      </c>
      <c r="O378" s="126">
        <v>2856</v>
      </c>
      <c r="P378" s="126"/>
    </row>
    <row r="379" spans="1:16" x14ac:dyDescent="0.15">
      <c r="A379" s="125" t="str">
        <f t="shared" si="5"/>
        <v>67</v>
      </c>
      <c r="B379" s="131" t="s">
        <v>501</v>
      </c>
      <c r="C379" s="130" t="s">
        <v>500</v>
      </c>
      <c r="D379" s="126">
        <v>72838</v>
      </c>
      <c r="E379" s="126">
        <v>3245</v>
      </c>
      <c r="F379" s="126">
        <v>2879</v>
      </c>
      <c r="G379" s="126">
        <v>66714</v>
      </c>
      <c r="H379" s="126">
        <v>3164</v>
      </c>
      <c r="I379" s="126">
        <v>63550</v>
      </c>
      <c r="J379" s="126">
        <v>59850</v>
      </c>
      <c r="K379" s="126">
        <v>14596</v>
      </c>
      <c r="L379" s="126">
        <v>45254</v>
      </c>
      <c r="M379" s="126">
        <v>3700</v>
      </c>
      <c r="N379" s="126">
        <v>1354</v>
      </c>
      <c r="O379" s="126">
        <v>1167</v>
      </c>
      <c r="P379" s="126"/>
    </row>
    <row r="380" spans="1:16" x14ac:dyDescent="0.15">
      <c r="A380" s="125" t="str">
        <f t="shared" si="5"/>
        <v>67</v>
      </c>
      <c r="B380" s="131" t="s">
        <v>499</v>
      </c>
      <c r="C380" s="130" t="s">
        <v>498</v>
      </c>
      <c r="D380" s="126">
        <v>85090</v>
      </c>
      <c r="E380" s="126">
        <v>23973</v>
      </c>
      <c r="F380" s="126">
        <v>1507</v>
      </c>
      <c r="G380" s="126">
        <v>59610</v>
      </c>
      <c r="H380" s="126">
        <v>4020</v>
      </c>
      <c r="I380" s="126">
        <v>55590</v>
      </c>
      <c r="J380" s="126">
        <v>51516</v>
      </c>
      <c r="K380" s="126">
        <v>33313</v>
      </c>
      <c r="L380" s="126">
        <v>18203</v>
      </c>
      <c r="M380" s="126">
        <v>4074</v>
      </c>
      <c r="N380" s="126">
        <v>3200</v>
      </c>
      <c r="O380" s="126">
        <v>2928</v>
      </c>
      <c r="P380" s="126"/>
    </row>
    <row r="381" spans="1:16" x14ac:dyDescent="0.15">
      <c r="A381" s="125" t="str">
        <f t="shared" si="5"/>
        <v>67</v>
      </c>
      <c r="B381" s="131" t="s">
        <v>497</v>
      </c>
      <c r="C381" s="130" t="s">
        <v>496</v>
      </c>
      <c r="D381" s="126">
        <v>19955</v>
      </c>
      <c r="E381" s="126">
        <v>541</v>
      </c>
      <c r="F381" s="126">
        <v>44</v>
      </c>
      <c r="G381" s="126">
        <v>19370</v>
      </c>
      <c r="H381" s="126">
        <v>425</v>
      </c>
      <c r="I381" s="126">
        <v>18945</v>
      </c>
      <c r="J381" s="126">
        <v>17141</v>
      </c>
      <c r="K381" s="126">
        <v>3096</v>
      </c>
      <c r="L381" s="126">
        <v>14045</v>
      </c>
      <c r="M381" s="126">
        <v>1804</v>
      </c>
      <c r="N381" s="126">
        <v>1771</v>
      </c>
      <c r="O381" s="126">
        <v>1515</v>
      </c>
      <c r="P381" s="126"/>
    </row>
    <row r="382" spans="1:16" x14ac:dyDescent="0.15">
      <c r="A382" s="125" t="str">
        <f t="shared" si="5"/>
        <v>67</v>
      </c>
      <c r="B382" s="131" t="s">
        <v>495</v>
      </c>
      <c r="C382" s="130" t="s">
        <v>494</v>
      </c>
      <c r="D382" s="126">
        <v>58387</v>
      </c>
      <c r="E382" s="126">
        <v>13828</v>
      </c>
      <c r="F382" s="126">
        <v>858</v>
      </c>
      <c r="G382" s="126">
        <v>43701</v>
      </c>
      <c r="H382" s="126">
        <v>5336</v>
      </c>
      <c r="I382" s="126">
        <v>38365</v>
      </c>
      <c r="J382" s="126">
        <v>32505</v>
      </c>
      <c r="K382" s="126">
        <v>23824</v>
      </c>
      <c r="L382" s="126">
        <v>8681</v>
      </c>
      <c r="M382" s="126">
        <v>5860</v>
      </c>
      <c r="N382" s="126">
        <v>6427</v>
      </c>
      <c r="O382" s="126">
        <v>5691</v>
      </c>
      <c r="P382" s="126"/>
    </row>
    <row r="383" spans="1:16" x14ac:dyDescent="0.15">
      <c r="A383" s="125" t="str">
        <f t="shared" si="5"/>
        <v>67</v>
      </c>
      <c r="B383" s="131" t="s">
        <v>493</v>
      </c>
      <c r="C383" s="130" t="s">
        <v>492</v>
      </c>
      <c r="D383" s="126">
        <v>33220</v>
      </c>
      <c r="E383" s="126">
        <v>4976</v>
      </c>
      <c r="F383" s="126">
        <v>649</v>
      </c>
      <c r="G383" s="126">
        <v>27595</v>
      </c>
      <c r="H383" s="126">
        <v>429</v>
      </c>
      <c r="I383" s="126">
        <v>27166</v>
      </c>
      <c r="J383" s="126">
        <v>16219</v>
      </c>
      <c r="K383" s="126">
        <v>12639</v>
      </c>
      <c r="L383" s="126">
        <v>3580</v>
      </c>
      <c r="M383" s="126">
        <v>10947</v>
      </c>
      <c r="N383" s="126">
        <v>4958</v>
      </c>
      <c r="O383" s="126">
        <v>6252</v>
      </c>
      <c r="P383" s="126"/>
    </row>
    <row r="384" spans="1:16" x14ac:dyDescent="0.15">
      <c r="A384" s="125" t="str">
        <f t="shared" si="5"/>
        <v>67</v>
      </c>
      <c r="B384" s="131" t="s">
        <v>491</v>
      </c>
      <c r="C384" s="130" t="s">
        <v>490</v>
      </c>
      <c r="D384" s="126">
        <v>394424</v>
      </c>
      <c r="E384" s="126">
        <v>9515</v>
      </c>
      <c r="F384" s="126">
        <v>1401</v>
      </c>
      <c r="G384" s="126">
        <v>383508</v>
      </c>
      <c r="H384" s="126">
        <v>10775</v>
      </c>
      <c r="I384" s="126">
        <v>372733</v>
      </c>
      <c r="J384" s="126">
        <v>341922</v>
      </c>
      <c r="K384" s="126">
        <v>122199</v>
      </c>
      <c r="L384" s="126">
        <v>219723</v>
      </c>
      <c r="M384" s="126">
        <v>30811</v>
      </c>
      <c r="N384" s="126">
        <v>2526</v>
      </c>
      <c r="O384" s="126">
        <v>2213</v>
      </c>
      <c r="P384" s="126"/>
    </row>
    <row r="385" spans="1:16" x14ac:dyDescent="0.15">
      <c r="A385" s="125" t="str">
        <f t="shared" si="5"/>
        <v>67</v>
      </c>
      <c r="B385" s="131" t="s">
        <v>489</v>
      </c>
      <c r="C385" s="130" t="s">
        <v>488</v>
      </c>
      <c r="D385" s="126">
        <v>217402</v>
      </c>
      <c r="E385" s="126">
        <v>3406</v>
      </c>
      <c r="F385" s="126">
        <v>960</v>
      </c>
      <c r="G385" s="126">
        <v>213036</v>
      </c>
      <c r="H385" s="126">
        <v>5845</v>
      </c>
      <c r="I385" s="126">
        <v>207191</v>
      </c>
      <c r="J385" s="126">
        <v>196867</v>
      </c>
      <c r="K385" s="126">
        <v>84368</v>
      </c>
      <c r="L385" s="126">
        <v>112499</v>
      </c>
      <c r="M385" s="126">
        <v>10324</v>
      </c>
      <c r="N385" s="126">
        <v>3243</v>
      </c>
      <c r="O385" s="126">
        <v>2874</v>
      </c>
      <c r="P385" s="126"/>
    </row>
    <row r="386" spans="1:16" x14ac:dyDescent="0.15">
      <c r="A386" s="125" t="str">
        <f t="shared" si="5"/>
        <v>67</v>
      </c>
      <c r="B386" s="131" t="s">
        <v>487</v>
      </c>
      <c r="C386" s="130" t="s">
        <v>486</v>
      </c>
      <c r="D386" s="126">
        <v>86656</v>
      </c>
      <c r="E386" s="126">
        <v>26203</v>
      </c>
      <c r="F386" s="126">
        <v>2437</v>
      </c>
      <c r="G386" s="126">
        <v>58016</v>
      </c>
      <c r="H386" s="126">
        <v>2647</v>
      </c>
      <c r="I386" s="126">
        <v>55369</v>
      </c>
      <c r="J386" s="126">
        <v>48166</v>
      </c>
      <c r="K386" s="126">
        <v>12461</v>
      </c>
      <c r="L386" s="126">
        <v>35705</v>
      </c>
      <c r="M386" s="126">
        <v>7203</v>
      </c>
      <c r="N386" s="126">
        <v>2231</v>
      </c>
      <c r="O386" s="126">
        <v>2031</v>
      </c>
      <c r="P386" s="126"/>
    </row>
    <row r="387" spans="1:16" x14ac:dyDescent="0.15">
      <c r="A387" s="125" t="str">
        <f t="shared" si="5"/>
        <v>67</v>
      </c>
      <c r="B387" s="131" t="s">
        <v>485</v>
      </c>
      <c r="C387" s="130" t="s">
        <v>484</v>
      </c>
      <c r="D387" s="126">
        <v>73034</v>
      </c>
      <c r="E387" s="126">
        <v>26478</v>
      </c>
      <c r="F387" s="126">
        <v>6267</v>
      </c>
      <c r="G387" s="126">
        <v>40289</v>
      </c>
      <c r="H387" s="126">
        <v>5850</v>
      </c>
      <c r="I387" s="126">
        <v>34439</v>
      </c>
      <c r="J387" s="126">
        <v>31525</v>
      </c>
      <c r="K387" s="126">
        <v>18048</v>
      </c>
      <c r="L387" s="126">
        <v>13477</v>
      </c>
      <c r="M387" s="126">
        <v>2914</v>
      </c>
      <c r="N387" s="126">
        <v>2729</v>
      </c>
      <c r="O387" s="126">
        <v>2278</v>
      </c>
      <c r="P387" s="126"/>
    </row>
    <row r="388" spans="1:16" x14ac:dyDescent="0.15">
      <c r="A388" s="125" t="str">
        <f t="shared" si="5"/>
        <v>67</v>
      </c>
      <c r="B388" s="131" t="s">
        <v>483</v>
      </c>
      <c r="C388" s="130" t="s">
        <v>482</v>
      </c>
      <c r="D388" s="126">
        <v>149630</v>
      </c>
      <c r="E388" s="126">
        <v>2780</v>
      </c>
      <c r="F388" s="126">
        <v>732</v>
      </c>
      <c r="G388" s="126">
        <v>146118</v>
      </c>
      <c r="H388" s="126">
        <v>10061</v>
      </c>
      <c r="I388" s="126">
        <v>136057</v>
      </c>
      <c r="J388" s="126">
        <v>122347</v>
      </c>
      <c r="K388" s="126">
        <v>68571</v>
      </c>
      <c r="L388" s="126">
        <v>53776</v>
      </c>
      <c r="M388" s="126">
        <v>13710</v>
      </c>
      <c r="N388" s="126">
        <v>3290</v>
      </c>
      <c r="O388" s="126">
        <v>2935</v>
      </c>
      <c r="P388" s="126"/>
    </row>
    <row r="389" spans="1:16" x14ac:dyDescent="0.15">
      <c r="A389" s="125" t="str">
        <f t="shared" si="5"/>
        <v>67</v>
      </c>
      <c r="B389" s="131" t="s">
        <v>481</v>
      </c>
      <c r="C389" s="130" t="s">
        <v>480</v>
      </c>
      <c r="D389" s="126">
        <v>797711</v>
      </c>
      <c r="E389" s="126">
        <v>250215</v>
      </c>
      <c r="F389" s="126">
        <v>20679</v>
      </c>
      <c r="G389" s="126">
        <v>526817</v>
      </c>
      <c r="H389" s="126">
        <v>21849</v>
      </c>
      <c r="I389" s="126">
        <v>504968</v>
      </c>
      <c r="J389" s="126">
        <v>447244</v>
      </c>
      <c r="K389" s="126">
        <v>133545</v>
      </c>
      <c r="L389" s="126">
        <v>313699</v>
      </c>
      <c r="M389" s="126">
        <v>57724</v>
      </c>
      <c r="N389" s="126">
        <v>1708</v>
      </c>
      <c r="O389" s="126">
        <v>1482</v>
      </c>
      <c r="P389" s="126"/>
    </row>
    <row r="390" spans="1:16" x14ac:dyDescent="0.15">
      <c r="A390" s="125" t="str">
        <f t="shared" si="5"/>
        <v>67</v>
      </c>
      <c r="B390" s="131" t="s">
        <v>479</v>
      </c>
      <c r="C390" s="130" t="s">
        <v>478</v>
      </c>
      <c r="D390" s="126">
        <v>50585</v>
      </c>
      <c r="E390" s="126">
        <v>19377</v>
      </c>
      <c r="F390" s="126">
        <v>5719</v>
      </c>
      <c r="G390" s="126">
        <v>25489</v>
      </c>
      <c r="H390" s="126">
        <v>2523</v>
      </c>
      <c r="I390" s="126">
        <v>22966</v>
      </c>
      <c r="J390" s="126">
        <v>22027</v>
      </c>
      <c r="K390" s="126">
        <v>16168</v>
      </c>
      <c r="L390" s="126">
        <v>5859</v>
      </c>
      <c r="M390" s="126">
        <v>939</v>
      </c>
      <c r="N390" s="126">
        <v>4162</v>
      </c>
      <c r="O390" s="126">
        <v>3543</v>
      </c>
      <c r="P390" s="126"/>
    </row>
    <row r="391" spans="1:16" x14ac:dyDescent="0.15">
      <c r="A391" s="125" t="str">
        <f t="shared" ref="A391:A393" si="6">LEFT(B391,2)</f>
        <v>67</v>
      </c>
      <c r="B391" s="131" t="s">
        <v>477</v>
      </c>
      <c r="C391" s="130" t="s">
        <v>476</v>
      </c>
      <c r="D391" s="126">
        <v>398231</v>
      </c>
      <c r="E391" s="126">
        <v>117718</v>
      </c>
      <c r="F391" s="126">
        <v>15682</v>
      </c>
      <c r="G391" s="126">
        <v>264831</v>
      </c>
      <c r="H391" s="126">
        <v>17765</v>
      </c>
      <c r="I391" s="126">
        <v>247066</v>
      </c>
      <c r="J391" s="126">
        <v>224943</v>
      </c>
      <c r="K391" s="126">
        <v>78505</v>
      </c>
      <c r="L391" s="126">
        <v>146438</v>
      </c>
      <c r="M391" s="126">
        <v>22123</v>
      </c>
      <c r="N391" s="126">
        <v>1997</v>
      </c>
      <c r="O391" s="126">
        <v>1764</v>
      </c>
      <c r="P391" s="126"/>
    </row>
    <row r="392" spans="1:16" x14ac:dyDescent="0.15">
      <c r="A392" s="125" t="str">
        <f t="shared" si="6"/>
        <v>69</v>
      </c>
      <c r="B392" s="131" t="s">
        <v>475</v>
      </c>
      <c r="C392" s="130" t="s">
        <v>474</v>
      </c>
      <c r="D392" s="129">
        <v>10816</v>
      </c>
      <c r="E392" s="129">
        <v>41</v>
      </c>
      <c r="F392" s="129">
        <v>7</v>
      </c>
      <c r="G392" s="129">
        <v>10768</v>
      </c>
      <c r="H392" s="129">
        <v>933</v>
      </c>
      <c r="I392" s="129">
        <v>9835</v>
      </c>
      <c r="J392" s="129">
        <v>9756</v>
      </c>
      <c r="K392" s="129">
        <v>8832</v>
      </c>
      <c r="L392" s="129">
        <v>924</v>
      </c>
      <c r="M392" s="129">
        <v>79</v>
      </c>
      <c r="N392" s="129">
        <v>5519</v>
      </c>
      <c r="O392" s="129">
        <v>4878</v>
      </c>
      <c r="P392" s="126"/>
    </row>
    <row r="393" spans="1:16" x14ac:dyDescent="0.15">
      <c r="A393" s="125" t="str">
        <f t="shared" si="6"/>
        <v/>
      </c>
      <c r="B393" s="127"/>
      <c r="C393" s="128" t="s">
        <v>473</v>
      </c>
      <c r="D393" s="127">
        <v>68565034</v>
      </c>
      <c r="E393" s="127">
        <v>6019505</v>
      </c>
      <c r="F393" s="127">
        <v>3173885</v>
      </c>
      <c r="G393" s="127">
        <v>59371644</v>
      </c>
      <c r="H393" s="127">
        <v>3463113</v>
      </c>
      <c r="I393" s="127">
        <v>55908531</v>
      </c>
      <c r="J393" s="127">
        <v>53637096</v>
      </c>
      <c r="K393" s="127">
        <v>33972745</v>
      </c>
      <c r="L393" s="127">
        <v>19664351</v>
      </c>
      <c r="M393" s="127">
        <v>2271435</v>
      </c>
      <c r="N393" s="127">
        <v>4477</v>
      </c>
      <c r="O393" s="127">
        <v>3798</v>
      </c>
      <c r="P393" s="126"/>
    </row>
  </sheetData>
  <sheetProtection algorithmName="SHA-512" hashValue="iyP0gTQkMleYG5lPOpybE3C0PVwl8+656p2I0JSnT6Z5GpqvLVxn2S1ZHvHwsPMW35v0uD148BfVhlZjd6+CpA==" saltValue="Hr0s9P/i82OfAXE8sj/uBA==" spinCount="100000" sheet="1" objects="1" scenarios="1"/>
  <mergeCells count="11">
    <mergeCell ref="I3:I5"/>
    <mergeCell ref="J4:J5"/>
    <mergeCell ref="M4:M5"/>
    <mergeCell ref="N2:N5"/>
    <mergeCell ref="O2:O5"/>
    <mergeCell ref="H3:H5"/>
    <mergeCell ref="B3:C4"/>
    <mergeCell ref="D3:D5"/>
    <mergeCell ref="E3:E5"/>
    <mergeCell ref="F3:F5"/>
    <mergeCell ref="G3:G5"/>
  </mergeCells>
  <phoneticPr fontId="10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9D507-3BE3-4648-82D3-FBB24681803A}">
  <dimension ref="A1:N26"/>
  <sheetViews>
    <sheetView workbookViewId="0">
      <selection activeCell="N18" sqref="N18"/>
    </sheetView>
  </sheetViews>
  <sheetFormatPr defaultColWidth="8.875" defaultRowHeight="14.25" x14ac:dyDescent="0.15"/>
  <cols>
    <col min="1" max="16384" width="8.875" style="207"/>
  </cols>
  <sheetData>
    <row r="1" spans="1:13" x14ac:dyDescent="0.15">
      <c r="A1" s="207" t="s">
        <v>1311</v>
      </c>
      <c r="B1" s="207" t="s">
        <v>1310</v>
      </c>
    </row>
    <row r="2" spans="1:13" x14ac:dyDescent="0.15">
      <c r="A2" s="207" t="s">
        <v>1309</v>
      </c>
      <c r="B2" s="209">
        <v>44927</v>
      </c>
    </row>
    <row r="3" spans="1:13" x14ac:dyDescent="0.15">
      <c r="A3" s="207" t="s">
        <v>1308</v>
      </c>
      <c r="B3" s="207" t="s">
        <v>1307</v>
      </c>
    </row>
    <row r="4" spans="1:13" x14ac:dyDescent="0.15">
      <c r="A4" s="207" t="s">
        <v>1306</v>
      </c>
      <c r="B4" s="207" t="s">
        <v>1276</v>
      </c>
      <c r="C4" s="207" t="s">
        <v>1272</v>
      </c>
    </row>
    <row r="5" spans="1:13" x14ac:dyDescent="0.15">
      <c r="A5" s="207" t="s">
        <v>1305</v>
      </c>
      <c r="B5" s="207" t="s">
        <v>1272</v>
      </c>
    </row>
    <row r="7" spans="1:13" x14ac:dyDescent="0.15">
      <c r="A7" s="207" t="s">
        <v>1304</v>
      </c>
      <c r="B7" s="207" t="s">
        <v>1303</v>
      </c>
    </row>
    <row r="8" spans="1:13" x14ac:dyDescent="0.15">
      <c r="A8" s="207" t="s">
        <v>1272</v>
      </c>
      <c r="B8" s="207" t="s">
        <v>1302</v>
      </c>
    </row>
    <row r="9" spans="1:13" x14ac:dyDescent="0.15">
      <c r="A9" s="207" t="s">
        <v>1301</v>
      </c>
      <c r="B9" s="207" t="s">
        <v>1300</v>
      </c>
    </row>
    <row r="11" spans="1:13" x14ac:dyDescent="0.15">
      <c r="K11" s="207" t="s">
        <v>1299</v>
      </c>
      <c r="L11" s="207" t="s">
        <v>1298</v>
      </c>
      <c r="M11" s="207" t="s">
        <v>1298</v>
      </c>
    </row>
    <row r="12" spans="1:13" x14ac:dyDescent="0.15">
      <c r="K12" s="207" t="s">
        <v>1297</v>
      </c>
      <c r="L12" s="207" t="s">
        <v>1296</v>
      </c>
      <c r="M12" s="207" t="s">
        <v>1296</v>
      </c>
    </row>
    <row r="13" spans="1:13" x14ac:dyDescent="0.15">
      <c r="K13" s="207" t="s">
        <v>1295</v>
      </c>
      <c r="L13" s="207">
        <v>2101</v>
      </c>
      <c r="M13" s="207">
        <v>4</v>
      </c>
    </row>
    <row r="14" spans="1:13" x14ac:dyDescent="0.15">
      <c r="A14" s="207" t="s">
        <v>1294</v>
      </c>
      <c r="B14" s="207" t="s">
        <v>1293</v>
      </c>
      <c r="C14" s="207" t="s">
        <v>1292</v>
      </c>
      <c r="D14" s="207" t="s">
        <v>1291</v>
      </c>
      <c r="E14" s="207" t="s">
        <v>1290</v>
      </c>
      <c r="F14" s="207" t="s">
        <v>1289</v>
      </c>
      <c r="G14" s="207" t="s">
        <v>1288</v>
      </c>
      <c r="H14" s="207" t="s">
        <v>1287</v>
      </c>
      <c r="I14" s="207" t="s">
        <v>1286</v>
      </c>
      <c r="J14" s="207" t="s">
        <v>1285</v>
      </c>
      <c r="K14" s="207" t="s">
        <v>1284</v>
      </c>
      <c r="L14" s="207" t="s">
        <v>1283</v>
      </c>
      <c r="M14" s="207" t="s">
        <v>1282</v>
      </c>
    </row>
    <row r="15" spans="1:13" x14ac:dyDescent="0.15">
      <c r="A15" s="207">
        <v>0</v>
      </c>
      <c r="B15" s="207" t="s">
        <v>1263</v>
      </c>
      <c r="C15" s="207">
        <v>2019000000</v>
      </c>
      <c r="D15" s="207" t="s">
        <v>1276</v>
      </c>
      <c r="E15" s="207">
        <v>0</v>
      </c>
      <c r="F15" s="207" t="s">
        <v>1275</v>
      </c>
      <c r="G15" s="207">
        <v>0</v>
      </c>
      <c r="H15" s="207" t="s">
        <v>1281</v>
      </c>
      <c r="I15" s="207">
        <v>0</v>
      </c>
      <c r="J15" s="207" t="s">
        <v>1278</v>
      </c>
      <c r="L15" s="208">
        <v>237091</v>
      </c>
      <c r="M15" s="207" t="s">
        <v>1272</v>
      </c>
    </row>
    <row r="16" spans="1:13" x14ac:dyDescent="0.15">
      <c r="A16" s="207">
        <v>0</v>
      </c>
      <c r="B16" s="207" t="s">
        <v>1263</v>
      </c>
      <c r="C16" s="207">
        <v>2019000000</v>
      </c>
      <c r="D16" s="207" t="s">
        <v>1276</v>
      </c>
      <c r="E16" s="207">
        <v>0</v>
      </c>
      <c r="F16" s="207" t="s">
        <v>1275</v>
      </c>
      <c r="G16" s="207">
        <v>0</v>
      </c>
      <c r="H16" s="207" t="s">
        <v>1281</v>
      </c>
      <c r="I16" s="207">
        <v>1</v>
      </c>
      <c r="J16" s="207" t="s">
        <v>1277</v>
      </c>
      <c r="L16" s="208">
        <v>279066</v>
      </c>
      <c r="M16" s="207" t="s">
        <v>1272</v>
      </c>
    </row>
    <row r="17" spans="1:14" x14ac:dyDescent="0.15">
      <c r="A17" s="207">
        <v>0</v>
      </c>
      <c r="B17" s="207" t="s">
        <v>1263</v>
      </c>
      <c r="C17" s="207">
        <v>2019000000</v>
      </c>
      <c r="D17" s="207" t="s">
        <v>1276</v>
      </c>
      <c r="E17" s="207">
        <v>0</v>
      </c>
      <c r="F17" s="207" t="s">
        <v>1275</v>
      </c>
      <c r="G17" s="207">
        <v>0</v>
      </c>
      <c r="H17" s="207" t="s">
        <v>1281</v>
      </c>
      <c r="I17" s="207">
        <v>2</v>
      </c>
      <c r="J17" s="207" t="s">
        <v>1273</v>
      </c>
      <c r="L17" s="208">
        <v>160154</v>
      </c>
      <c r="M17" s="207" t="s">
        <v>1272</v>
      </c>
    </row>
    <row r="18" spans="1:14" x14ac:dyDescent="0.15">
      <c r="A18" s="207">
        <v>0</v>
      </c>
      <c r="B18" s="207" t="s">
        <v>1263</v>
      </c>
      <c r="C18" s="207">
        <v>2019000000</v>
      </c>
      <c r="D18" s="207" t="s">
        <v>1276</v>
      </c>
      <c r="E18" s="207">
        <v>0</v>
      </c>
      <c r="F18" s="207" t="s">
        <v>1275</v>
      </c>
      <c r="G18" s="207">
        <v>1</v>
      </c>
      <c r="H18" s="207" t="s">
        <v>1280</v>
      </c>
      <c r="I18" s="207">
        <v>0</v>
      </c>
      <c r="J18" s="207" t="s">
        <v>1278</v>
      </c>
      <c r="L18" s="208">
        <v>246381</v>
      </c>
      <c r="M18" s="208">
        <v>370548</v>
      </c>
      <c r="N18" s="207">
        <f>L18/M18</f>
        <v>0.66490980925548104</v>
      </c>
    </row>
    <row r="19" spans="1:14" x14ac:dyDescent="0.15">
      <c r="A19" s="207">
        <v>0</v>
      </c>
      <c r="B19" s="207" t="s">
        <v>1263</v>
      </c>
      <c r="C19" s="207">
        <v>2019000000</v>
      </c>
      <c r="D19" s="207" t="s">
        <v>1276</v>
      </c>
      <c r="E19" s="207">
        <v>0</v>
      </c>
      <c r="F19" s="207" t="s">
        <v>1275</v>
      </c>
      <c r="G19" s="207">
        <v>1</v>
      </c>
      <c r="H19" s="207" t="s">
        <v>1280</v>
      </c>
      <c r="I19" s="207">
        <v>1</v>
      </c>
      <c r="J19" s="207" t="s">
        <v>1277</v>
      </c>
      <c r="L19" s="208">
        <v>289503</v>
      </c>
      <c r="M19" s="208">
        <v>438768</v>
      </c>
    </row>
    <row r="20" spans="1:14" x14ac:dyDescent="0.15">
      <c r="A20" s="207">
        <v>0</v>
      </c>
      <c r="B20" s="207" t="s">
        <v>1263</v>
      </c>
      <c r="C20" s="207">
        <v>2019000000</v>
      </c>
      <c r="D20" s="207" t="s">
        <v>1276</v>
      </c>
      <c r="E20" s="207">
        <v>0</v>
      </c>
      <c r="F20" s="207" t="s">
        <v>1275</v>
      </c>
      <c r="G20" s="207">
        <v>1</v>
      </c>
      <c r="H20" s="207" t="s">
        <v>1280</v>
      </c>
      <c r="I20" s="207">
        <v>2</v>
      </c>
      <c r="J20" s="207" t="s">
        <v>1273</v>
      </c>
      <c r="L20" s="208">
        <v>171449</v>
      </c>
      <c r="M20" s="208">
        <v>252000</v>
      </c>
    </row>
    <row r="21" spans="1:14" x14ac:dyDescent="0.15">
      <c r="A21" s="207">
        <v>0</v>
      </c>
      <c r="B21" s="207" t="s">
        <v>1263</v>
      </c>
      <c r="C21" s="207">
        <v>2019000000</v>
      </c>
      <c r="D21" s="207" t="s">
        <v>1276</v>
      </c>
      <c r="E21" s="207">
        <v>0</v>
      </c>
      <c r="F21" s="207" t="s">
        <v>1275</v>
      </c>
      <c r="G21" s="207">
        <v>2</v>
      </c>
      <c r="H21" s="207" t="s">
        <v>1279</v>
      </c>
      <c r="I21" s="207">
        <v>0</v>
      </c>
      <c r="J21" s="207" t="s">
        <v>1278</v>
      </c>
      <c r="L21" s="208">
        <v>203483</v>
      </c>
      <c r="M21" s="208">
        <v>208841</v>
      </c>
    </row>
    <row r="22" spans="1:14" x14ac:dyDescent="0.15">
      <c r="A22" s="207">
        <v>0</v>
      </c>
      <c r="B22" s="207" t="s">
        <v>1263</v>
      </c>
      <c r="C22" s="207">
        <v>2019000000</v>
      </c>
      <c r="D22" s="207" t="s">
        <v>1276</v>
      </c>
      <c r="E22" s="207">
        <v>0</v>
      </c>
      <c r="F22" s="207" t="s">
        <v>1275</v>
      </c>
      <c r="G22" s="207">
        <v>2</v>
      </c>
      <c r="H22" s="207" t="s">
        <v>1279</v>
      </c>
      <c r="I22" s="207">
        <v>1</v>
      </c>
      <c r="J22" s="207" t="s">
        <v>1277</v>
      </c>
      <c r="L22" s="208">
        <v>245977</v>
      </c>
      <c r="M22" s="208">
        <v>261892</v>
      </c>
    </row>
    <row r="23" spans="1:14" x14ac:dyDescent="0.15">
      <c r="A23" s="207">
        <v>0</v>
      </c>
      <c r="B23" s="207" t="s">
        <v>1263</v>
      </c>
      <c r="C23" s="207">
        <v>2019000000</v>
      </c>
      <c r="D23" s="207" t="s">
        <v>1276</v>
      </c>
      <c r="E23" s="207">
        <v>0</v>
      </c>
      <c r="F23" s="207" t="s">
        <v>1275</v>
      </c>
      <c r="G23" s="207">
        <v>2</v>
      </c>
      <c r="H23" s="207" t="s">
        <v>1279</v>
      </c>
      <c r="I23" s="207">
        <v>2</v>
      </c>
      <c r="J23" s="207" t="s">
        <v>1273</v>
      </c>
      <c r="L23" s="208">
        <v>140949</v>
      </c>
      <c r="M23" s="208">
        <v>130773</v>
      </c>
    </row>
    <row r="24" spans="1:14" x14ac:dyDescent="0.15">
      <c r="A24" s="207">
        <v>0</v>
      </c>
      <c r="B24" s="207" t="s">
        <v>1263</v>
      </c>
      <c r="C24" s="207">
        <v>2019000000</v>
      </c>
      <c r="D24" s="207" t="s">
        <v>1276</v>
      </c>
      <c r="E24" s="207">
        <v>0</v>
      </c>
      <c r="F24" s="207" t="s">
        <v>1275</v>
      </c>
      <c r="G24" s="207">
        <v>3</v>
      </c>
      <c r="H24" s="207" t="s">
        <v>1274</v>
      </c>
      <c r="I24" s="207">
        <v>0</v>
      </c>
      <c r="J24" s="207" t="s">
        <v>1278</v>
      </c>
      <c r="L24" s="208">
        <v>278734</v>
      </c>
      <c r="M24" s="207" t="s">
        <v>1272</v>
      </c>
    </row>
    <row r="25" spans="1:14" x14ac:dyDescent="0.15">
      <c r="A25" s="207">
        <v>0</v>
      </c>
      <c r="B25" s="207" t="s">
        <v>1263</v>
      </c>
      <c r="C25" s="207">
        <v>2019000000</v>
      </c>
      <c r="D25" s="207" t="s">
        <v>1276</v>
      </c>
      <c r="E25" s="207">
        <v>0</v>
      </c>
      <c r="F25" s="207" t="s">
        <v>1275</v>
      </c>
      <c r="G25" s="207">
        <v>3</v>
      </c>
      <c r="H25" s="207" t="s">
        <v>1274</v>
      </c>
      <c r="I25" s="207">
        <v>1</v>
      </c>
      <c r="J25" s="207" t="s">
        <v>1277</v>
      </c>
      <c r="L25" s="208">
        <v>301906</v>
      </c>
      <c r="M25" s="207" t="s">
        <v>1272</v>
      </c>
    </row>
    <row r="26" spans="1:14" x14ac:dyDescent="0.15">
      <c r="A26" s="207">
        <v>0</v>
      </c>
      <c r="B26" s="207" t="s">
        <v>1263</v>
      </c>
      <c r="C26" s="207">
        <v>2019000000</v>
      </c>
      <c r="D26" s="207" t="s">
        <v>1276</v>
      </c>
      <c r="E26" s="207">
        <v>0</v>
      </c>
      <c r="F26" s="207" t="s">
        <v>1275</v>
      </c>
      <c r="G26" s="207">
        <v>3</v>
      </c>
      <c r="H26" s="207" t="s">
        <v>1274</v>
      </c>
      <c r="I26" s="207">
        <v>2</v>
      </c>
      <c r="J26" s="207" t="s">
        <v>1273</v>
      </c>
      <c r="L26" s="208">
        <v>163577</v>
      </c>
      <c r="M26" s="207" t="s">
        <v>1272</v>
      </c>
    </row>
  </sheetData>
  <phoneticPr fontId="10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01766-0EFB-430D-8DB6-A55D5A57A3C4}">
  <dimension ref="B1:O48"/>
  <sheetViews>
    <sheetView zoomScale="90" zoomScaleNormal="90" workbookViewId="0">
      <selection activeCell="N18" sqref="N18"/>
    </sheetView>
  </sheetViews>
  <sheetFormatPr defaultRowHeight="13.5" x14ac:dyDescent="0.15"/>
  <cols>
    <col min="2" max="2" width="24.75" bestFit="1" customWidth="1"/>
    <col min="3" max="4" width="11.625" bestFit="1" customWidth="1"/>
    <col min="5" max="5" width="10.5" bestFit="1" customWidth="1"/>
  </cols>
  <sheetData>
    <row r="1" spans="2:15" x14ac:dyDescent="0.15">
      <c r="C1" t="s">
        <v>291</v>
      </c>
      <c r="J1" t="s">
        <v>440</v>
      </c>
      <c r="M1" t="s">
        <v>441</v>
      </c>
    </row>
    <row r="2" spans="2:15" s="33" customFormat="1" ht="40.5" x14ac:dyDescent="0.15">
      <c r="C2" s="33" t="s">
        <v>283</v>
      </c>
      <c r="D2" s="33" t="s">
        <v>285</v>
      </c>
      <c r="E2" s="33" t="s">
        <v>286</v>
      </c>
      <c r="F2" s="33" t="s">
        <v>287</v>
      </c>
      <c r="G2" s="33" t="s">
        <v>288</v>
      </c>
      <c r="H2" s="33" t="s">
        <v>289</v>
      </c>
      <c r="J2" s="33" t="s">
        <v>13</v>
      </c>
      <c r="K2" s="33" t="s">
        <v>292</v>
      </c>
      <c r="L2" s="33" t="s">
        <v>290</v>
      </c>
      <c r="M2" s="33" t="s">
        <v>13</v>
      </c>
      <c r="N2" s="33" t="s">
        <v>294</v>
      </c>
      <c r="O2" s="33" t="s">
        <v>293</v>
      </c>
    </row>
    <row r="3" spans="2:15" s="33" customFormat="1" ht="14.25" thickBot="1" x14ac:dyDescent="0.2">
      <c r="C3" s="33" t="s">
        <v>282</v>
      </c>
      <c r="D3" s="33" t="s">
        <v>282</v>
      </c>
      <c r="E3" s="33" t="s">
        <v>282</v>
      </c>
    </row>
    <row r="4" spans="2:15" x14ac:dyDescent="0.15">
      <c r="B4" s="6" t="s">
        <v>343</v>
      </c>
      <c r="C4">
        <f>'全国基本表（マージン用）'!DO4+'全国基本表（マージン用）'!DO5+'全国基本表（マージン用）'!DO6+'全国基本表（マージン用）'!DO7+'全国基本表（マージン用）'!DO8</f>
        <v>22165063</v>
      </c>
      <c r="D4">
        <f>'全国運賃表（マージン用）'!DO4+'全国運賃表（マージン用）'!DO5+'全国運賃表（マージン用）'!DO6+'全国運賃表（マージン用）'!DO7+'全国運賃表（マージン用）'!DO8</f>
        <v>874754</v>
      </c>
      <c r="E4">
        <f>'全国商業マージン表（マージン用）'!DO4+'全国商業マージン表（マージン用）'!DO5+'全国商業マージン表（マージン用）'!DO6+'全国商業マージン表（マージン用）'!DO7+'全国商業マージン表（マージン用）'!DO8</f>
        <v>5707394</v>
      </c>
      <c r="F4">
        <f>D4/C4</f>
        <v>3.9465441627664223E-2</v>
      </c>
      <c r="G4">
        <f>E4/C4</f>
        <v>0.25749504975465215</v>
      </c>
      <c r="H4">
        <f>F4+G4</f>
        <v>0.29696049138231639</v>
      </c>
      <c r="J4">
        <f>生産誘発額sim!C4</f>
        <v>0</v>
      </c>
      <c r="K4">
        <f>J4*F4</f>
        <v>0</v>
      </c>
      <c r="L4">
        <f>J4*G4</f>
        <v>0</v>
      </c>
      <c r="M4">
        <f>J4-K4-L4</f>
        <v>0</v>
      </c>
      <c r="N4">
        <f>K4*(1-生産誘発額sim!D4)</f>
        <v>0</v>
      </c>
      <c r="O4">
        <f>L4*(1-生産誘発額sim!D4)</f>
        <v>0</v>
      </c>
    </row>
    <row r="5" spans="2:15" x14ac:dyDescent="0.15">
      <c r="B5" s="8" t="s">
        <v>344</v>
      </c>
      <c r="C5">
        <f>'全国基本表（マージン用）'!DO9+'全国基本表（マージン用）'!DO10</f>
        <v>23153913</v>
      </c>
      <c r="D5">
        <f>'全国運賃表（マージン用）'!DO9+'全国運賃表（マージン用）'!DO10</f>
        <v>1535534</v>
      </c>
      <c r="E5">
        <f>'全国商業マージン表（マージン用）'!DO9+'全国商業マージン表（マージン用）'!DO10</f>
        <v>522202</v>
      </c>
      <c r="F5">
        <f t="shared" ref="F5:F42" si="0">D5/C5</f>
        <v>6.6318552721520554E-2</v>
      </c>
      <c r="G5">
        <f t="shared" ref="G5:G42" si="1">E5/C5</f>
        <v>2.255350963787417E-2</v>
      </c>
      <c r="H5">
        <f t="shared" ref="H5:H42" si="2">F5+G5</f>
        <v>8.8872062359394724E-2</v>
      </c>
      <c r="J5">
        <f>生産誘発額sim!C5</f>
        <v>0</v>
      </c>
      <c r="K5">
        <f t="shared" ref="K5:K38" si="3">J5*F5</f>
        <v>0</v>
      </c>
      <c r="L5">
        <f t="shared" ref="L5:L38" si="4">J5*G5</f>
        <v>0</v>
      </c>
      <c r="M5">
        <f t="shared" ref="M5:M38" si="5">J5-K5-L5</f>
        <v>0</v>
      </c>
      <c r="N5">
        <f>K5*(1-生産誘発額sim!D5)</f>
        <v>0</v>
      </c>
      <c r="O5">
        <f>L5*(1-生産誘発額sim!D5)</f>
        <v>0</v>
      </c>
    </row>
    <row r="6" spans="2:15" x14ac:dyDescent="0.15">
      <c r="B6" s="8" t="s">
        <v>373</v>
      </c>
      <c r="C6">
        <f>'全国基本表（マージン用）'!DO11+'全国基本表（マージン用）'!DO12+'全国基本表（マージン用）'!DO13+'全国基本表（マージン用）'!DO14</f>
        <v>70612884</v>
      </c>
      <c r="D6">
        <f>'全国運賃表（マージン用）'!DO11+'全国運賃表（マージン用）'!DO12+'全国運賃表（マージン用）'!DO13+'全国運賃表（マージン用）'!DO14</f>
        <v>2268817</v>
      </c>
      <c r="E6">
        <f>'全国商業マージン表（マージン用）'!DO11+'全国商業マージン表（マージン用）'!DO12+'全国商業マージン表（マージン用）'!DO13+'全国商業マージン表（マージン用）'!DO14</f>
        <v>22888053</v>
      </c>
      <c r="F6">
        <f t="shared" si="0"/>
        <v>3.2130354568155016E-2</v>
      </c>
      <c r="G6">
        <f t="shared" si="1"/>
        <v>0.32413423306715528</v>
      </c>
      <c r="H6">
        <f t="shared" si="2"/>
        <v>0.35626458763531027</v>
      </c>
      <c r="J6">
        <f>生産誘発額sim!C6</f>
        <v>0</v>
      </c>
      <c r="K6">
        <f t="shared" si="3"/>
        <v>0</v>
      </c>
      <c r="L6">
        <f t="shared" si="4"/>
        <v>0</v>
      </c>
      <c r="M6">
        <f t="shared" si="5"/>
        <v>0</v>
      </c>
      <c r="N6">
        <f>K6*(1-生産誘発額sim!D6)</f>
        <v>0</v>
      </c>
      <c r="O6">
        <f>L6*(1-生産誘発額sim!D6)</f>
        <v>0</v>
      </c>
    </row>
    <row r="7" spans="2:15" x14ac:dyDescent="0.15">
      <c r="B7" s="8" t="s">
        <v>374</v>
      </c>
      <c r="C7">
        <f>'全国基本表（マージン用）'!DO15+'全国基本表（マージン用）'!DO16</f>
        <v>15476427</v>
      </c>
      <c r="D7">
        <f>'全国運賃表（マージン用）'!DO15+'全国運賃表（マージン用）'!DO16</f>
        <v>379008</v>
      </c>
      <c r="E7">
        <f>'全国商業マージン表（マージン用）'!DO15+'全国商業マージン表（マージン用）'!DO16</f>
        <v>7004729</v>
      </c>
      <c r="F7">
        <f t="shared" si="0"/>
        <v>2.4489373419329927E-2</v>
      </c>
      <c r="G7">
        <f t="shared" si="1"/>
        <v>0.45260634124400934</v>
      </c>
      <c r="H7">
        <f t="shared" si="2"/>
        <v>0.47709571466333928</v>
      </c>
      <c r="J7">
        <f>生産誘発額sim!C7</f>
        <v>0</v>
      </c>
      <c r="K7">
        <f t="shared" si="3"/>
        <v>0</v>
      </c>
      <c r="L7">
        <f t="shared" si="4"/>
        <v>0</v>
      </c>
      <c r="M7">
        <f t="shared" si="5"/>
        <v>0</v>
      </c>
      <c r="N7">
        <f>K7*(1-生産誘発額sim!D7)</f>
        <v>0</v>
      </c>
      <c r="O7">
        <f>L7*(1-生産誘発額sim!D7)</f>
        <v>0</v>
      </c>
    </row>
    <row r="8" spans="2:15" x14ac:dyDescent="0.15">
      <c r="B8" s="10" t="s">
        <v>345</v>
      </c>
      <c r="C8">
        <f>'全国基本表（マージン用）'!DO17+'全国基本表（マージン用）'!DO18+'全国基本表（マージン用）'!DO19+'全国基本表（マージン用）'!DO20</f>
        <v>19730039</v>
      </c>
      <c r="D8">
        <f>'全国運賃表（マージン用）'!DO17+'全国運賃表（マージン用）'!DO18+'全国運賃表（マージン用）'!DO19+'全国運賃表（マージン用）'!DO20</f>
        <v>1146972</v>
      </c>
      <c r="E8">
        <f>'全国商業マージン表（マージン用）'!DO17+'全国商業マージン表（マージン用）'!DO18+'全国商業マージン表（マージン用）'!DO19+'全国商業マージン表（マージン用）'!DO20</f>
        <v>4654183</v>
      </c>
      <c r="F8">
        <f t="shared" si="0"/>
        <v>5.8133286001107246E-2</v>
      </c>
      <c r="G8">
        <f t="shared" si="1"/>
        <v>0.2358932488678811</v>
      </c>
      <c r="H8">
        <f t="shared" si="2"/>
        <v>0.29402653486898833</v>
      </c>
      <c r="J8">
        <f>生産誘発額sim!C8</f>
        <v>0</v>
      </c>
      <c r="K8">
        <f t="shared" si="3"/>
        <v>0</v>
      </c>
      <c r="L8">
        <f t="shared" si="4"/>
        <v>0</v>
      </c>
      <c r="M8">
        <f t="shared" si="5"/>
        <v>0</v>
      </c>
      <c r="N8">
        <f>K8*(1-生産誘発額sim!D8)</f>
        <v>0</v>
      </c>
      <c r="O8">
        <f>L8*(1-生産誘発額sim!D8)</f>
        <v>0</v>
      </c>
    </row>
    <row r="9" spans="2:15" x14ac:dyDescent="0.15">
      <c r="B9" s="12" t="s">
        <v>375</v>
      </c>
      <c r="C9">
        <f>'全国基本表（マージン用）'!DO22+'全国基本表（マージン用）'!DO23+'全国基本表（マージン用）'!DO24+'全国基本表（マージン用）'!DO25+'全国基本表（マージン用）'!DO26+'全国基本表（マージン用）'!DO27+'全国基本表（マージン用）'!DO28+'全国基本表（マージン用）'!DO29</f>
        <v>38591918</v>
      </c>
      <c r="D9">
        <f>'全国運賃表（マージン用）'!DO22+'全国運賃表（マージン用）'!DO23+'全国運賃表（マージン用）'!DO24+'全国運賃表（マージン用）'!DO25+'全国運賃表（マージン用）'!DO26+'全国運賃表（マージン用）'!DO27+'全国運賃表（マージン用）'!DO28+'全国運賃表（マージン用）'!DO29</f>
        <v>993175</v>
      </c>
      <c r="E9">
        <f>'全国商業マージン表（マージン用）'!DO22+'全国商業マージン表（マージン用）'!DO23+'全国商業マージン表（マージン用）'!DO24+'全国商業マージン表（マージン用）'!DO25+'全国商業マージン表（マージン用）'!DO26+'全国商業マージン表（マージン用）'!DO27+'全国商業マージン表（マージン用）'!DO28+'全国商業マージン表（マージン用）'!DO29</f>
        <v>8215223</v>
      </c>
      <c r="F9">
        <f t="shared" si="0"/>
        <v>2.5735310693809001E-2</v>
      </c>
      <c r="G9">
        <f t="shared" si="1"/>
        <v>0.21287418262030927</v>
      </c>
      <c r="H9">
        <f t="shared" si="2"/>
        <v>0.23860949331411827</v>
      </c>
      <c r="J9">
        <f>生産誘発額sim!C9</f>
        <v>0</v>
      </c>
      <c r="K9">
        <f t="shared" si="3"/>
        <v>0</v>
      </c>
      <c r="L9">
        <f t="shared" si="4"/>
        <v>0</v>
      </c>
      <c r="M9">
        <f t="shared" si="5"/>
        <v>0</v>
      </c>
      <c r="N9">
        <f>K9*(1-生産誘発額sim!D9)</f>
        <v>0</v>
      </c>
      <c r="O9">
        <f>L9*(1-生産誘発額sim!D9)</f>
        <v>0</v>
      </c>
    </row>
    <row r="10" spans="2:15" x14ac:dyDescent="0.15">
      <c r="B10" s="8" t="s">
        <v>376</v>
      </c>
      <c r="C10">
        <f>'全国基本表（マージン用）'!DO30+'全国基本表（マージン用）'!DO31</f>
        <v>24143432</v>
      </c>
      <c r="D10">
        <f>'全国運賃表（マージン用）'!DO30+'全国運賃表（マージン用）'!DO31</f>
        <v>510664</v>
      </c>
      <c r="E10">
        <f>'全国商業マージン表（マージン用）'!DO30+'全国商業マージン表（マージン用）'!DO31</f>
        <v>4890639</v>
      </c>
      <c r="F10">
        <f t="shared" si="0"/>
        <v>2.1151259688349196E-2</v>
      </c>
      <c r="G10">
        <f t="shared" si="1"/>
        <v>0.20256602292499259</v>
      </c>
      <c r="H10">
        <f t="shared" si="2"/>
        <v>0.22371728261334178</v>
      </c>
      <c r="J10">
        <f>生産誘発額sim!C10</f>
        <v>0</v>
      </c>
      <c r="K10">
        <f t="shared" si="3"/>
        <v>0</v>
      </c>
      <c r="L10">
        <f t="shared" si="4"/>
        <v>0</v>
      </c>
      <c r="M10">
        <f t="shared" si="5"/>
        <v>0</v>
      </c>
      <c r="N10">
        <f>K10*(1-生産誘発額sim!D10)</f>
        <v>0</v>
      </c>
      <c r="O10">
        <f>L10*(1-生産誘発額sim!D10)</f>
        <v>0</v>
      </c>
    </row>
    <row r="11" spans="2:15" x14ac:dyDescent="0.15">
      <c r="B11" s="8" t="s">
        <v>347</v>
      </c>
      <c r="C11">
        <f>'全国基本表（マージン用）'!DO32+'全国基本表（マージン用）'!DO33</f>
        <v>17300301</v>
      </c>
      <c r="D11">
        <f>'全国運賃表（マージン用）'!DO32+'全国運賃表（マージン用）'!DO33</f>
        <v>539068</v>
      </c>
      <c r="E11">
        <f>'全国商業マージン表（マージン用）'!DO32+'全国商業マージン表（マージン用）'!DO33</f>
        <v>3272923</v>
      </c>
      <c r="F11">
        <f t="shared" si="0"/>
        <v>3.1159457861455707E-2</v>
      </c>
      <c r="G11">
        <f t="shared" si="1"/>
        <v>0.18918300901238655</v>
      </c>
      <c r="H11">
        <f t="shared" si="2"/>
        <v>0.22034246687384226</v>
      </c>
      <c r="J11">
        <f>生産誘発額sim!C11</f>
        <v>0</v>
      </c>
      <c r="K11">
        <f t="shared" si="3"/>
        <v>0</v>
      </c>
      <c r="L11">
        <f t="shared" si="4"/>
        <v>0</v>
      </c>
      <c r="M11">
        <f t="shared" si="5"/>
        <v>0</v>
      </c>
      <c r="N11">
        <f>K11*(1-生産誘発額sim!D11)</f>
        <v>0</v>
      </c>
      <c r="O11">
        <f>L11*(1-生産誘発額sim!D11)</f>
        <v>0</v>
      </c>
    </row>
    <row r="12" spans="2:15" x14ac:dyDescent="0.15">
      <c r="B12" s="8" t="s">
        <v>377</v>
      </c>
      <c r="C12">
        <f>'全国基本表（マージン用）'!DO35+'全国基本表（マージン用）'!DO36+'全国基本表（マージン用）'!DO37+'全国基本表（マージン用）'!DO38</f>
        <v>8008222</v>
      </c>
      <c r="D12">
        <f>'全国運賃表（マージン用）'!DO35+'全国運賃表（マージン用）'!DO36+'全国運賃表（マージン用）'!DO37+'全国運賃表（マージン用）'!DO38</f>
        <v>417310</v>
      </c>
      <c r="E12">
        <f>'全国商業マージン表（マージン用）'!DO35+'全国商業マージン表（マージン用）'!DO36+'全国商業マージン表（マージン用）'!DO37+'全国商業マージン表（マージン用）'!DO38</f>
        <v>1471718</v>
      </c>
      <c r="F12">
        <f t="shared" si="0"/>
        <v>5.2110193748375104E-2</v>
      </c>
      <c r="G12">
        <f t="shared" si="1"/>
        <v>0.18377587434514178</v>
      </c>
      <c r="H12">
        <f t="shared" si="2"/>
        <v>0.23588606809351689</v>
      </c>
      <c r="J12">
        <f>生産誘発額sim!C12</f>
        <v>0</v>
      </c>
      <c r="K12">
        <f t="shared" si="3"/>
        <v>0</v>
      </c>
      <c r="L12">
        <f t="shared" si="4"/>
        <v>0</v>
      </c>
      <c r="M12">
        <f t="shared" si="5"/>
        <v>0</v>
      </c>
      <c r="N12">
        <f>K12*(1-生産誘発額sim!D12)</f>
        <v>0</v>
      </c>
      <c r="O12">
        <f>L12*(1-生産誘発額sim!D12)</f>
        <v>0</v>
      </c>
    </row>
    <row r="13" spans="2:15" x14ac:dyDescent="0.15">
      <c r="B13" s="10" t="s">
        <v>378</v>
      </c>
      <c r="C13">
        <f>'全国基本表（マージン用）'!DO39+'全国基本表（マージン用）'!DO40+'全国基本表（マージン用）'!DO41+'全国基本表（マージン用）'!DO42</f>
        <v>27012698</v>
      </c>
      <c r="D13">
        <f>'全国運賃表（マージン用）'!DO39+'全国運賃表（マージン用）'!DO40+'全国運賃表（マージン用）'!DO41+'全国運賃表（マージン用）'!DO42</f>
        <v>706377</v>
      </c>
      <c r="E13">
        <f>'全国商業マージン表（マージン用）'!DO39+'全国商業マージン表（マージン用）'!DO40+'全国商業マージン表（マージン用）'!DO41+'全国商業マージン表（マージン用）'!DO42</f>
        <v>1503004</v>
      </c>
      <c r="F13">
        <f t="shared" si="0"/>
        <v>2.6149812950931446E-2</v>
      </c>
      <c r="G13">
        <f t="shared" si="1"/>
        <v>5.5640647224501606E-2</v>
      </c>
      <c r="H13">
        <f t="shared" si="2"/>
        <v>8.1790460175433052E-2</v>
      </c>
      <c r="J13">
        <f>生産誘発額sim!C13</f>
        <v>0</v>
      </c>
      <c r="K13">
        <f t="shared" si="3"/>
        <v>0</v>
      </c>
      <c r="L13">
        <f t="shared" si="4"/>
        <v>0</v>
      </c>
      <c r="M13">
        <f t="shared" si="5"/>
        <v>0</v>
      </c>
      <c r="N13">
        <f>K13*(1-生産誘発額sim!D13)</f>
        <v>0</v>
      </c>
      <c r="O13">
        <f>L13*(1-生産誘発額sim!D13)</f>
        <v>0</v>
      </c>
    </row>
    <row r="14" spans="2:15" x14ac:dyDescent="0.15">
      <c r="B14" s="12" t="s">
        <v>379</v>
      </c>
      <c r="C14">
        <f>'全国基本表（マージン用）'!DO43+'全国基本表（マージン用）'!DO44</f>
        <v>11647761</v>
      </c>
      <c r="D14">
        <f>'全国運賃表（マージン用）'!DO43+'全国運賃表（マージン用）'!DO44</f>
        <v>355453</v>
      </c>
      <c r="E14">
        <f>'全国商業マージン表（マージン用）'!DO43+'全国商業マージン表（マージン用）'!DO44</f>
        <v>1226008</v>
      </c>
      <c r="F14">
        <f t="shared" si="0"/>
        <v>3.0516852122910144E-2</v>
      </c>
      <c r="G14">
        <f t="shared" si="1"/>
        <v>0.10525696741202022</v>
      </c>
      <c r="H14">
        <f t="shared" si="2"/>
        <v>0.13577381953493037</v>
      </c>
      <c r="J14">
        <f>生産誘発額sim!C14</f>
        <v>0</v>
      </c>
      <c r="K14">
        <f t="shared" si="3"/>
        <v>0</v>
      </c>
      <c r="L14">
        <f t="shared" si="4"/>
        <v>0</v>
      </c>
      <c r="M14">
        <f t="shared" si="5"/>
        <v>0</v>
      </c>
      <c r="N14">
        <f>K14*(1-生産誘発額sim!D14)</f>
        <v>0</v>
      </c>
      <c r="O14">
        <f>L14*(1-生産誘発額sim!D14)</f>
        <v>0</v>
      </c>
    </row>
    <row r="15" spans="2:15" x14ac:dyDescent="0.15">
      <c r="B15" s="8" t="s">
        <v>380</v>
      </c>
      <c r="C15">
        <f>'全国基本表（マージン用）'!DO45+'全国基本表（マージン用）'!DO46</f>
        <v>14718854</v>
      </c>
      <c r="D15">
        <f>'全国運賃表（マージン用）'!DO45+'全国運賃表（マージン用）'!DO46</f>
        <v>657324</v>
      </c>
      <c r="E15">
        <f>'全国商業マージン表（マージン用）'!DO45+'全国商業マージン表（マージン用）'!DO46</f>
        <v>1943289</v>
      </c>
      <c r="F15">
        <f t="shared" si="0"/>
        <v>4.465863986421769E-2</v>
      </c>
      <c r="G15">
        <f t="shared" si="1"/>
        <v>0.13202719450848552</v>
      </c>
      <c r="H15">
        <f t="shared" si="2"/>
        <v>0.17668583437270322</v>
      </c>
      <c r="J15">
        <f>生産誘発額sim!C15</f>
        <v>0</v>
      </c>
      <c r="K15">
        <f t="shared" si="3"/>
        <v>0</v>
      </c>
      <c r="L15">
        <f t="shared" si="4"/>
        <v>0</v>
      </c>
      <c r="M15">
        <f t="shared" si="5"/>
        <v>0</v>
      </c>
      <c r="N15">
        <f>K15*(1-生産誘発額sim!D15)</f>
        <v>0</v>
      </c>
      <c r="O15">
        <f>L15*(1-生産誘発額sim!D15)</f>
        <v>0</v>
      </c>
    </row>
    <row r="16" spans="2:15" x14ac:dyDescent="0.15">
      <c r="B16" s="8" t="s">
        <v>348</v>
      </c>
      <c r="C16">
        <f>'全国基本表（マージン用）'!DO47</f>
        <v>9771923</v>
      </c>
      <c r="D16">
        <f>'全国運賃表（マージン用）'!DO47</f>
        <v>128291</v>
      </c>
      <c r="E16">
        <f>'全国商業マージン表（マージン用）'!DO47</f>
        <v>1018692</v>
      </c>
      <c r="F16">
        <f t="shared" si="0"/>
        <v>1.3128531610410766E-2</v>
      </c>
      <c r="G16">
        <f t="shared" si="1"/>
        <v>0.10424683043450096</v>
      </c>
      <c r="H16">
        <f t="shared" si="2"/>
        <v>0.11737536204491172</v>
      </c>
      <c r="J16">
        <f>生産誘発額sim!C16</f>
        <v>0</v>
      </c>
      <c r="K16">
        <f t="shared" si="3"/>
        <v>0</v>
      </c>
      <c r="L16">
        <f t="shared" si="4"/>
        <v>0</v>
      </c>
      <c r="M16">
        <f t="shared" si="5"/>
        <v>0</v>
      </c>
      <c r="N16">
        <f>K16*(1-生産誘発額sim!D16)</f>
        <v>0</v>
      </c>
      <c r="O16">
        <f>L16*(1-生産誘発額sim!D16)</f>
        <v>0</v>
      </c>
    </row>
    <row r="17" spans="2:15" x14ac:dyDescent="0.15">
      <c r="B17" s="8" t="s">
        <v>349</v>
      </c>
      <c r="C17">
        <f>'全国基本表（マージン用）'!DO48</f>
        <v>14303398</v>
      </c>
      <c r="D17">
        <f>'全国運賃表（マージン用）'!DO48</f>
        <v>165212</v>
      </c>
      <c r="E17">
        <f>'全国商業マージン表（マージン用）'!DO48</f>
        <v>1852998</v>
      </c>
      <c r="F17">
        <f t="shared" si="0"/>
        <v>1.155054204602291E-2</v>
      </c>
      <c r="G17">
        <f t="shared" si="1"/>
        <v>0.12954949586105344</v>
      </c>
      <c r="H17">
        <f t="shared" si="2"/>
        <v>0.14110003790707634</v>
      </c>
      <c r="J17">
        <f>生産誘発額sim!C17</f>
        <v>0</v>
      </c>
      <c r="K17">
        <f t="shared" si="3"/>
        <v>0</v>
      </c>
      <c r="L17">
        <f t="shared" si="4"/>
        <v>0</v>
      </c>
      <c r="M17">
        <f t="shared" si="5"/>
        <v>0</v>
      </c>
      <c r="N17">
        <f>K17*(1-生産誘発額sim!D17)</f>
        <v>0</v>
      </c>
      <c r="O17">
        <f>L17*(1-生産誘発額sim!D17)</f>
        <v>0</v>
      </c>
    </row>
    <row r="18" spans="2:15" x14ac:dyDescent="0.15">
      <c r="B18" s="10" t="s">
        <v>350</v>
      </c>
      <c r="C18">
        <f>'全国基本表（マージン用）'!DO49</f>
        <v>8768810</v>
      </c>
      <c r="D18">
        <f>'全国運賃表（マージン用）'!DO49</f>
        <v>121209</v>
      </c>
      <c r="E18">
        <f>'全国商業マージン表（マージン用）'!DO49</f>
        <v>1662567</v>
      </c>
      <c r="F18">
        <f t="shared" si="0"/>
        <v>1.3822742196489603E-2</v>
      </c>
      <c r="G18">
        <f t="shared" si="1"/>
        <v>0.18960007116130922</v>
      </c>
      <c r="H18">
        <f t="shared" si="2"/>
        <v>0.20342281335779883</v>
      </c>
      <c r="J18">
        <f>生産誘発額sim!C18</f>
        <v>0</v>
      </c>
      <c r="K18">
        <f t="shared" si="3"/>
        <v>0</v>
      </c>
      <c r="L18">
        <f t="shared" si="4"/>
        <v>0</v>
      </c>
      <c r="M18">
        <f t="shared" si="5"/>
        <v>0</v>
      </c>
      <c r="N18">
        <f>K18*(1-生産誘発額sim!D18)</f>
        <v>0</v>
      </c>
      <c r="O18">
        <f>L18*(1-生産誘発額sim!D18)</f>
        <v>0</v>
      </c>
    </row>
    <row r="19" spans="2:15" x14ac:dyDescent="0.15">
      <c r="B19" s="12" t="s">
        <v>351</v>
      </c>
      <c r="C19">
        <f>'全国基本表（マージン用）'!DO50+'全国基本表（マージン用）'!DO51</f>
        <v>11784982</v>
      </c>
      <c r="D19">
        <f>'全国運賃表（マージン用）'!DO50+'全国運賃表（マージン用）'!DO51</f>
        <v>113611</v>
      </c>
      <c r="E19">
        <f>'全国商業マージン表（マージン用）'!DO50+'全国商業マージン表（マージン用）'!DO51</f>
        <v>723723</v>
      </c>
      <c r="F19">
        <f t="shared" si="0"/>
        <v>9.6403201973494744E-3</v>
      </c>
      <c r="G19">
        <f t="shared" si="1"/>
        <v>6.1410615646252151E-2</v>
      </c>
      <c r="H19">
        <f t="shared" si="2"/>
        <v>7.1050935843601629E-2</v>
      </c>
      <c r="J19">
        <f>生産誘発額sim!C19</f>
        <v>0</v>
      </c>
      <c r="K19">
        <f t="shared" si="3"/>
        <v>0</v>
      </c>
      <c r="L19">
        <f t="shared" si="4"/>
        <v>0</v>
      </c>
      <c r="M19">
        <f t="shared" si="5"/>
        <v>0</v>
      </c>
      <c r="N19">
        <f>K19*(1-生産誘発額sim!D19)</f>
        <v>0</v>
      </c>
      <c r="O19">
        <f>L19*(1-生産誘発額sim!D19)</f>
        <v>0</v>
      </c>
    </row>
    <row r="20" spans="2:15" x14ac:dyDescent="0.15">
      <c r="B20" s="8" t="s">
        <v>381</v>
      </c>
      <c r="C20">
        <f>'全国基本表（マージン用）'!DO52+'全国基本表（マージン用）'!DO53+'全国基本表（マージン用）'!DO54+'全国基本表（マージン用）'!DO55</f>
        <v>18511011</v>
      </c>
      <c r="D20">
        <f>'全国運賃表（マージン用）'!DO52+'全国運賃表（マージン用）'!DO53+'全国運賃表（マージン用）'!DO54+'全国運賃表（マージン用）'!DO55</f>
        <v>155730</v>
      </c>
      <c r="E20">
        <f>'全国商業マージン表（マージン用）'!DO52+'全国商業マージン表（マージン用）'!DO53+'全国商業マージン表（マージン用）'!DO54+'全国商業マージン表（マージン用）'!DO55</f>
        <v>3743431</v>
      </c>
      <c r="F20">
        <f t="shared" si="0"/>
        <v>8.4128306120070922E-3</v>
      </c>
      <c r="G20">
        <f t="shared" si="1"/>
        <v>0.20222725814381506</v>
      </c>
      <c r="H20">
        <f t="shared" si="2"/>
        <v>0.21064008875582216</v>
      </c>
      <c r="J20">
        <f>生産誘発額sim!C20</f>
        <v>0</v>
      </c>
      <c r="K20">
        <f t="shared" si="3"/>
        <v>0</v>
      </c>
      <c r="L20">
        <f t="shared" si="4"/>
        <v>0</v>
      </c>
      <c r="M20">
        <f t="shared" si="5"/>
        <v>0</v>
      </c>
      <c r="N20">
        <f>K20*(1-生産誘発額sim!D20)</f>
        <v>0</v>
      </c>
      <c r="O20">
        <f>L20*(1-生産誘発額sim!D20)</f>
        <v>0</v>
      </c>
    </row>
    <row r="21" spans="2:15" x14ac:dyDescent="0.15">
      <c r="B21" s="8" t="s">
        <v>352</v>
      </c>
      <c r="C21">
        <f>'全国基本表（マージン用）'!DO56+'全国基本表（マージン用）'!DO57</f>
        <v>12713533</v>
      </c>
      <c r="D21">
        <f>'全国運賃表（マージン用）'!DO56+'全国運賃表（マージン用）'!DO57</f>
        <v>99245</v>
      </c>
      <c r="E21">
        <f>'全国商業マージン表（マージン用）'!DO56+'全国商業マージン表（マージン用）'!DO57</f>
        <v>2377763</v>
      </c>
      <c r="F21">
        <f t="shared" si="0"/>
        <v>7.806248664316992E-3</v>
      </c>
      <c r="G21">
        <f t="shared" si="1"/>
        <v>0.18702613978348898</v>
      </c>
      <c r="H21">
        <f t="shared" si="2"/>
        <v>0.19483238844780598</v>
      </c>
      <c r="J21">
        <f>生産誘発額sim!C21</f>
        <v>0</v>
      </c>
      <c r="K21">
        <f t="shared" si="3"/>
        <v>0</v>
      </c>
      <c r="L21">
        <f t="shared" si="4"/>
        <v>0</v>
      </c>
      <c r="M21">
        <f t="shared" si="5"/>
        <v>0</v>
      </c>
      <c r="N21">
        <f>K21*(1-生産誘発額sim!D21)</f>
        <v>0</v>
      </c>
      <c r="O21">
        <f>L21*(1-生産誘発額sim!D21)</f>
        <v>0</v>
      </c>
    </row>
    <row r="22" spans="2:15" x14ac:dyDescent="0.15">
      <c r="B22" s="8" t="s">
        <v>353</v>
      </c>
      <c r="C22">
        <f>'全国基本表（マージン用）'!DO58+'全国基本表（マージン用）'!DO59+'全国基本表（マージン用）'!DO60+'全国基本表（マージン用）'!DO61+'全国基本表（マージン用）'!DO62</f>
        <v>47192891</v>
      </c>
      <c r="D22">
        <f>'全国運賃表（マージン用）'!DO58+'全国運賃表（マージン用）'!DO59+'全国運賃表（マージン用）'!DO60+'全国運賃表（マージン用）'!DO61+'全国運賃表（マージン用）'!DO62</f>
        <v>697591</v>
      </c>
      <c r="E22">
        <f>'全国商業マージン表（マージン用）'!DO58+'全国商業マージン表（マージン用）'!DO59+'全国商業マージン表（マージン用）'!DO60+'全国商業マージン表（マージン用）'!DO61+'全国商業マージン表（マージン用）'!DO62</f>
        <v>5001002</v>
      </c>
      <c r="F22">
        <f t="shared" si="0"/>
        <v>1.4781696675459022E-2</v>
      </c>
      <c r="G22">
        <f t="shared" si="1"/>
        <v>0.10596939272061125</v>
      </c>
      <c r="H22">
        <f t="shared" si="2"/>
        <v>0.12075108939607027</v>
      </c>
      <c r="J22">
        <f>生産誘発額sim!C22</f>
        <v>0</v>
      </c>
      <c r="K22">
        <f t="shared" si="3"/>
        <v>0</v>
      </c>
      <c r="L22">
        <f t="shared" si="4"/>
        <v>0</v>
      </c>
      <c r="M22">
        <f t="shared" si="5"/>
        <v>0</v>
      </c>
      <c r="N22">
        <f>K22*(1-生産誘発額sim!D22)</f>
        <v>0</v>
      </c>
      <c r="O22">
        <f>L22*(1-生産誘発額sim!D22)</f>
        <v>0</v>
      </c>
    </row>
    <row r="23" spans="2:15" x14ac:dyDescent="0.15">
      <c r="B23" s="10" t="s">
        <v>354</v>
      </c>
      <c r="C23">
        <f>'全国基本表（マージン用）'!DO21+'全国基本表（マージン用）'!DO34+'全国基本表（マージン用）'!DO63+'全国基本表（マージン用）'!DO64</f>
        <v>19656257</v>
      </c>
      <c r="D23">
        <f>'全国運賃表（マージン用）'!DO21+'全国運賃表（マージン用）'!DO34+'全国運賃表（マージン用）'!DO63+'全国運賃表（マージン用）'!DO64</f>
        <v>701327</v>
      </c>
      <c r="E23">
        <f>'全国商業マージン表（マージン用）'!DO21+'全国商業マージン表（マージン用）'!DO34+'全国商業マージン表（マージン用）'!DO63+'全国商業マージン表（マージン用）'!DO64</f>
        <v>6352990</v>
      </c>
      <c r="F23">
        <f t="shared" si="0"/>
        <v>3.5679580298527844E-2</v>
      </c>
      <c r="G23">
        <f t="shared" si="1"/>
        <v>0.32320446359650262</v>
      </c>
      <c r="H23">
        <f t="shared" si="2"/>
        <v>0.35888404389503048</v>
      </c>
      <c r="J23">
        <f>生産誘発額sim!C23</f>
        <v>0</v>
      </c>
      <c r="K23">
        <f t="shared" si="3"/>
        <v>0</v>
      </c>
      <c r="L23">
        <f t="shared" si="4"/>
        <v>0</v>
      </c>
      <c r="M23">
        <f t="shared" si="5"/>
        <v>0</v>
      </c>
      <c r="N23">
        <f>K23*(1-生産誘発額sim!D23)</f>
        <v>0</v>
      </c>
      <c r="O23">
        <f>L23*(1-生産誘発額sim!D23)</f>
        <v>0</v>
      </c>
    </row>
    <row r="24" spans="2:15" x14ac:dyDescent="0.15">
      <c r="B24" s="12" t="s">
        <v>355</v>
      </c>
      <c r="C24">
        <f>'全国基本表（マージン用）'!DO65+'全国基本表（マージン用）'!DO66+'全国基本表（マージン用）'!DO67+'全国基本表（マージン用）'!DO68</f>
        <v>60836569</v>
      </c>
      <c r="D24">
        <f>'全国運賃表（マージン用）'!DO65+'全国運賃表（マージン用）'!DO66+'全国運賃表（マージン用）'!DO67+'全国運賃表（マージン用）'!DO68</f>
        <v>0</v>
      </c>
      <c r="E24">
        <f>'全国商業マージン表（マージン用）'!DO65+'全国商業マージン表（マージン用）'!DO66+'全国商業マージン表（マージン用）'!DO67+'全国商業マージン表（マージン用）'!DO68</f>
        <v>0</v>
      </c>
      <c r="F24">
        <f t="shared" si="0"/>
        <v>0</v>
      </c>
      <c r="G24">
        <f t="shared" si="1"/>
        <v>0</v>
      </c>
      <c r="H24">
        <f t="shared" si="2"/>
        <v>0</v>
      </c>
      <c r="J24">
        <f>生産誘発額sim!C24</f>
        <v>0</v>
      </c>
      <c r="K24">
        <f t="shared" si="3"/>
        <v>0</v>
      </c>
      <c r="L24">
        <f t="shared" si="4"/>
        <v>0</v>
      </c>
      <c r="M24">
        <f t="shared" si="5"/>
        <v>0</v>
      </c>
      <c r="N24">
        <f>K24*(1-生産誘発額sim!D24)</f>
        <v>0</v>
      </c>
      <c r="O24">
        <f>L24*(1-生産誘発額sim!D24)</f>
        <v>0</v>
      </c>
    </row>
    <row r="25" spans="2:15" x14ac:dyDescent="0.15">
      <c r="B25" s="8" t="s">
        <v>356</v>
      </c>
      <c r="C25">
        <f>'全国基本表（マージン用）'!DO69+'全国基本表（マージン用）'!DO70</f>
        <v>24574630</v>
      </c>
      <c r="D25">
        <f>'全国運賃表（マージン用）'!DO69+'全国運賃表（マージン用）'!DO70</f>
        <v>0</v>
      </c>
      <c r="E25">
        <f>'全国商業マージン表（マージン用）'!DO69+'全国商業マージン表（マージン用）'!DO70</f>
        <v>0</v>
      </c>
      <c r="F25">
        <f t="shared" si="0"/>
        <v>0</v>
      </c>
      <c r="G25">
        <f t="shared" si="1"/>
        <v>0</v>
      </c>
      <c r="H25">
        <f t="shared" si="2"/>
        <v>0</v>
      </c>
      <c r="J25">
        <f>生産誘発額sim!C25</f>
        <v>0</v>
      </c>
      <c r="K25">
        <f t="shared" si="3"/>
        <v>0</v>
      </c>
      <c r="L25">
        <f t="shared" si="4"/>
        <v>0</v>
      </c>
      <c r="M25">
        <f t="shared" si="5"/>
        <v>0</v>
      </c>
      <c r="N25">
        <f>K25*(1-生産誘発額sim!D25)</f>
        <v>0</v>
      </c>
      <c r="O25">
        <f>L25*(1-生産誘発額sim!D25)</f>
        <v>0</v>
      </c>
    </row>
    <row r="26" spans="2:15" x14ac:dyDescent="0.15">
      <c r="B26" s="8" t="s">
        <v>357</v>
      </c>
      <c r="C26">
        <f>'全国基本表（マージン用）'!DO71</f>
        <v>4526256</v>
      </c>
      <c r="D26">
        <f>'全国運賃表（マージン用）'!DO71</f>
        <v>0</v>
      </c>
      <c r="E26">
        <f>'全国商業マージン表（マージン用）'!DO71</f>
        <v>0</v>
      </c>
      <c r="F26">
        <f t="shared" si="0"/>
        <v>0</v>
      </c>
      <c r="G26">
        <f t="shared" si="1"/>
        <v>0</v>
      </c>
      <c r="H26">
        <f t="shared" si="2"/>
        <v>0</v>
      </c>
      <c r="J26">
        <f>生産誘発額sim!C26</f>
        <v>0</v>
      </c>
      <c r="K26">
        <f t="shared" si="3"/>
        <v>0</v>
      </c>
      <c r="L26">
        <f t="shared" si="4"/>
        <v>0</v>
      </c>
      <c r="M26">
        <f t="shared" si="5"/>
        <v>0</v>
      </c>
      <c r="N26">
        <f>K26*(1-生産誘発額sim!D26)</f>
        <v>0</v>
      </c>
      <c r="O26">
        <f>L26*(1-生産誘発額sim!D26)</f>
        <v>0</v>
      </c>
    </row>
    <row r="27" spans="2:15" x14ac:dyDescent="0.15">
      <c r="B27" s="8" t="s">
        <v>358</v>
      </c>
      <c r="C27">
        <f>'全国基本表（マージン用）'!DO72</f>
        <v>4893778</v>
      </c>
      <c r="D27">
        <f>'全国運賃表（マージン用）'!DO72</f>
        <v>0</v>
      </c>
      <c r="E27">
        <f>'全国商業マージン表（マージン用）'!DO72</f>
        <v>0</v>
      </c>
      <c r="F27">
        <f t="shared" si="0"/>
        <v>0</v>
      </c>
      <c r="G27">
        <f t="shared" si="1"/>
        <v>0</v>
      </c>
      <c r="H27">
        <f t="shared" si="2"/>
        <v>0</v>
      </c>
      <c r="J27">
        <f>生産誘発額sim!C27</f>
        <v>0</v>
      </c>
      <c r="K27">
        <f t="shared" si="3"/>
        <v>0</v>
      </c>
      <c r="L27">
        <f t="shared" si="4"/>
        <v>0</v>
      </c>
      <c r="M27">
        <f t="shared" si="5"/>
        <v>0</v>
      </c>
      <c r="N27">
        <f>K27*(1-生産誘発額sim!D27)</f>
        <v>0</v>
      </c>
      <c r="O27">
        <f>L27*(1-生産誘発額sim!D27)</f>
        <v>0</v>
      </c>
    </row>
    <row r="28" spans="2:15" x14ac:dyDescent="0.15">
      <c r="B28" s="10" t="s">
        <v>359</v>
      </c>
      <c r="C28">
        <f>'全国基本表（マージン用）'!DO73</f>
        <v>1583450</v>
      </c>
      <c r="D28">
        <f>'全国運賃表（マージン用）'!DO73</f>
        <v>0</v>
      </c>
      <c r="E28">
        <f>'全国商業マージン表（マージン用）'!DO73</f>
        <v>-88410067</v>
      </c>
      <c r="F28">
        <f t="shared" si="0"/>
        <v>0</v>
      </c>
      <c r="G28">
        <f t="shared" si="1"/>
        <v>-55.833822981464522</v>
      </c>
      <c r="H28">
        <f t="shared" si="2"/>
        <v>-55.833822981464522</v>
      </c>
      <c r="J28">
        <f>生産誘発額sim!C28</f>
        <v>0</v>
      </c>
      <c r="K28">
        <f t="shared" si="3"/>
        <v>0</v>
      </c>
      <c r="M28" s="32">
        <f>J28-K28-L28+L42</f>
        <v>0</v>
      </c>
      <c r="N28">
        <f>K28*(1-生産誘発額sim!D28)</f>
        <v>0</v>
      </c>
      <c r="O28">
        <f>L28*(1-生産誘発額sim!D28)</f>
        <v>0</v>
      </c>
    </row>
    <row r="29" spans="2:15" x14ac:dyDescent="0.15">
      <c r="B29" s="14" t="s">
        <v>360</v>
      </c>
      <c r="C29">
        <f>'全国基本表（マージン用）'!DO74</f>
        <v>35102697</v>
      </c>
      <c r="D29">
        <f>'全国運賃表（マージン用）'!DO74</f>
        <v>0</v>
      </c>
      <c r="E29">
        <f>'全国商業マージン表（マージン用）'!DO74</f>
        <v>0</v>
      </c>
      <c r="F29">
        <f t="shared" si="0"/>
        <v>0</v>
      </c>
      <c r="G29">
        <f t="shared" si="1"/>
        <v>0</v>
      </c>
      <c r="H29">
        <f t="shared" si="2"/>
        <v>0</v>
      </c>
      <c r="J29">
        <f>生産誘発額sim!C29</f>
        <v>0</v>
      </c>
      <c r="K29">
        <f t="shared" si="3"/>
        <v>0</v>
      </c>
      <c r="L29">
        <f t="shared" si="4"/>
        <v>0</v>
      </c>
      <c r="M29">
        <f t="shared" si="5"/>
        <v>0</v>
      </c>
      <c r="N29">
        <f>K29*(1-生産誘発額sim!D29)</f>
        <v>0</v>
      </c>
      <c r="O29">
        <f>L29*(1-生産誘発額sim!D29)</f>
        <v>0</v>
      </c>
    </row>
    <row r="30" spans="2:15" x14ac:dyDescent="0.15">
      <c r="B30" s="8" t="s">
        <v>361</v>
      </c>
      <c r="C30">
        <f>'全国基本表（マージン用）'!DO75+'全国基本表（マージン用）'!DO76+'全国基本表（マージン用）'!DO77</f>
        <v>80673871</v>
      </c>
      <c r="D30">
        <f>'全国運賃表（マージン用）'!DO75+'全国運賃表（マージン用）'!DO76+'全国運賃表（マージン用）'!DO77</f>
        <v>0</v>
      </c>
      <c r="E30">
        <f>'全国商業マージン表（マージン用）'!DO75+'全国商業マージン表（マージン用）'!DO76+'全国商業マージン表（マージン用）'!DO77</f>
        <v>0</v>
      </c>
      <c r="F30">
        <f t="shared" si="0"/>
        <v>0</v>
      </c>
      <c r="G30">
        <f t="shared" si="1"/>
        <v>0</v>
      </c>
      <c r="H30">
        <f t="shared" si="2"/>
        <v>0</v>
      </c>
      <c r="J30">
        <f>生産誘発額sim!C30</f>
        <v>0</v>
      </c>
      <c r="K30">
        <f t="shared" si="3"/>
        <v>0</v>
      </c>
      <c r="L30">
        <f t="shared" si="4"/>
        <v>0</v>
      </c>
      <c r="M30">
        <f t="shared" si="5"/>
        <v>0</v>
      </c>
      <c r="N30">
        <f>K30*(1-生産誘発額sim!D30)</f>
        <v>0</v>
      </c>
      <c r="O30">
        <f>L30*(1-生産誘発額sim!D30)</f>
        <v>0</v>
      </c>
    </row>
    <row r="31" spans="2:15" x14ac:dyDescent="0.15">
      <c r="B31" s="8" t="s">
        <v>362</v>
      </c>
      <c r="C31">
        <f>'全国基本表（マージン用）'!DO78+'全国基本表（マージン用）'!DO79+'全国基本表（マージン用）'!DO81+'全国基本表（マージン用）'!DO82+'全国基本表（マージン用）'!DO83+'全国基本表（マージン用）'!DO84+'全国基本表（マージン用）'!DO85+'全国基本表（マージン用）'!DO86</f>
        <v>28810634</v>
      </c>
      <c r="D31">
        <f>'全国運賃表（マージン用）'!DO78+'全国運賃表（マージン用）'!DO79+'全国運賃表（マージン用）'!DO81+'全国運賃表（マージン用）'!DO82+'全国運賃表（マージン用）'!DO83+'全国運賃表（マージン用）'!DO84+'全国運賃表（マージン用）'!DO85+'全国運賃表（マージン用）'!DO86</f>
        <v>-12941011</v>
      </c>
      <c r="E31">
        <f>'全国商業マージン表（マージン用）'!DO78+'全国商業マージン表（マージン用）'!DO79+'全国商業マージン表（マージン用）'!DO81+'全国商業マージン表（マージン用）'!DO82+'全国商業マージン表（マージン用）'!DO83+'全国商業マージン表（マージン用）'!DO84+'全国商業マージン表（マージン用）'!DO85+'全国商業マージン表（マージン用）'!DO86</f>
        <v>0</v>
      </c>
      <c r="F31">
        <f t="shared" si="0"/>
        <v>-0.44917480816284711</v>
      </c>
      <c r="G31">
        <f t="shared" si="1"/>
        <v>0</v>
      </c>
      <c r="H31">
        <f t="shared" si="2"/>
        <v>-0.44917480816284711</v>
      </c>
      <c r="J31">
        <f>生産誘発額sim!C31</f>
        <v>0</v>
      </c>
      <c r="L31">
        <f t="shared" si="4"/>
        <v>0</v>
      </c>
      <c r="M31" s="32">
        <f>J31-K31-L31+K42</f>
        <v>0</v>
      </c>
      <c r="N31">
        <f>K31*(1-生産誘発額sim!D31)</f>
        <v>0</v>
      </c>
      <c r="O31">
        <f>L31*(1-生産誘発額sim!D31)</f>
        <v>0</v>
      </c>
    </row>
    <row r="32" spans="2:15" x14ac:dyDescent="0.15">
      <c r="B32" s="16" t="s">
        <v>363</v>
      </c>
      <c r="C32">
        <f>'全国基本表（マージン用）'!DO87+'全国基本表（マージン用）'!DO88+'全国基本表（マージン用）'!DO89+'全国基本表（マージン用）'!DO90+'全国基本表（マージン用）'!DO91</f>
        <v>54015706</v>
      </c>
      <c r="D32">
        <f>'全国運賃表（マージン用）'!DO87+'全国運賃表（マージン用）'!DO88+'全国運賃表（マージン用）'!DO89+'全国運賃表（マージン用）'!DO90+'全国運賃表（マージン用）'!DO91</f>
        <v>222909</v>
      </c>
      <c r="E32">
        <f>'全国商業マージン表（マージン用）'!DO87+'全国商業マージン表（マージン用）'!DO88+'全国商業マージン表（マージン用）'!DO89+'全国商業マージン表（マージン用）'!DO90+'全国商業マージン表（マージン用）'!DO91</f>
        <v>2259768</v>
      </c>
      <c r="F32">
        <f t="shared" si="0"/>
        <v>4.1267441732595334E-3</v>
      </c>
      <c r="G32">
        <f t="shared" si="1"/>
        <v>4.1835387655582992E-2</v>
      </c>
      <c r="H32">
        <f t="shared" si="2"/>
        <v>4.5962131828842526E-2</v>
      </c>
      <c r="J32">
        <f>生産誘発額sim!C32</f>
        <v>0</v>
      </c>
      <c r="K32">
        <f t="shared" si="3"/>
        <v>0</v>
      </c>
      <c r="L32">
        <f t="shared" si="4"/>
        <v>0</v>
      </c>
      <c r="M32">
        <f t="shared" si="5"/>
        <v>0</v>
      </c>
      <c r="N32">
        <f>K32*(1-生産誘発額sim!D32)</f>
        <v>0</v>
      </c>
      <c r="O32">
        <f>L32*(1-生産誘発額sim!D32)</f>
        <v>0</v>
      </c>
    </row>
    <row r="33" spans="2:15" x14ac:dyDescent="0.15">
      <c r="B33" s="10" t="s">
        <v>364</v>
      </c>
      <c r="C33">
        <f>'全国基本表（マージン用）'!DO92</f>
        <v>39739035</v>
      </c>
      <c r="D33">
        <f>'全国運賃表（マージン用）'!DO92</f>
        <v>0</v>
      </c>
      <c r="E33">
        <f>'全国商業マージン表（マージン用）'!DO92</f>
        <v>0</v>
      </c>
      <c r="F33">
        <f t="shared" si="0"/>
        <v>0</v>
      </c>
      <c r="G33">
        <f t="shared" si="1"/>
        <v>0</v>
      </c>
      <c r="H33">
        <f t="shared" si="2"/>
        <v>0</v>
      </c>
      <c r="J33">
        <f>生産誘発額sim!C33</f>
        <v>0</v>
      </c>
      <c r="K33">
        <f t="shared" si="3"/>
        <v>0</v>
      </c>
      <c r="L33">
        <f t="shared" si="4"/>
        <v>0</v>
      </c>
      <c r="M33">
        <f t="shared" si="5"/>
        <v>0</v>
      </c>
      <c r="N33">
        <f>K33*(1-生産誘発額sim!D33)</f>
        <v>0</v>
      </c>
      <c r="O33">
        <f>L33*(1-生産誘発額sim!D33)</f>
        <v>0</v>
      </c>
    </row>
    <row r="34" spans="2:15" x14ac:dyDescent="0.15">
      <c r="B34" s="12" t="s">
        <v>365</v>
      </c>
      <c r="C34">
        <f>'全国基本表（マージン用）'!DO93+'全国基本表（マージン用）'!DO94</f>
        <v>45001467</v>
      </c>
      <c r="D34">
        <f>'全国運賃表（マージン用）'!DO93+'全国運賃表（マージン用）'!DO94</f>
        <v>631</v>
      </c>
      <c r="E34">
        <f>'全国商業マージン表（マージン用）'!DO93+'全国商業マージン表（マージン用）'!DO94</f>
        <v>0</v>
      </c>
      <c r="F34">
        <f t="shared" si="0"/>
        <v>1.4021765112679549E-5</v>
      </c>
      <c r="G34">
        <f t="shared" si="1"/>
        <v>0</v>
      </c>
      <c r="H34">
        <f t="shared" si="2"/>
        <v>1.4021765112679549E-5</v>
      </c>
      <c r="J34">
        <f>生産誘発額sim!C34</f>
        <v>0</v>
      </c>
      <c r="K34">
        <f t="shared" si="3"/>
        <v>0</v>
      </c>
      <c r="L34">
        <f t="shared" si="4"/>
        <v>0</v>
      </c>
      <c r="M34">
        <f t="shared" si="5"/>
        <v>0</v>
      </c>
      <c r="N34">
        <f>K34*(1-生産誘発額sim!D34)</f>
        <v>0</v>
      </c>
      <c r="O34">
        <f>L34*(1-生産誘発額sim!D34)</f>
        <v>0</v>
      </c>
    </row>
    <row r="35" spans="2:15" x14ac:dyDescent="0.15">
      <c r="B35" s="8" t="s">
        <v>366</v>
      </c>
      <c r="C35">
        <f>'全国基本表（マージン用）'!DO95+'全国基本表（マージン用）'!DO96+'全国基本表（マージン用）'!DO97+'全国基本表（マージン用）'!DO98</f>
        <v>67590133</v>
      </c>
      <c r="D35">
        <f>'全国運賃表（マージン用）'!DO95+'全国運賃表（マージン用）'!DO96+'全国運賃表（マージン用）'!DO97+'全国運賃表（マージン用）'!DO98</f>
        <v>0</v>
      </c>
      <c r="E35">
        <f>'全国商業マージン表（マージン用）'!DO95+'全国商業マージン表（マージン用）'!DO96+'全国商業マージン表（マージン用）'!DO97+'全国商業マージン表（マージン用）'!DO98</f>
        <v>0</v>
      </c>
      <c r="F35">
        <f t="shared" si="0"/>
        <v>0</v>
      </c>
      <c r="G35">
        <f t="shared" si="1"/>
        <v>0</v>
      </c>
      <c r="H35">
        <f t="shared" si="2"/>
        <v>0</v>
      </c>
      <c r="J35">
        <f>生産誘発額sim!C35</f>
        <v>0</v>
      </c>
      <c r="K35">
        <f t="shared" si="3"/>
        <v>0</v>
      </c>
      <c r="L35">
        <f t="shared" si="4"/>
        <v>0</v>
      </c>
      <c r="M35">
        <f t="shared" si="5"/>
        <v>0</v>
      </c>
      <c r="N35">
        <f>K35*(1-生産誘発額sim!D35)</f>
        <v>0</v>
      </c>
      <c r="O35">
        <f>L35*(1-生産誘発額sim!D35)</f>
        <v>0</v>
      </c>
    </row>
    <row r="36" spans="2:15" x14ac:dyDescent="0.15">
      <c r="B36" s="8" t="s">
        <v>367</v>
      </c>
      <c r="C36">
        <f>'全国基本表（マージン用）'!DO99</f>
        <v>4525561</v>
      </c>
      <c r="D36">
        <f>'全国運賃表（マージン用）'!DO99</f>
        <v>0</v>
      </c>
      <c r="E36">
        <f>'全国商業マージン表（マージン用）'!DO99</f>
        <v>0</v>
      </c>
      <c r="F36">
        <f t="shared" si="0"/>
        <v>0</v>
      </c>
      <c r="G36">
        <f t="shared" si="1"/>
        <v>0</v>
      </c>
      <c r="H36">
        <f t="shared" si="2"/>
        <v>0</v>
      </c>
      <c r="J36">
        <f>生産誘発額sim!C36</f>
        <v>0</v>
      </c>
      <c r="K36">
        <f t="shared" si="3"/>
        <v>0</v>
      </c>
      <c r="L36">
        <f t="shared" si="4"/>
        <v>0</v>
      </c>
      <c r="M36">
        <f t="shared" si="5"/>
        <v>0</v>
      </c>
      <c r="N36">
        <f>K36*(1-生産誘発額sim!D36)</f>
        <v>0</v>
      </c>
      <c r="O36">
        <f>L36*(1-生産誘発額sim!D36)</f>
        <v>0</v>
      </c>
    </row>
    <row r="37" spans="2:15" x14ac:dyDescent="0.15">
      <c r="B37" s="8" t="s">
        <v>368</v>
      </c>
      <c r="C37">
        <f>'全国基本表（マージン用）'!DO100+'全国基本表（マージン用）'!DO101+'全国基本表（マージン用）'!DO102+'全国基本表（マージン用）'!DO103</f>
        <v>75447127</v>
      </c>
      <c r="D37">
        <f>'全国運賃表（マージン用）'!DO100+'全国運賃表（マージン用）'!DO101+'全国運賃表（マージン用）'!DO102+'全国運賃表（マージン用）'!DO103</f>
        <v>0</v>
      </c>
      <c r="E37">
        <f>'全国商業マージン表（マージン用）'!DO100+'全国商業マージン表（マージン用）'!DO101+'全国商業マージン表（マージン用）'!DO102+'全国商業マージン表（マージン用）'!DO103</f>
        <v>0</v>
      </c>
      <c r="F37">
        <f t="shared" si="0"/>
        <v>0</v>
      </c>
      <c r="G37">
        <f t="shared" si="1"/>
        <v>0</v>
      </c>
      <c r="H37">
        <f t="shared" si="2"/>
        <v>0</v>
      </c>
      <c r="J37">
        <f>生産誘発額sim!C37</f>
        <v>0</v>
      </c>
      <c r="K37">
        <f t="shared" si="3"/>
        <v>0</v>
      </c>
      <c r="L37">
        <f t="shared" si="4"/>
        <v>0</v>
      </c>
      <c r="M37">
        <f t="shared" si="5"/>
        <v>0</v>
      </c>
      <c r="N37">
        <f>K37*(1-生産誘発額sim!D37)</f>
        <v>0</v>
      </c>
      <c r="O37">
        <f>L37*(1-生産誘発額sim!D37)</f>
        <v>0</v>
      </c>
    </row>
    <row r="38" spans="2:15" x14ac:dyDescent="0.15">
      <c r="B38" s="10" t="s">
        <v>369</v>
      </c>
      <c r="C38">
        <f>'全国基本表（マージン用）'!DO104+'全国基本表（マージン用）'!DO105+'全国基本表（マージン用）'!DO106+'全国基本表（マージン用）'!DO107+'全国基本表（マージン用）'!DO108</f>
        <v>54598311</v>
      </c>
      <c r="D38">
        <f>'全国運賃表（マージン用）'!DO104+'全国運賃表（マージン用）'!DO105+'全国運賃表（マージン用）'!DO106+'全国運賃表（マージン用）'!DO107+'全国運賃表（マージン用）'!DO108</f>
        <v>0</v>
      </c>
      <c r="E38">
        <f>'全国商業マージン表（マージン用）'!DO104+'全国商業マージン表（マージン用）'!DO105+'全国商業マージン表（マージン用）'!DO106+'全国商業マージン表（マージン用）'!DO107+'全国商業マージン表（マージン用）'!DO108</f>
        <v>0</v>
      </c>
      <c r="F38">
        <f t="shared" si="0"/>
        <v>0</v>
      </c>
      <c r="G38">
        <f t="shared" si="1"/>
        <v>0</v>
      </c>
      <c r="H38">
        <f t="shared" si="2"/>
        <v>0</v>
      </c>
      <c r="J38">
        <f>生産誘発額sim!C38</f>
        <v>0</v>
      </c>
      <c r="K38">
        <f t="shared" si="3"/>
        <v>0</v>
      </c>
      <c r="L38">
        <f t="shared" si="4"/>
        <v>0</v>
      </c>
      <c r="M38">
        <f t="shared" si="5"/>
        <v>0</v>
      </c>
      <c r="N38">
        <f>K38*(1-生産誘発額sim!D38)</f>
        <v>0</v>
      </c>
      <c r="O38">
        <f>L38*(1-生産誘発額sim!D38)</f>
        <v>0</v>
      </c>
    </row>
    <row r="39" spans="2:15" x14ac:dyDescent="0.15">
      <c r="B39" s="75" t="s">
        <v>370</v>
      </c>
      <c r="C39">
        <f>'全国基本表（マージン用）'!DO109</f>
        <v>1463403</v>
      </c>
      <c r="D39">
        <f>'全国運賃表（マージン用）'!DO109</f>
        <v>0</v>
      </c>
      <c r="E39">
        <f>'全国商業マージン表（マージン用）'!DO109</f>
        <v>0</v>
      </c>
      <c r="F39">
        <f t="shared" ref="F39:F40" si="6">D39/C39</f>
        <v>0</v>
      </c>
      <c r="G39">
        <f t="shared" ref="G39:G40" si="7">E39/C39</f>
        <v>0</v>
      </c>
      <c r="H39">
        <f t="shared" ref="H39:H40" si="8">F39+G39</f>
        <v>0</v>
      </c>
      <c r="J39">
        <f>生産誘発額sim!C39</f>
        <v>0</v>
      </c>
      <c r="K39">
        <f t="shared" ref="K39:K40" si="9">J39*F39</f>
        <v>0</v>
      </c>
      <c r="L39">
        <f t="shared" ref="L39:L40" si="10">J39*G39</f>
        <v>0</v>
      </c>
      <c r="M39">
        <f t="shared" ref="M39:M40" si="11">J39-K39-L39</f>
        <v>0</v>
      </c>
      <c r="N39">
        <f>K39*(1-生産誘発額sim!D39)</f>
        <v>0</v>
      </c>
      <c r="O39">
        <f>L39*(1-生産誘発額sim!D39)</f>
        <v>0</v>
      </c>
    </row>
    <row r="40" spans="2:15" x14ac:dyDescent="0.15">
      <c r="B40" s="75" t="s">
        <v>371</v>
      </c>
      <c r="C40">
        <f>'全国基本表（マージン用）'!DO110</f>
        <v>5006908</v>
      </c>
      <c r="D40">
        <f>'全国運賃表（マージン用）'!DO110</f>
        <v>150799</v>
      </c>
      <c r="E40">
        <f>'全国商業マージン表（マージン用）'!DO110</f>
        <v>117768</v>
      </c>
      <c r="F40">
        <f t="shared" si="6"/>
        <v>3.0118188710477604E-2</v>
      </c>
      <c r="G40">
        <f t="shared" si="7"/>
        <v>2.3521103243758425E-2</v>
      </c>
      <c r="H40">
        <f t="shared" si="8"/>
        <v>5.3639291954236029E-2</v>
      </c>
      <c r="J40">
        <f>生産誘発額sim!C40</f>
        <v>0</v>
      </c>
      <c r="K40">
        <f t="shared" si="9"/>
        <v>0</v>
      </c>
      <c r="L40">
        <f t="shared" si="10"/>
        <v>0</v>
      </c>
      <c r="M40">
        <f t="shared" si="11"/>
        <v>0</v>
      </c>
      <c r="N40">
        <f>K40*(1-生産誘発額sim!D40)</f>
        <v>0</v>
      </c>
      <c r="O40">
        <f>L40*(1-生産誘発額sim!D40)</f>
        <v>0</v>
      </c>
    </row>
    <row r="41" spans="2:15" x14ac:dyDescent="0.15">
      <c r="B41" s="75" t="s">
        <v>372</v>
      </c>
    </row>
    <row r="42" spans="2:15" x14ac:dyDescent="0.15">
      <c r="C42">
        <f>SUM(C4:C41)</f>
        <v>1023653853</v>
      </c>
      <c r="D42">
        <f>SUM(D4:D41)</f>
        <v>0</v>
      </c>
      <c r="E42">
        <f>SUM(E4:E40)</f>
        <v>0</v>
      </c>
      <c r="F42">
        <f t="shared" si="0"/>
        <v>0</v>
      </c>
      <c r="G42">
        <f t="shared" si="1"/>
        <v>0</v>
      </c>
      <c r="H42">
        <f t="shared" si="2"/>
        <v>0</v>
      </c>
      <c r="J42">
        <f t="shared" ref="J42:O42" si="12">SUM(J4:J38)</f>
        <v>0</v>
      </c>
      <c r="K42">
        <f t="shared" si="12"/>
        <v>0</v>
      </c>
      <c r="L42">
        <f t="shared" si="12"/>
        <v>0</v>
      </c>
      <c r="M42">
        <f t="shared" si="12"/>
        <v>0</v>
      </c>
      <c r="N42">
        <f t="shared" si="12"/>
        <v>0</v>
      </c>
      <c r="O42">
        <f t="shared" si="12"/>
        <v>0</v>
      </c>
    </row>
    <row r="43" spans="2:15" x14ac:dyDescent="0.15">
      <c r="B43" s="30" t="s">
        <v>284</v>
      </c>
      <c r="C43">
        <f>C42+'全国基本表（マージン用）'!DS80</f>
        <v>1033217097</v>
      </c>
    </row>
    <row r="45" spans="2:15" x14ac:dyDescent="0.15">
      <c r="B45" s="25" t="s">
        <v>24</v>
      </c>
    </row>
    <row r="46" spans="2:15" x14ac:dyDescent="0.15">
      <c r="B46" s="25" t="s">
        <v>25</v>
      </c>
    </row>
    <row r="47" spans="2:15" x14ac:dyDescent="0.15">
      <c r="B47" s="25" t="s">
        <v>26</v>
      </c>
    </row>
    <row r="48" spans="2:15" x14ac:dyDescent="0.15">
      <c r="B48" s="31"/>
    </row>
  </sheetData>
  <phoneticPr fontId="10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2C37A-B0A4-4592-9537-FDD61F60310B}">
  <dimension ref="A1:EA123"/>
  <sheetViews>
    <sheetView workbookViewId="0">
      <pane xSplit="2" ySplit="3" topLeftCell="C4" activePane="bottomRight" state="frozen"/>
      <selection activeCell="N18" sqref="N18"/>
      <selection pane="topRight" activeCell="N18" sqref="N18"/>
      <selection pane="bottomLeft" activeCell="N18" sqref="N18"/>
      <selection pane="bottomRight" activeCell="N18" sqref="N18"/>
    </sheetView>
  </sheetViews>
  <sheetFormatPr defaultColWidth="9" defaultRowHeight="13.5" x14ac:dyDescent="0.15"/>
  <cols>
    <col min="1" max="1" width="9" style="42"/>
    <col min="2" max="132" width="18.625" style="42" customWidth="1"/>
    <col min="133" max="16384" width="9" style="42"/>
  </cols>
  <sheetData>
    <row r="1" spans="1:131" ht="39.950000000000003" customHeight="1" x14ac:dyDescent="0.15">
      <c r="B1" s="43"/>
      <c r="C1" s="269" t="s">
        <v>326</v>
      </c>
      <c r="D1" s="269"/>
      <c r="E1" s="269"/>
      <c r="F1" s="269"/>
      <c r="G1" s="269"/>
      <c r="H1" s="269"/>
      <c r="EA1" s="42" t="s">
        <v>281</v>
      </c>
    </row>
    <row r="2" spans="1:131" ht="39.950000000000003" customHeight="1" x14ac:dyDescent="0.15">
      <c r="A2" s="44"/>
      <c r="B2" s="45"/>
      <c r="C2" s="44" t="s">
        <v>243</v>
      </c>
      <c r="D2" s="46" t="s">
        <v>241</v>
      </c>
      <c r="E2" s="46" t="s">
        <v>239</v>
      </c>
      <c r="F2" s="46" t="s">
        <v>237</v>
      </c>
      <c r="G2" s="46" t="s">
        <v>235</v>
      </c>
      <c r="H2" s="46" t="s">
        <v>233</v>
      </c>
      <c r="I2" s="46" t="s">
        <v>232</v>
      </c>
      <c r="J2" s="46" t="s">
        <v>230</v>
      </c>
      <c r="K2" s="46" t="s">
        <v>228</v>
      </c>
      <c r="L2" s="46" t="s">
        <v>226</v>
      </c>
      <c r="M2" s="46" t="s">
        <v>224</v>
      </c>
      <c r="N2" s="46" t="s">
        <v>222</v>
      </c>
      <c r="O2" s="46" t="s">
        <v>220</v>
      </c>
      <c r="P2" s="46" t="s">
        <v>218</v>
      </c>
      <c r="Q2" s="46" t="s">
        <v>216</v>
      </c>
      <c r="R2" s="46" t="s">
        <v>214</v>
      </c>
      <c r="S2" s="46" t="s">
        <v>212</v>
      </c>
      <c r="T2" s="46" t="s">
        <v>210</v>
      </c>
      <c r="U2" s="46" t="s">
        <v>208</v>
      </c>
      <c r="V2" s="46" t="s">
        <v>206</v>
      </c>
      <c r="W2" s="46" t="s">
        <v>204</v>
      </c>
      <c r="X2" s="46" t="s">
        <v>203</v>
      </c>
      <c r="Y2" s="46" t="s">
        <v>202</v>
      </c>
      <c r="Z2" s="46" t="s">
        <v>200</v>
      </c>
      <c r="AA2" s="46" t="s">
        <v>198</v>
      </c>
      <c r="AB2" s="46" t="s">
        <v>196</v>
      </c>
      <c r="AC2" s="46" t="s">
        <v>194</v>
      </c>
      <c r="AD2" s="46" t="s">
        <v>192</v>
      </c>
      <c r="AE2" s="46" t="s">
        <v>190</v>
      </c>
      <c r="AF2" s="46" t="s">
        <v>188</v>
      </c>
      <c r="AG2" s="46" t="s">
        <v>186</v>
      </c>
      <c r="AH2" s="46" t="s">
        <v>185</v>
      </c>
      <c r="AI2" s="46" t="s">
        <v>183</v>
      </c>
      <c r="AJ2" s="46" t="s">
        <v>181</v>
      </c>
      <c r="AK2" s="46" t="s">
        <v>179</v>
      </c>
      <c r="AL2" s="46" t="s">
        <v>177</v>
      </c>
      <c r="AM2" s="46" t="s">
        <v>175</v>
      </c>
      <c r="AN2" s="46" t="s">
        <v>173</v>
      </c>
      <c r="AO2" s="46" t="s">
        <v>172</v>
      </c>
      <c r="AP2" s="46" t="s">
        <v>170</v>
      </c>
      <c r="AQ2" s="46" t="s">
        <v>168</v>
      </c>
      <c r="AR2" s="46" t="s">
        <v>166</v>
      </c>
      <c r="AS2" s="46" t="s">
        <v>165</v>
      </c>
      <c r="AT2" s="46" t="s">
        <v>163</v>
      </c>
      <c r="AU2" s="46" t="s">
        <v>161</v>
      </c>
      <c r="AV2" s="46" t="s">
        <v>159</v>
      </c>
      <c r="AW2" s="46" t="s">
        <v>157</v>
      </c>
      <c r="AX2" s="46" t="s">
        <v>155</v>
      </c>
      <c r="AY2" s="46" t="s">
        <v>153</v>
      </c>
      <c r="AZ2" s="46" t="s">
        <v>151</v>
      </c>
      <c r="BA2" s="46" t="s">
        <v>149</v>
      </c>
      <c r="BB2" s="46" t="s">
        <v>147</v>
      </c>
      <c r="BC2" s="46" t="s">
        <v>145</v>
      </c>
      <c r="BD2" s="46" t="s">
        <v>144</v>
      </c>
      <c r="BE2" s="46" t="s">
        <v>142</v>
      </c>
      <c r="BF2" s="46" t="s">
        <v>140</v>
      </c>
      <c r="BG2" s="46" t="s">
        <v>138</v>
      </c>
      <c r="BH2" s="46" t="s">
        <v>136</v>
      </c>
      <c r="BI2" s="46" t="s">
        <v>134</v>
      </c>
      <c r="BJ2" s="46" t="s">
        <v>132</v>
      </c>
      <c r="BK2" s="46" t="s">
        <v>131</v>
      </c>
      <c r="BL2" s="46" t="s">
        <v>129</v>
      </c>
      <c r="BM2" s="46" t="s">
        <v>127</v>
      </c>
      <c r="BN2" s="46" t="s">
        <v>125</v>
      </c>
      <c r="BO2" s="46" t="s">
        <v>123</v>
      </c>
      <c r="BP2" s="46" t="s">
        <v>121</v>
      </c>
      <c r="BQ2" s="46" t="s">
        <v>119</v>
      </c>
      <c r="BR2" s="46" t="s">
        <v>117</v>
      </c>
      <c r="BS2" s="46" t="s">
        <v>116</v>
      </c>
      <c r="BT2" s="46" t="s">
        <v>115</v>
      </c>
      <c r="BU2" s="46" t="s">
        <v>113</v>
      </c>
      <c r="BV2" s="46" t="s">
        <v>111</v>
      </c>
      <c r="BW2" s="46" t="s">
        <v>109</v>
      </c>
      <c r="BX2" s="46" t="s">
        <v>107</v>
      </c>
      <c r="BY2" s="46" t="s">
        <v>105</v>
      </c>
      <c r="BZ2" s="46" t="s">
        <v>103</v>
      </c>
      <c r="CA2" s="46" t="s">
        <v>101</v>
      </c>
      <c r="CB2" s="46" t="s">
        <v>99</v>
      </c>
      <c r="CC2" s="46" t="s">
        <v>97</v>
      </c>
      <c r="CD2" s="46" t="s">
        <v>95</v>
      </c>
      <c r="CE2" s="46" t="s">
        <v>93</v>
      </c>
      <c r="CF2" s="46" t="s">
        <v>91</v>
      </c>
      <c r="CG2" s="46" t="s">
        <v>89</v>
      </c>
      <c r="CH2" s="46" t="s">
        <v>87</v>
      </c>
      <c r="CI2" s="46" t="s">
        <v>85</v>
      </c>
      <c r="CJ2" s="46" t="s">
        <v>83</v>
      </c>
      <c r="CK2" s="46" t="s">
        <v>81</v>
      </c>
      <c r="CL2" s="46" t="s">
        <v>79</v>
      </c>
      <c r="CM2" s="46" t="s">
        <v>77</v>
      </c>
      <c r="CN2" s="46" t="s">
        <v>75</v>
      </c>
      <c r="CO2" s="46" t="s">
        <v>73</v>
      </c>
      <c r="CP2" s="46" t="s">
        <v>71</v>
      </c>
      <c r="CQ2" s="46" t="s">
        <v>69</v>
      </c>
      <c r="CR2" s="46" t="s">
        <v>67</v>
      </c>
      <c r="CS2" s="46" t="s">
        <v>65</v>
      </c>
      <c r="CT2" s="46" t="s">
        <v>63</v>
      </c>
      <c r="CU2" s="46" t="s">
        <v>62</v>
      </c>
      <c r="CV2" s="46" t="s">
        <v>60</v>
      </c>
      <c r="CW2" s="46" t="s">
        <v>58</v>
      </c>
      <c r="CX2" s="46" t="s">
        <v>56</v>
      </c>
      <c r="CY2" s="46" t="s">
        <v>54</v>
      </c>
      <c r="CZ2" s="46" t="s">
        <v>52</v>
      </c>
      <c r="DA2" s="46" t="s">
        <v>50</v>
      </c>
      <c r="DB2" s="46" t="s">
        <v>48</v>
      </c>
      <c r="DC2" s="46" t="s">
        <v>46</v>
      </c>
      <c r="DD2" s="46" t="s">
        <v>44</v>
      </c>
      <c r="DE2" s="47" t="s">
        <v>42</v>
      </c>
      <c r="DF2" s="48" t="s">
        <v>40</v>
      </c>
      <c r="DG2" s="46" t="s">
        <v>39</v>
      </c>
      <c r="DH2" s="46" t="s">
        <v>280</v>
      </c>
      <c r="DI2" s="46" t="s">
        <v>279</v>
      </c>
      <c r="DJ2" s="46" t="s">
        <v>278</v>
      </c>
      <c r="DK2" s="46" t="s">
        <v>277</v>
      </c>
      <c r="DL2" s="46" t="s">
        <v>276</v>
      </c>
      <c r="DM2" s="47" t="s">
        <v>275</v>
      </c>
      <c r="DN2" s="48" t="s">
        <v>274</v>
      </c>
      <c r="DO2" s="48" t="s">
        <v>273</v>
      </c>
      <c r="DP2" s="47" t="s">
        <v>272</v>
      </c>
      <c r="DQ2" s="48" t="s">
        <v>271</v>
      </c>
      <c r="DR2" s="48" t="s">
        <v>270</v>
      </c>
      <c r="DS2" s="48" t="s">
        <v>269</v>
      </c>
      <c r="DT2" s="46" t="s">
        <v>268</v>
      </c>
      <c r="DU2" s="46" t="s">
        <v>267</v>
      </c>
      <c r="DV2" s="47" t="s">
        <v>266</v>
      </c>
      <c r="DW2" s="47" t="s">
        <v>265</v>
      </c>
      <c r="DX2" s="48" t="s">
        <v>264</v>
      </c>
      <c r="DY2" s="48" t="s">
        <v>263</v>
      </c>
      <c r="DZ2" s="48" t="s">
        <v>262</v>
      </c>
      <c r="EA2" s="48" t="s">
        <v>29</v>
      </c>
    </row>
    <row r="3" spans="1:131" ht="39.950000000000003" customHeight="1" x14ac:dyDescent="0.15">
      <c r="A3" s="49"/>
      <c r="B3" s="50"/>
      <c r="C3" s="51" t="s">
        <v>242</v>
      </c>
      <c r="D3" s="50" t="s">
        <v>240</v>
      </c>
      <c r="E3" s="50" t="s">
        <v>238</v>
      </c>
      <c r="F3" s="50" t="s">
        <v>236</v>
      </c>
      <c r="G3" s="50" t="s">
        <v>234</v>
      </c>
      <c r="H3" s="50" t="s">
        <v>231</v>
      </c>
      <c r="I3" s="50" t="s">
        <v>327</v>
      </c>
      <c r="J3" s="50" t="s">
        <v>229</v>
      </c>
      <c r="K3" s="50" t="s">
        <v>227</v>
      </c>
      <c r="L3" s="50" t="s">
        <v>225</v>
      </c>
      <c r="M3" s="50" t="s">
        <v>223</v>
      </c>
      <c r="N3" s="50" t="s">
        <v>221</v>
      </c>
      <c r="O3" s="50" t="s">
        <v>219</v>
      </c>
      <c r="P3" s="50" t="s">
        <v>217</v>
      </c>
      <c r="Q3" s="50" t="s">
        <v>215</v>
      </c>
      <c r="R3" s="50" t="s">
        <v>213</v>
      </c>
      <c r="S3" s="50" t="s">
        <v>211</v>
      </c>
      <c r="T3" s="50" t="s">
        <v>209</v>
      </c>
      <c r="U3" s="50" t="s">
        <v>207</v>
      </c>
      <c r="V3" s="50" t="s">
        <v>205</v>
      </c>
      <c r="W3" s="50" t="s">
        <v>328</v>
      </c>
      <c r="X3" s="52" t="s">
        <v>329</v>
      </c>
      <c r="Y3" s="50" t="s">
        <v>201</v>
      </c>
      <c r="Z3" s="50" t="s">
        <v>199</v>
      </c>
      <c r="AA3" s="50" t="s">
        <v>197</v>
      </c>
      <c r="AB3" s="50" t="s">
        <v>195</v>
      </c>
      <c r="AC3" s="50" t="s">
        <v>193</v>
      </c>
      <c r="AD3" s="50" t="s">
        <v>191</v>
      </c>
      <c r="AE3" s="50" t="s">
        <v>189</v>
      </c>
      <c r="AF3" s="50" t="s">
        <v>187</v>
      </c>
      <c r="AG3" s="50" t="s">
        <v>330</v>
      </c>
      <c r="AH3" s="50" t="s">
        <v>184</v>
      </c>
      <c r="AI3" s="50" t="s">
        <v>182</v>
      </c>
      <c r="AJ3" s="50" t="s">
        <v>180</v>
      </c>
      <c r="AK3" s="50" t="s">
        <v>178</v>
      </c>
      <c r="AL3" s="50" t="s">
        <v>176</v>
      </c>
      <c r="AM3" s="50" t="s">
        <v>174</v>
      </c>
      <c r="AN3" s="50" t="s">
        <v>331</v>
      </c>
      <c r="AO3" s="50" t="s">
        <v>171</v>
      </c>
      <c r="AP3" s="50" t="s">
        <v>169</v>
      </c>
      <c r="AQ3" s="50" t="s">
        <v>167</v>
      </c>
      <c r="AR3" s="50" t="s">
        <v>332</v>
      </c>
      <c r="AS3" s="50" t="s">
        <v>164</v>
      </c>
      <c r="AT3" s="50" t="s">
        <v>162</v>
      </c>
      <c r="AU3" s="50" t="s">
        <v>160</v>
      </c>
      <c r="AV3" s="50" t="s">
        <v>158</v>
      </c>
      <c r="AW3" s="50" t="s">
        <v>156</v>
      </c>
      <c r="AX3" s="50" t="s">
        <v>154</v>
      </c>
      <c r="AY3" s="50" t="s">
        <v>152</v>
      </c>
      <c r="AZ3" s="50" t="s">
        <v>150</v>
      </c>
      <c r="BA3" s="50" t="s">
        <v>148</v>
      </c>
      <c r="BB3" s="50" t="s">
        <v>146</v>
      </c>
      <c r="BC3" s="50" t="s">
        <v>333</v>
      </c>
      <c r="BD3" s="50" t="s">
        <v>143</v>
      </c>
      <c r="BE3" s="50" t="s">
        <v>141</v>
      </c>
      <c r="BF3" s="50" t="s">
        <v>139</v>
      </c>
      <c r="BG3" s="50" t="s">
        <v>137</v>
      </c>
      <c r="BH3" s="50" t="s">
        <v>135</v>
      </c>
      <c r="BI3" s="50" t="s">
        <v>133</v>
      </c>
      <c r="BJ3" s="50" t="s">
        <v>21</v>
      </c>
      <c r="BK3" s="50" t="s">
        <v>130</v>
      </c>
      <c r="BL3" s="50" t="s">
        <v>128</v>
      </c>
      <c r="BM3" s="50" t="s">
        <v>126</v>
      </c>
      <c r="BN3" s="50" t="s">
        <v>124</v>
      </c>
      <c r="BO3" s="50" t="s">
        <v>122</v>
      </c>
      <c r="BP3" s="50" t="s">
        <v>120</v>
      </c>
      <c r="BQ3" s="50" t="s">
        <v>118</v>
      </c>
      <c r="BR3" s="50" t="s">
        <v>22</v>
      </c>
      <c r="BS3" s="50" t="s">
        <v>23</v>
      </c>
      <c r="BT3" s="50" t="s">
        <v>114</v>
      </c>
      <c r="BU3" s="50" t="s">
        <v>112</v>
      </c>
      <c r="BV3" s="50" t="s">
        <v>110</v>
      </c>
      <c r="BW3" s="50" t="s">
        <v>108</v>
      </c>
      <c r="BX3" s="50" t="s">
        <v>106</v>
      </c>
      <c r="BY3" s="50" t="s">
        <v>104</v>
      </c>
      <c r="BZ3" s="50" t="s">
        <v>102</v>
      </c>
      <c r="CA3" s="50" t="s">
        <v>100</v>
      </c>
      <c r="CB3" s="50" t="s">
        <v>98</v>
      </c>
      <c r="CC3" s="50" t="s">
        <v>96</v>
      </c>
      <c r="CD3" s="50" t="s">
        <v>94</v>
      </c>
      <c r="CE3" s="50" t="s">
        <v>92</v>
      </c>
      <c r="CF3" s="50" t="s">
        <v>90</v>
      </c>
      <c r="CG3" s="50" t="s">
        <v>88</v>
      </c>
      <c r="CH3" s="50" t="s">
        <v>86</v>
      </c>
      <c r="CI3" s="50" t="s">
        <v>84</v>
      </c>
      <c r="CJ3" s="50" t="s">
        <v>82</v>
      </c>
      <c r="CK3" s="50" t="s">
        <v>80</v>
      </c>
      <c r="CL3" s="50" t="s">
        <v>78</v>
      </c>
      <c r="CM3" s="50" t="s">
        <v>76</v>
      </c>
      <c r="CN3" s="50" t="s">
        <v>74</v>
      </c>
      <c r="CO3" s="50" t="s">
        <v>72</v>
      </c>
      <c r="CP3" s="50" t="s">
        <v>70</v>
      </c>
      <c r="CQ3" s="50" t="s">
        <v>68</v>
      </c>
      <c r="CR3" s="50" t="s">
        <v>66</v>
      </c>
      <c r="CS3" s="50" t="s">
        <v>64</v>
      </c>
      <c r="CT3" s="50" t="s">
        <v>334</v>
      </c>
      <c r="CU3" s="50" t="s">
        <v>61</v>
      </c>
      <c r="CV3" s="50" t="s">
        <v>59</v>
      </c>
      <c r="CW3" s="50" t="s">
        <v>57</v>
      </c>
      <c r="CX3" s="50" t="s">
        <v>55</v>
      </c>
      <c r="CY3" s="50" t="s">
        <v>53</v>
      </c>
      <c r="CZ3" s="50" t="s">
        <v>51</v>
      </c>
      <c r="DA3" s="50" t="s">
        <v>49</v>
      </c>
      <c r="DB3" s="50" t="s">
        <v>47</v>
      </c>
      <c r="DC3" s="50" t="s">
        <v>45</v>
      </c>
      <c r="DD3" s="50" t="s">
        <v>43</v>
      </c>
      <c r="DE3" s="53" t="s">
        <v>41</v>
      </c>
      <c r="DF3" s="54" t="s">
        <v>0</v>
      </c>
      <c r="DG3" s="50" t="s">
        <v>261</v>
      </c>
      <c r="DH3" s="50" t="s">
        <v>260</v>
      </c>
      <c r="DI3" s="50" t="s">
        <v>259</v>
      </c>
      <c r="DJ3" s="50" t="s">
        <v>258</v>
      </c>
      <c r="DK3" s="50" t="s">
        <v>257</v>
      </c>
      <c r="DL3" s="50" t="s">
        <v>256</v>
      </c>
      <c r="DM3" s="53" t="s">
        <v>255</v>
      </c>
      <c r="DN3" s="54" t="s">
        <v>254</v>
      </c>
      <c r="DO3" s="54" t="s">
        <v>253</v>
      </c>
      <c r="DP3" s="53" t="s">
        <v>252</v>
      </c>
      <c r="DQ3" s="54" t="s">
        <v>251</v>
      </c>
      <c r="DR3" s="54" t="s">
        <v>7</v>
      </c>
      <c r="DS3" s="54" t="s">
        <v>8</v>
      </c>
      <c r="DT3" s="50" t="s">
        <v>250</v>
      </c>
      <c r="DU3" s="50" t="s">
        <v>249</v>
      </c>
      <c r="DV3" s="53" t="s">
        <v>248</v>
      </c>
      <c r="DW3" s="53" t="s">
        <v>247</v>
      </c>
      <c r="DX3" s="54" t="s">
        <v>246</v>
      </c>
      <c r="DY3" s="54" t="s">
        <v>245</v>
      </c>
      <c r="DZ3" s="54" t="s">
        <v>244</v>
      </c>
      <c r="EA3" s="54" t="s">
        <v>28</v>
      </c>
    </row>
    <row r="4" spans="1:131" ht="39.950000000000003" customHeight="1" x14ac:dyDescent="0.15">
      <c r="A4" s="44" t="s">
        <v>243</v>
      </c>
      <c r="B4" s="45" t="s">
        <v>242</v>
      </c>
      <c r="C4" s="55">
        <v>306229</v>
      </c>
      <c r="D4" s="42">
        <v>306003</v>
      </c>
      <c r="E4" s="42">
        <v>6625</v>
      </c>
      <c r="F4" s="42">
        <v>2000</v>
      </c>
      <c r="G4" s="42">
        <v>0</v>
      </c>
      <c r="H4" s="42">
        <v>0</v>
      </c>
      <c r="I4" s="42">
        <v>0</v>
      </c>
      <c r="J4" s="42">
        <v>3755076</v>
      </c>
      <c r="K4" s="42">
        <v>438184</v>
      </c>
      <c r="L4" s="42">
        <v>534332</v>
      </c>
      <c r="M4" s="42">
        <v>87315</v>
      </c>
      <c r="N4" s="42">
        <v>29503</v>
      </c>
      <c r="O4" s="42">
        <v>4648</v>
      </c>
      <c r="P4" s="42">
        <v>156</v>
      </c>
      <c r="Q4" s="42">
        <v>0</v>
      </c>
      <c r="R4" s="42">
        <v>4433</v>
      </c>
      <c r="S4" s="42">
        <v>56</v>
      </c>
      <c r="T4" s="42">
        <v>0</v>
      </c>
      <c r="U4" s="42">
        <v>0</v>
      </c>
      <c r="V4" s="42">
        <v>0</v>
      </c>
      <c r="W4" s="42">
        <v>0</v>
      </c>
      <c r="X4" s="42">
        <v>704</v>
      </c>
      <c r="Y4" s="42">
        <v>0</v>
      </c>
      <c r="Z4" s="42">
        <v>1030</v>
      </c>
      <c r="AA4" s="42">
        <v>41165</v>
      </c>
      <c r="AB4" s="42">
        <v>5016</v>
      </c>
      <c r="AC4" s="42">
        <v>0</v>
      </c>
      <c r="AD4" s="42">
        <v>0</v>
      </c>
      <c r="AE4" s="42">
        <v>0</v>
      </c>
      <c r="AF4" s="42">
        <v>177894</v>
      </c>
      <c r="AG4" s="42">
        <v>0</v>
      </c>
      <c r="AH4" s="42">
        <v>0</v>
      </c>
      <c r="AI4" s="42">
        <v>0</v>
      </c>
      <c r="AJ4" s="42">
        <v>0</v>
      </c>
      <c r="AK4" s="42">
        <v>1047</v>
      </c>
      <c r="AL4" s="42">
        <v>0</v>
      </c>
      <c r="AM4" s="42">
        <v>0</v>
      </c>
      <c r="AN4" s="42">
        <v>0</v>
      </c>
      <c r="AO4" s="42">
        <v>0</v>
      </c>
      <c r="AP4" s="42">
        <v>0</v>
      </c>
      <c r="AQ4" s="42">
        <v>131</v>
      </c>
      <c r="AR4" s="42">
        <v>0</v>
      </c>
      <c r="AS4" s="42">
        <v>0</v>
      </c>
      <c r="AT4" s="42">
        <v>0</v>
      </c>
      <c r="AU4" s="42">
        <v>0</v>
      </c>
      <c r="AV4" s="42">
        <v>0</v>
      </c>
      <c r="AW4" s="42">
        <v>0</v>
      </c>
      <c r="AX4" s="42">
        <v>0</v>
      </c>
      <c r="AY4" s="42">
        <v>0</v>
      </c>
      <c r="AZ4" s="42">
        <v>0</v>
      </c>
      <c r="BA4" s="42">
        <v>0</v>
      </c>
      <c r="BB4" s="42">
        <v>0</v>
      </c>
      <c r="BC4" s="42">
        <v>0</v>
      </c>
      <c r="BD4" s="42">
        <v>0</v>
      </c>
      <c r="BE4" s="42">
        <v>0</v>
      </c>
      <c r="BF4" s="42">
        <v>0</v>
      </c>
      <c r="BG4" s="42">
        <v>0</v>
      </c>
      <c r="BH4" s="42">
        <v>0</v>
      </c>
      <c r="BI4" s="42">
        <v>0</v>
      </c>
      <c r="BJ4" s="42">
        <v>15301</v>
      </c>
      <c r="BK4" s="42">
        <v>0</v>
      </c>
      <c r="BL4" s="42">
        <v>43461</v>
      </c>
      <c r="BM4" s="42">
        <v>112</v>
      </c>
      <c r="BN4" s="42">
        <v>60343</v>
      </c>
      <c r="BO4" s="42">
        <v>25708</v>
      </c>
      <c r="BP4" s="42">
        <v>0</v>
      </c>
      <c r="BQ4" s="42">
        <v>0</v>
      </c>
      <c r="BR4" s="42">
        <v>0</v>
      </c>
      <c r="BS4" s="42">
        <v>0</v>
      </c>
      <c r="BT4" s="42">
        <v>23909</v>
      </c>
      <c r="BU4" s="42">
        <v>0</v>
      </c>
      <c r="BV4" s="42">
        <v>23</v>
      </c>
      <c r="BW4" s="42">
        <v>6</v>
      </c>
      <c r="BX4" s="42">
        <v>350</v>
      </c>
      <c r="BY4" s="42">
        <v>0</v>
      </c>
      <c r="BZ4" s="42">
        <v>0</v>
      </c>
      <c r="CA4" s="42">
        <v>0</v>
      </c>
      <c r="CB4" s="42">
        <v>0</v>
      </c>
      <c r="CC4" s="42">
        <v>0</v>
      </c>
      <c r="CD4" s="42">
        <v>0</v>
      </c>
      <c r="CE4" s="42">
        <v>0</v>
      </c>
      <c r="CF4" s="42">
        <v>3241</v>
      </c>
      <c r="CG4" s="42">
        <v>0</v>
      </c>
      <c r="CH4" s="42">
        <v>0</v>
      </c>
      <c r="CI4" s="42">
        <v>0</v>
      </c>
      <c r="CJ4" s="42">
        <v>0</v>
      </c>
      <c r="CK4" s="42">
        <v>0</v>
      </c>
      <c r="CL4" s="42">
        <v>0</v>
      </c>
      <c r="CM4" s="42">
        <v>2286</v>
      </c>
      <c r="CN4" s="42">
        <v>78736</v>
      </c>
      <c r="CO4" s="42">
        <v>0</v>
      </c>
      <c r="CP4" s="42">
        <v>94293</v>
      </c>
      <c r="CQ4" s="42">
        <v>0</v>
      </c>
      <c r="CR4" s="42">
        <v>60317</v>
      </c>
      <c r="CS4" s="42">
        <v>95492</v>
      </c>
      <c r="CT4" s="42">
        <v>19058</v>
      </c>
      <c r="CU4" s="42">
        <v>1686</v>
      </c>
      <c r="CV4" s="42">
        <v>0</v>
      </c>
      <c r="CW4" s="42">
        <v>0</v>
      </c>
      <c r="CX4" s="42">
        <v>139</v>
      </c>
      <c r="CY4" s="42">
        <v>108609</v>
      </c>
      <c r="CZ4" s="42">
        <v>1238892</v>
      </c>
      <c r="DA4" s="42">
        <v>808</v>
      </c>
      <c r="DB4" s="42">
        <v>34840</v>
      </c>
      <c r="DC4" s="42">
        <v>87066</v>
      </c>
      <c r="DD4" s="42">
        <v>0</v>
      </c>
      <c r="DE4" s="56">
        <v>0</v>
      </c>
      <c r="DF4" s="57">
        <v>7696223</v>
      </c>
      <c r="DG4" s="42">
        <v>112412</v>
      </c>
      <c r="DH4" s="42">
        <v>5685916</v>
      </c>
      <c r="DI4" s="42">
        <v>0</v>
      </c>
      <c r="DJ4" s="42">
        <v>0</v>
      </c>
      <c r="DK4" s="42">
        <v>0</v>
      </c>
      <c r="DL4" s="42">
        <v>33372</v>
      </c>
      <c r="DM4" s="56">
        <v>-19771</v>
      </c>
      <c r="DN4" s="57">
        <v>5811929</v>
      </c>
      <c r="DO4" s="57">
        <v>13508152</v>
      </c>
      <c r="DP4" s="56">
        <v>53599</v>
      </c>
      <c r="DQ4" s="57">
        <v>53599</v>
      </c>
      <c r="DR4" s="57">
        <v>5865528</v>
      </c>
      <c r="DS4" s="57">
        <v>13561751</v>
      </c>
      <c r="DT4" s="42">
        <v>-2141134</v>
      </c>
      <c r="DU4" s="42">
        <v>-32636</v>
      </c>
      <c r="DV4" s="56">
        <v>-173817</v>
      </c>
      <c r="DW4" s="56">
        <v>-2347587</v>
      </c>
      <c r="DX4" s="57">
        <v>3517941</v>
      </c>
      <c r="DY4" s="57">
        <v>-4538840</v>
      </c>
      <c r="DZ4" s="57">
        <v>-678282</v>
      </c>
      <c r="EA4" s="57">
        <v>5997042</v>
      </c>
    </row>
    <row r="5" spans="1:131" ht="39.950000000000003" customHeight="1" x14ac:dyDescent="0.15">
      <c r="A5" s="55" t="s">
        <v>241</v>
      </c>
      <c r="B5" s="43" t="s">
        <v>240</v>
      </c>
      <c r="C5" s="55">
        <v>44268</v>
      </c>
      <c r="D5" s="42">
        <v>357238</v>
      </c>
      <c r="E5" s="42">
        <v>17412</v>
      </c>
      <c r="F5" s="42">
        <v>12</v>
      </c>
      <c r="G5" s="42">
        <v>0</v>
      </c>
      <c r="H5" s="42">
        <v>0</v>
      </c>
      <c r="I5" s="42">
        <v>0</v>
      </c>
      <c r="J5" s="42">
        <v>2788931</v>
      </c>
      <c r="K5" s="42">
        <v>0</v>
      </c>
      <c r="L5" s="42">
        <v>1942</v>
      </c>
      <c r="M5" s="42">
        <v>0</v>
      </c>
      <c r="N5" s="42">
        <v>2356</v>
      </c>
      <c r="O5" s="42">
        <v>1303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285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142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  <c r="AG5" s="42">
        <v>8634</v>
      </c>
      <c r="AH5" s="42">
        <v>0</v>
      </c>
      <c r="AI5" s="42">
        <v>0</v>
      </c>
      <c r="AJ5" s="42">
        <v>4</v>
      </c>
      <c r="AK5" s="42">
        <v>0</v>
      </c>
      <c r="AL5" s="42">
        <v>0</v>
      </c>
      <c r="AM5" s="42">
        <v>0</v>
      </c>
      <c r="AN5" s="42">
        <v>0</v>
      </c>
      <c r="AO5" s="42">
        <v>0</v>
      </c>
      <c r="AP5" s="42">
        <v>0</v>
      </c>
      <c r="AQ5" s="42">
        <v>0</v>
      </c>
      <c r="AR5" s="42">
        <v>0</v>
      </c>
      <c r="AS5" s="42">
        <v>0</v>
      </c>
      <c r="AT5" s="42">
        <v>0</v>
      </c>
      <c r="AU5" s="42">
        <v>0</v>
      </c>
      <c r="AV5" s="42">
        <v>0</v>
      </c>
      <c r="AW5" s="42">
        <v>0</v>
      </c>
      <c r="AX5" s="42">
        <v>0</v>
      </c>
      <c r="AY5" s="42">
        <v>0</v>
      </c>
      <c r="AZ5" s="42">
        <v>0</v>
      </c>
      <c r="BA5" s="42">
        <v>0</v>
      </c>
      <c r="BB5" s="42">
        <v>0</v>
      </c>
      <c r="BC5" s="42">
        <v>0</v>
      </c>
      <c r="BD5" s="42">
        <v>0</v>
      </c>
      <c r="BE5" s="42">
        <v>0</v>
      </c>
      <c r="BF5" s="42">
        <v>0</v>
      </c>
      <c r="BG5" s="42">
        <v>0</v>
      </c>
      <c r="BH5" s="42">
        <v>0</v>
      </c>
      <c r="BI5" s="42">
        <v>0</v>
      </c>
      <c r="BJ5" s="42">
        <v>808</v>
      </c>
      <c r="BK5" s="42">
        <v>0</v>
      </c>
      <c r="BL5" s="42">
        <v>0</v>
      </c>
      <c r="BM5" s="42">
        <v>0</v>
      </c>
      <c r="BN5" s="42">
        <v>0</v>
      </c>
      <c r="BO5" s="42">
        <v>0</v>
      </c>
      <c r="BP5" s="42">
        <v>0</v>
      </c>
      <c r="BQ5" s="42">
        <v>0</v>
      </c>
      <c r="BR5" s="42">
        <v>0</v>
      </c>
      <c r="BS5" s="42">
        <v>0</v>
      </c>
      <c r="BT5" s="42">
        <v>0</v>
      </c>
      <c r="BU5" s="42">
        <v>0</v>
      </c>
      <c r="BV5" s="42">
        <v>0</v>
      </c>
      <c r="BW5" s="42">
        <v>0</v>
      </c>
      <c r="BX5" s="42">
        <v>0</v>
      </c>
      <c r="BY5" s="42">
        <v>0</v>
      </c>
      <c r="BZ5" s="42">
        <v>0</v>
      </c>
      <c r="CA5" s="42">
        <v>0</v>
      </c>
      <c r="CB5" s="42">
        <v>0</v>
      </c>
      <c r="CC5" s="42">
        <v>0</v>
      </c>
      <c r="CD5" s="42">
        <v>0</v>
      </c>
      <c r="CE5" s="42">
        <v>0</v>
      </c>
      <c r="CF5" s="42">
        <v>267</v>
      </c>
      <c r="CG5" s="42">
        <v>0</v>
      </c>
      <c r="CH5" s="42">
        <v>0</v>
      </c>
      <c r="CI5" s="42">
        <v>0</v>
      </c>
      <c r="CJ5" s="42">
        <v>0</v>
      </c>
      <c r="CK5" s="42">
        <v>0</v>
      </c>
      <c r="CL5" s="42">
        <v>0</v>
      </c>
      <c r="CM5" s="42">
        <v>127</v>
      </c>
      <c r="CN5" s="42">
        <v>6517</v>
      </c>
      <c r="CO5" s="42">
        <v>37678</v>
      </c>
      <c r="CP5" s="42">
        <v>9476</v>
      </c>
      <c r="CQ5" s="42">
        <v>0</v>
      </c>
      <c r="CR5" s="42">
        <v>6051</v>
      </c>
      <c r="CS5" s="42">
        <v>11719</v>
      </c>
      <c r="CT5" s="42">
        <v>0</v>
      </c>
      <c r="CU5" s="42">
        <v>0</v>
      </c>
      <c r="CV5" s="42">
        <v>0</v>
      </c>
      <c r="CW5" s="42">
        <v>0</v>
      </c>
      <c r="CX5" s="42">
        <v>0</v>
      </c>
      <c r="CY5" s="42">
        <v>11779</v>
      </c>
      <c r="CZ5" s="42">
        <v>205170</v>
      </c>
      <c r="DA5" s="42">
        <v>0</v>
      </c>
      <c r="DB5" s="42">
        <v>59</v>
      </c>
      <c r="DC5" s="42">
        <v>1988</v>
      </c>
      <c r="DD5" s="42">
        <v>0</v>
      </c>
      <c r="DE5" s="56">
        <v>0</v>
      </c>
      <c r="DF5" s="57">
        <v>3514166</v>
      </c>
      <c r="DG5" s="42">
        <v>0</v>
      </c>
      <c r="DH5" s="42">
        <v>319635</v>
      </c>
      <c r="DI5" s="42">
        <v>0</v>
      </c>
      <c r="DJ5" s="42">
        <v>0</v>
      </c>
      <c r="DK5" s="42">
        <v>0</v>
      </c>
      <c r="DL5" s="42">
        <v>160052</v>
      </c>
      <c r="DM5" s="56">
        <v>-5175</v>
      </c>
      <c r="DN5" s="57">
        <v>474512</v>
      </c>
      <c r="DO5" s="57">
        <v>3988678</v>
      </c>
      <c r="DP5" s="56">
        <v>4327</v>
      </c>
      <c r="DQ5" s="57">
        <v>4327</v>
      </c>
      <c r="DR5" s="57">
        <v>478839</v>
      </c>
      <c r="DS5" s="57">
        <v>3993005</v>
      </c>
      <c r="DT5" s="42">
        <v>-53023</v>
      </c>
      <c r="DU5" s="42">
        <v>-4761</v>
      </c>
      <c r="DV5" s="56">
        <v>-4613</v>
      </c>
      <c r="DW5" s="56">
        <v>-62397</v>
      </c>
      <c r="DX5" s="57">
        <v>416442</v>
      </c>
      <c r="DY5" s="57">
        <v>-279203</v>
      </c>
      <c r="DZ5" s="57">
        <v>-75918</v>
      </c>
      <c r="EA5" s="57">
        <v>3575487</v>
      </c>
    </row>
    <row r="6" spans="1:131" ht="39.950000000000003" customHeight="1" x14ac:dyDescent="0.15">
      <c r="A6" s="55" t="s">
        <v>239</v>
      </c>
      <c r="B6" s="43" t="s">
        <v>238</v>
      </c>
      <c r="C6" s="55">
        <v>329390</v>
      </c>
      <c r="D6" s="42">
        <v>156508</v>
      </c>
      <c r="E6" s="42">
        <v>0</v>
      </c>
      <c r="F6" s="42">
        <v>21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  <c r="AG6" s="42">
        <v>0</v>
      </c>
      <c r="AH6" s="42">
        <v>0</v>
      </c>
      <c r="AI6" s="42">
        <v>0</v>
      </c>
      <c r="AJ6" s="42">
        <v>0</v>
      </c>
      <c r="AK6" s="42">
        <v>0</v>
      </c>
      <c r="AL6" s="42">
        <v>0</v>
      </c>
      <c r="AM6" s="42">
        <v>0</v>
      </c>
      <c r="AN6" s="42">
        <v>0</v>
      </c>
      <c r="AO6" s="42">
        <v>0</v>
      </c>
      <c r="AP6" s="42">
        <v>0</v>
      </c>
      <c r="AQ6" s="42">
        <v>0</v>
      </c>
      <c r="AR6" s="42">
        <v>0</v>
      </c>
      <c r="AS6" s="42">
        <v>0</v>
      </c>
      <c r="AT6" s="42">
        <v>0</v>
      </c>
      <c r="AU6" s="42">
        <v>0</v>
      </c>
      <c r="AV6" s="42">
        <v>0</v>
      </c>
      <c r="AW6" s="42">
        <v>0</v>
      </c>
      <c r="AX6" s="42">
        <v>0</v>
      </c>
      <c r="AY6" s="42">
        <v>0</v>
      </c>
      <c r="AZ6" s="42">
        <v>0</v>
      </c>
      <c r="BA6" s="42">
        <v>0</v>
      </c>
      <c r="BB6" s="42">
        <v>0</v>
      </c>
      <c r="BC6" s="42">
        <v>0</v>
      </c>
      <c r="BD6" s="42">
        <v>0</v>
      </c>
      <c r="BE6" s="42">
        <v>0</v>
      </c>
      <c r="BF6" s="42">
        <v>0</v>
      </c>
      <c r="BG6" s="42">
        <v>0</v>
      </c>
      <c r="BH6" s="42">
        <v>0</v>
      </c>
      <c r="BI6" s="42">
        <v>0</v>
      </c>
      <c r="BJ6" s="42">
        <v>0</v>
      </c>
      <c r="BK6" s="42">
        <v>0</v>
      </c>
      <c r="BL6" s="42">
        <v>0</v>
      </c>
      <c r="BM6" s="42">
        <v>0</v>
      </c>
      <c r="BN6" s="42">
        <v>0</v>
      </c>
      <c r="BO6" s="42">
        <v>0</v>
      </c>
      <c r="BP6" s="42">
        <v>0</v>
      </c>
      <c r="BQ6" s="42">
        <v>0</v>
      </c>
      <c r="BR6" s="42">
        <v>0</v>
      </c>
      <c r="BS6" s="42">
        <v>0</v>
      </c>
      <c r="BT6" s="42">
        <v>0</v>
      </c>
      <c r="BU6" s="42">
        <v>0</v>
      </c>
      <c r="BV6" s="42">
        <v>0</v>
      </c>
      <c r="BW6" s="42">
        <v>0</v>
      </c>
      <c r="BX6" s="42">
        <v>0</v>
      </c>
      <c r="BY6" s="42">
        <v>0</v>
      </c>
      <c r="BZ6" s="42">
        <v>0</v>
      </c>
      <c r="CA6" s="42">
        <v>0</v>
      </c>
      <c r="CB6" s="42">
        <v>0</v>
      </c>
      <c r="CC6" s="42">
        <v>0</v>
      </c>
      <c r="CD6" s="42">
        <v>0</v>
      </c>
      <c r="CE6" s="42">
        <v>0</v>
      </c>
      <c r="CF6" s="42">
        <v>0</v>
      </c>
      <c r="CG6" s="42">
        <v>0</v>
      </c>
      <c r="CH6" s="42">
        <v>0</v>
      </c>
      <c r="CI6" s="42">
        <v>0</v>
      </c>
      <c r="CJ6" s="42">
        <v>0</v>
      </c>
      <c r="CK6" s="42">
        <v>0</v>
      </c>
      <c r="CL6" s="42">
        <v>0</v>
      </c>
      <c r="CM6" s="42">
        <v>0</v>
      </c>
      <c r="CN6" s="42">
        <v>8252</v>
      </c>
      <c r="CO6" s="42">
        <v>0</v>
      </c>
      <c r="CP6" s="42">
        <v>0</v>
      </c>
      <c r="CQ6" s="42">
        <v>0</v>
      </c>
      <c r="CR6" s="42">
        <v>0</v>
      </c>
      <c r="CS6" s="42">
        <v>0</v>
      </c>
      <c r="CT6" s="42">
        <v>0</v>
      </c>
      <c r="CU6" s="42">
        <v>0</v>
      </c>
      <c r="CV6" s="42">
        <v>0</v>
      </c>
      <c r="CW6" s="42">
        <v>0</v>
      </c>
      <c r="CX6" s="42">
        <v>0</v>
      </c>
      <c r="CY6" s="42">
        <v>0</v>
      </c>
      <c r="CZ6" s="42">
        <v>0</v>
      </c>
      <c r="DA6" s="42">
        <v>0</v>
      </c>
      <c r="DB6" s="42">
        <v>11360</v>
      </c>
      <c r="DC6" s="42">
        <v>0</v>
      </c>
      <c r="DD6" s="42">
        <v>0</v>
      </c>
      <c r="DE6" s="56">
        <v>0</v>
      </c>
      <c r="DF6" s="57">
        <v>505531</v>
      </c>
      <c r="DG6" s="42">
        <v>0</v>
      </c>
      <c r="DH6" s="42">
        <v>411830</v>
      </c>
      <c r="DI6" s="42">
        <v>0</v>
      </c>
      <c r="DJ6" s="42">
        <v>0</v>
      </c>
      <c r="DK6" s="42">
        <v>0</v>
      </c>
      <c r="DL6" s="42">
        <v>0</v>
      </c>
      <c r="DM6" s="56">
        <v>0</v>
      </c>
      <c r="DN6" s="57">
        <v>411830</v>
      </c>
      <c r="DO6" s="57">
        <v>917361</v>
      </c>
      <c r="DP6" s="56">
        <v>0</v>
      </c>
      <c r="DQ6" s="57">
        <v>0</v>
      </c>
      <c r="DR6" s="57">
        <v>411830</v>
      </c>
      <c r="DS6" s="57">
        <v>917361</v>
      </c>
      <c r="DT6" s="42">
        <v>0</v>
      </c>
      <c r="DU6" s="42">
        <v>0</v>
      </c>
      <c r="DV6" s="56">
        <v>0</v>
      </c>
      <c r="DW6" s="56">
        <v>0</v>
      </c>
      <c r="DX6" s="57">
        <v>411830</v>
      </c>
      <c r="DY6" s="57">
        <v>0</v>
      </c>
      <c r="DZ6" s="57">
        <v>0</v>
      </c>
      <c r="EA6" s="57">
        <v>917361</v>
      </c>
    </row>
    <row r="7" spans="1:131" ht="39.950000000000003" customHeight="1" x14ac:dyDescent="0.15">
      <c r="A7" s="55" t="s">
        <v>237</v>
      </c>
      <c r="B7" s="43" t="s">
        <v>236</v>
      </c>
      <c r="C7" s="55">
        <v>1696</v>
      </c>
      <c r="D7" s="42">
        <v>0</v>
      </c>
      <c r="E7" s="42">
        <v>0</v>
      </c>
      <c r="F7" s="42">
        <v>112240</v>
      </c>
      <c r="G7" s="42">
        <v>387</v>
      </c>
      <c r="H7" s="42">
        <v>50</v>
      </c>
      <c r="I7" s="42">
        <v>26</v>
      </c>
      <c r="J7" s="42">
        <v>22159</v>
      </c>
      <c r="K7" s="42">
        <v>0</v>
      </c>
      <c r="L7" s="42">
        <v>320</v>
      </c>
      <c r="M7" s="42">
        <v>0</v>
      </c>
      <c r="N7" s="42">
        <v>47</v>
      </c>
      <c r="O7" s="42">
        <v>0</v>
      </c>
      <c r="P7" s="42">
        <v>432283</v>
      </c>
      <c r="Q7" s="42">
        <v>54</v>
      </c>
      <c r="R7" s="42">
        <v>1847</v>
      </c>
      <c r="S7" s="42">
        <v>2</v>
      </c>
      <c r="T7" s="42">
        <v>0</v>
      </c>
      <c r="U7" s="42">
        <v>0</v>
      </c>
      <c r="V7" s="42">
        <v>960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7988</v>
      </c>
      <c r="AC7" s="42">
        <v>0</v>
      </c>
      <c r="AD7" s="42">
        <v>0</v>
      </c>
      <c r="AE7" s="42">
        <v>0</v>
      </c>
      <c r="AF7" s="42">
        <v>0</v>
      </c>
      <c r="AG7" s="42">
        <v>2240</v>
      </c>
      <c r="AH7" s="42">
        <v>0</v>
      </c>
      <c r="AI7" s="42">
        <v>0</v>
      </c>
      <c r="AJ7" s="42">
        <v>2</v>
      </c>
      <c r="AK7" s="42">
        <v>0</v>
      </c>
      <c r="AL7" s="42">
        <v>0</v>
      </c>
      <c r="AM7" s="42">
        <v>0</v>
      </c>
      <c r="AN7" s="42">
        <v>3</v>
      </c>
      <c r="AO7" s="42">
        <v>0</v>
      </c>
      <c r="AP7" s="42">
        <v>0</v>
      </c>
      <c r="AQ7" s="42">
        <v>0</v>
      </c>
      <c r="AR7" s="42">
        <v>0</v>
      </c>
      <c r="AS7" s="42">
        <v>0</v>
      </c>
      <c r="AT7" s="42">
        <v>0</v>
      </c>
      <c r="AU7" s="42">
        <v>0</v>
      </c>
      <c r="AV7" s="42">
        <v>0</v>
      </c>
      <c r="AW7" s="42">
        <v>0</v>
      </c>
      <c r="AX7" s="42">
        <v>0</v>
      </c>
      <c r="AY7" s="42">
        <v>0</v>
      </c>
      <c r="AZ7" s="42">
        <v>0</v>
      </c>
      <c r="BA7" s="42">
        <v>0</v>
      </c>
      <c r="BB7" s="42">
        <v>0</v>
      </c>
      <c r="BC7" s="42">
        <v>0</v>
      </c>
      <c r="BD7" s="42">
        <v>0</v>
      </c>
      <c r="BE7" s="42">
        <v>0</v>
      </c>
      <c r="BF7" s="42">
        <v>0</v>
      </c>
      <c r="BG7" s="42">
        <v>0</v>
      </c>
      <c r="BH7" s="42">
        <v>17</v>
      </c>
      <c r="BI7" s="42">
        <v>0</v>
      </c>
      <c r="BJ7" s="42">
        <v>1985</v>
      </c>
      <c r="BK7" s="42">
        <v>0</v>
      </c>
      <c r="BL7" s="42">
        <v>481</v>
      </c>
      <c r="BM7" s="42">
        <v>751</v>
      </c>
      <c r="BN7" s="42">
        <v>1884</v>
      </c>
      <c r="BO7" s="42">
        <v>315</v>
      </c>
      <c r="BP7" s="42">
        <v>0</v>
      </c>
      <c r="BQ7" s="42">
        <v>0</v>
      </c>
      <c r="BR7" s="42">
        <v>0</v>
      </c>
      <c r="BS7" s="42">
        <v>0</v>
      </c>
      <c r="BT7" s="42">
        <v>0</v>
      </c>
      <c r="BU7" s="42">
        <v>0</v>
      </c>
      <c r="BV7" s="42">
        <v>0</v>
      </c>
      <c r="BW7" s="42">
        <v>0</v>
      </c>
      <c r="BX7" s="42">
        <v>0</v>
      </c>
      <c r="BY7" s="42">
        <v>0</v>
      </c>
      <c r="BZ7" s="42">
        <v>0</v>
      </c>
      <c r="CA7" s="42">
        <v>0</v>
      </c>
      <c r="CB7" s="42">
        <v>0</v>
      </c>
      <c r="CC7" s="42">
        <v>0</v>
      </c>
      <c r="CD7" s="42">
        <v>0</v>
      </c>
      <c r="CE7" s="42">
        <v>0</v>
      </c>
      <c r="CF7" s="42">
        <v>0</v>
      </c>
      <c r="CG7" s="42">
        <v>0</v>
      </c>
      <c r="CH7" s="42">
        <v>0</v>
      </c>
      <c r="CI7" s="42">
        <v>0</v>
      </c>
      <c r="CJ7" s="42">
        <v>0</v>
      </c>
      <c r="CK7" s="42">
        <v>0</v>
      </c>
      <c r="CL7" s="42">
        <v>0</v>
      </c>
      <c r="CM7" s="42">
        <v>257</v>
      </c>
      <c r="CN7" s="42">
        <v>3060</v>
      </c>
      <c r="CO7" s="42">
        <v>0</v>
      </c>
      <c r="CP7" s="42">
        <v>860</v>
      </c>
      <c r="CQ7" s="42">
        <v>0</v>
      </c>
      <c r="CR7" s="42">
        <v>2073</v>
      </c>
      <c r="CS7" s="42">
        <v>3830</v>
      </c>
      <c r="CT7" s="42">
        <v>0</v>
      </c>
      <c r="CU7" s="42">
        <v>0</v>
      </c>
      <c r="CV7" s="42">
        <v>0</v>
      </c>
      <c r="CW7" s="42">
        <v>0</v>
      </c>
      <c r="CX7" s="42">
        <v>0</v>
      </c>
      <c r="CY7" s="42">
        <v>8920</v>
      </c>
      <c r="CZ7" s="42">
        <v>87551</v>
      </c>
      <c r="DA7" s="42">
        <v>0</v>
      </c>
      <c r="DB7" s="42">
        <v>0</v>
      </c>
      <c r="DC7" s="42">
        <v>1549</v>
      </c>
      <c r="DD7" s="42">
        <v>0</v>
      </c>
      <c r="DE7" s="56">
        <v>0</v>
      </c>
      <c r="DF7" s="57">
        <v>695837</v>
      </c>
      <c r="DG7" s="42">
        <v>6244</v>
      </c>
      <c r="DH7" s="42">
        <v>340582</v>
      </c>
      <c r="DI7" s="42">
        <v>0</v>
      </c>
      <c r="DJ7" s="42">
        <v>0</v>
      </c>
      <c r="DK7" s="42">
        <v>0</v>
      </c>
      <c r="DL7" s="42">
        <v>0</v>
      </c>
      <c r="DM7" s="56">
        <v>211204</v>
      </c>
      <c r="DN7" s="57">
        <v>558030</v>
      </c>
      <c r="DO7" s="57">
        <v>1253867</v>
      </c>
      <c r="DP7" s="56">
        <v>12294</v>
      </c>
      <c r="DQ7" s="57">
        <v>12294</v>
      </c>
      <c r="DR7" s="57">
        <v>570324</v>
      </c>
      <c r="DS7" s="57">
        <v>1266161</v>
      </c>
      <c r="DT7" s="42">
        <v>-137099</v>
      </c>
      <c r="DU7" s="42">
        <v>-1553</v>
      </c>
      <c r="DV7" s="56">
        <v>-11091</v>
      </c>
      <c r="DW7" s="56">
        <v>-149743</v>
      </c>
      <c r="DX7" s="57">
        <v>420581</v>
      </c>
      <c r="DY7" s="57">
        <v>-275994</v>
      </c>
      <c r="DZ7" s="57">
        <v>-40270</v>
      </c>
      <c r="EA7" s="57">
        <v>800154</v>
      </c>
    </row>
    <row r="8" spans="1:131" ht="39.950000000000003" customHeight="1" x14ac:dyDescent="0.15">
      <c r="A8" s="55" t="s">
        <v>235</v>
      </c>
      <c r="B8" s="43" t="s">
        <v>234</v>
      </c>
      <c r="C8" s="55">
        <v>0</v>
      </c>
      <c r="D8" s="42">
        <v>0</v>
      </c>
      <c r="E8" s="42">
        <v>0</v>
      </c>
      <c r="F8" s="42">
        <v>0</v>
      </c>
      <c r="G8" s="42">
        <v>69241</v>
      </c>
      <c r="H8" s="42">
        <v>0</v>
      </c>
      <c r="I8" s="42">
        <v>0</v>
      </c>
      <c r="J8" s="42">
        <v>1296912</v>
      </c>
      <c r="K8" s="42">
        <v>0</v>
      </c>
      <c r="L8" s="42">
        <v>3512</v>
      </c>
      <c r="M8" s="42">
        <v>0</v>
      </c>
      <c r="N8" s="42">
        <v>4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26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1261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  <c r="AG8" s="42">
        <v>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2">
        <v>0</v>
      </c>
      <c r="AP8" s="42">
        <v>0</v>
      </c>
      <c r="AQ8" s="42">
        <v>0</v>
      </c>
      <c r="AR8" s="42">
        <v>0</v>
      </c>
      <c r="AS8" s="42">
        <v>0</v>
      </c>
      <c r="AT8" s="42">
        <v>0</v>
      </c>
      <c r="AU8" s="42">
        <v>0</v>
      </c>
      <c r="AV8" s="42">
        <v>0</v>
      </c>
      <c r="AW8" s="42">
        <v>0</v>
      </c>
      <c r="AX8" s="42">
        <v>0</v>
      </c>
      <c r="AY8" s="42">
        <v>0</v>
      </c>
      <c r="AZ8" s="42">
        <v>0</v>
      </c>
      <c r="BA8" s="42">
        <v>0</v>
      </c>
      <c r="BB8" s="42">
        <v>0</v>
      </c>
      <c r="BC8" s="42">
        <v>0</v>
      </c>
      <c r="BD8" s="42">
        <v>0</v>
      </c>
      <c r="BE8" s="42">
        <v>0</v>
      </c>
      <c r="BF8" s="42">
        <v>0</v>
      </c>
      <c r="BG8" s="42">
        <v>0</v>
      </c>
      <c r="BH8" s="42">
        <v>0</v>
      </c>
      <c r="BI8" s="42">
        <v>0</v>
      </c>
      <c r="BJ8" s="42">
        <v>59880</v>
      </c>
      <c r="BK8" s="42">
        <v>0</v>
      </c>
      <c r="BL8" s="42">
        <v>0</v>
      </c>
      <c r="BM8" s="42">
        <v>0</v>
      </c>
      <c r="BN8" s="42">
        <v>0</v>
      </c>
      <c r="BO8" s="42">
        <v>0</v>
      </c>
      <c r="BP8" s="42">
        <v>0</v>
      </c>
      <c r="BQ8" s="42">
        <v>0</v>
      </c>
      <c r="BR8" s="42">
        <v>0</v>
      </c>
      <c r="BS8" s="42">
        <v>0</v>
      </c>
      <c r="BT8" s="42">
        <v>0</v>
      </c>
      <c r="BU8" s="42">
        <v>0</v>
      </c>
      <c r="BV8" s="42">
        <v>0</v>
      </c>
      <c r="BW8" s="42">
        <v>0</v>
      </c>
      <c r="BX8" s="42">
        <v>0</v>
      </c>
      <c r="BY8" s="42">
        <v>0</v>
      </c>
      <c r="BZ8" s="42">
        <v>0</v>
      </c>
      <c r="CA8" s="42">
        <v>0</v>
      </c>
      <c r="CB8" s="42">
        <v>0</v>
      </c>
      <c r="CC8" s="42">
        <v>0</v>
      </c>
      <c r="CD8" s="42">
        <v>0</v>
      </c>
      <c r="CE8" s="42">
        <v>0</v>
      </c>
      <c r="CF8" s="42">
        <v>264</v>
      </c>
      <c r="CG8" s="42">
        <v>0</v>
      </c>
      <c r="CH8" s="42">
        <v>0</v>
      </c>
      <c r="CI8" s="42">
        <v>0</v>
      </c>
      <c r="CJ8" s="42">
        <v>0</v>
      </c>
      <c r="CK8" s="42">
        <v>0</v>
      </c>
      <c r="CL8" s="42">
        <v>0</v>
      </c>
      <c r="CM8" s="42">
        <v>353</v>
      </c>
      <c r="CN8" s="42">
        <v>2699</v>
      </c>
      <c r="CO8" s="42">
        <v>0</v>
      </c>
      <c r="CP8" s="42">
        <v>17469</v>
      </c>
      <c r="CQ8" s="42">
        <v>0</v>
      </c>
      <c r="CR8" s="42">
        <v>10949</v>
      </c>
      <c r="CS8" s="42">
        <v>23975</v>
      </c>
      <c r="CT8" s="42">
        <v>0</v>
      </c>
      <c r="CU8" s="42">
        <v>0</v>
      </c>
      <c r="CV8" s="42">
        <v>0</v>
      </c>
      <c r="CW8" s="42">
        <v>0</v>
      </c>
      <c r="CX8" s="42">
        <v>0</v>
      </c>
      <c r="CY8" s="42">
        <v>30939</v>
      </c>
      <c r="CZ8" s="42">
        <v>295828</v>
      </c>
      <c r="DA8" s="42">
        <v>0</v>
      </c>
      <c r="DB8" s="42">
        <v>504</v>
      </c>
      <c r="DC8" s="42">
        <v>5095</v>
      </c>
      <c r="DD8" s="42">
        <v>0</v>
      </c>
      <c r="DE8" s="56">
        <v>0</v>
      </c>
      <c r="DF8" s="57">
        <v>1818911</v>
      </c>
      <c r="DG8" s="42">
        <v>26888</v>
      </c>
      <c r="DH8" s="42">
        <v>644097</v>
      </c>
      <c r="DI8" s="42">
        <v>0</v>
      </c>
      <c r="DJ8" s="42">
        <v>0</v>
      </c>
      <c r="DK8" s="42">
        <v>0</v>
      </c>
      <c r="DL8" s="42">
        <v>0</v>
      </c>
      <c r="DM8" s="56">
        <v>7109</v>
      </c>
      <c r="DN8" s="57">
        <v>678094</v>
      </c>
      <c r="DO8" s="57">
        <v>2497005</v>
      </c>
      <c r="DP8" s="56">
        <v>75860</v>
      </c>
      <c r="DQ8" s="57">
        <v>75860</v>
      </c>
      <c r="DR8" s="57">
        <v>753954</v>
      </c>
      <c r="DS8" s="57">
        <v>2572865</v>
      </c>
      <c r="DT8" s="42">
        <v>-222498</v>
      </c>
      <c r="DU8" s="42">
        <v>-7361</v>
      </c>
      <c r="DV8" s="56">
        <v>-18314</v>
      </c>
      <c r="DW8" s="56">
        <v>-248173</v>
      </c>
      <c r="DX8" s="57">
        <v>505781</v>
      </c>
      <c r="DY8" s="57">
        <v>-641416</v>
      </c>
      <c r="DZ8" s="57">
        <v>-85698</v>
      </c>
      <c r="EA8" s="57">
        <v>1597578</v>
      </c>
    </row>
    <row r="9" spans="1:131" ht="39.950000000000003" customHeight="1" x14ac:dyDescent="0.15">
      <c r="A9" s="55" t="s">
        <v>233</v>
      </c>
      <c r="B9" s="43" t="s">
        <v>231</v>
      </c>
      <c r="C9" s="55">
        <v>0</v>
      </c>
      <c r="D9" s="42">
        <v>108</v>
      </c>
      <c r="E9" s="42">
        <v>0</v>
      </c>
      <c r="F9" s="42">
        <v>86</v>
      </c>
      <c r="G9" s="42">
        <v>0</v>
      </c>
      <c r="H9" s="42">
        <v>273</v>
      </c>
      <c r="I9" s="42">
        <v>0</v>
      </c>
      <c r="J9" s="42">
        <v>9975</v>
      </c>
      <c r="K9" s="42">
        <v>1328</v>
      </c>
      <c r="L9" s="42">
        <v>879</v>
      </c>
      <c r="M9" s="42">
        <v>103</v>
      </c>
      <c r="N9" s="42">
        <v>1315</v>
      </c>
      <c r="O9" s="42">
        <v>222</v>
      </c>
      <c r="P9" s="42">
        <v>12</v>
      </c>
      <c r="Q9" s="42">
        <v>0</v>
      </c>
      <c r="R9" s="42">
        <v>47859</v>
      </c>
      <c r="S9" s="42">
        <v>716</v>
      </c>
      <c r="T9" s="42">
        <v>0</v>
      </c>
      <c r="U9" s="42">
        <v>38778</v>
      </c>
      <c r="V9" s="42">
        <v>4230</v>
      </c>
      <c r="W9" s="42">
        <v>1383</v>
      </c>
      <c r="X9" s="42">
        <v>35476</v>
      </c>
      <c r="Y9" s="42">
        <v>2693</v>
      </c>
      <c r="Z9" s="42">
        <v>7627</v>
      </c>
      <c r="AA9" s="42">
        <v>1491</v>
      </c>
      <c r="AB9" s="42">
        <v>3039</v>
      </c>
      <c r="AC9" s="42">
        <v>9339437</v>
      </c>
      <c r="AD9" s="42">
        <v>813355</v>
      </c>
      <c r="AE9" s="42">
        <v>373</v>
      </c>
      <c r="AF9" s="42">
        <v>817</v>
      </c>
      <c r="AG9" s="42">
        <v>34</v>
      </c>
      <c r="AH9" s="42">
        <v>7879</v>
      </c>
      <c r="AI9" s="42">
        <v>55208</v>
      </c>
      <c r="AJ9" s="42">
        <v>10165</v>
      </c>
      <c r="AK9" s="42">
        <v>11789</v>
      </c>
      <c r="AL9" s="42">
        <v>65550</v>
      </c>
      <c r="AM9" s="42">
        <v>47840</v>
      </c>
      <c r="AN9" s="42">
        <v>2287</v>
      </c>
      <c r="AO9" s="42">
        <v>34</v>
      </c>
      <c r="AP9" s="42">
        <v>6397</v>
      </c>
      <c r="AQ9" s="42">
        <v>2559</v>
      </c>
      <c r="AR9" s="42">
        <v>374</v>
      </c>
      <c r="AS9" s="42">
        <v>2535</v>
      </c>
      <c r="AT9" s="42">
        <v>633</v>
      </c>
      <c r="AU9" s="42">
        <v>550</v>
      </c>
      <c r="AV9" s="42">
        <v>5</v>
      </c>
      <c r="AW9" s="42">
        <v>587</v>
      </c>
      <c r="AX9" s="42">
        <v>2039</v>
      </c>
      <c r="AY9" s="42">
        <v>667</v>
      </c>
      <c r="AZ9" s="42">
        <v>0</v>
      </c>
      <c r="BA9" s="42">
        <v>0</v>
      </c>
      <c r="BB9" s="42">
        <v>201</v>
      </c>
      <c r="BC9" s="42">
        <v>0</v>
      </c>
      <c r="BD9" s="42">
        <v>188</v>
      </c>
      <c r="BE9" s="42">
        <v>826</v>
      </c>
      <c r="BF9" s="42">
        <v>16</v>
      </c>
      <c r="BG9" s="42">
        <v>5863</v>
      </c>
      <c r="BH9" s="42">
        <v>0</v>
      </c>
      <c r="BI9" s="42">
        <v>195</v>
      </c>
      <c r="BJ9" s="42">
        <v>153</v>
      </c>
      <c r="BK9" s="42">
        <v>276</v>
      </c>
      <c r="BL9" s="42">
        <v>20</v>
      </c>
      <c r="BM9" s="42">
        <v>8</v>
      </c>
      <c r="BN9" s="42">
        <v>154</v>
      </c>
      <c r="BO9" s="42">
        <v>65</v>
      </c>
      <c r="BP9" s="42">
        <v>6589892</v>
      </c>
      <c r="BQ9" s="42">
        <v>2108509</v>
      </c>
      <c r="BR9" s="42">
        <v>0</v>
      </c>
      <c r="BS9" s="42">
        <v>14</v>
      </c>
      <c r="BT9" s="42">
        <v>308</v>
      </c>
      <c r="BU9" s="42">
        <v>48</v>
      </c>
      <c r="BV9" s="42">
        <v>89</v>
      </c>
      <c r="BW9" s="42">
        <v>0</v>
      </c>
      <c r="BX9" s="42">
        <v>0</v>
      </c>
      <c r="BY9" s="42">
        <v>176</v>
      </c>
      <c r="BZ9" s="42">
        <v>1</v>
      </c>
      <c r="CA9" s="42">
        <v>0</v>
      </c>
      <c r="CB9" s="42">
        <v>3</v>
      </c>
      <c r="CC9" s="42">
        <v>0</v>
      </c>
      <c r="CD9" s="42">
        <v>156</v>
      </c>
      <c r="CE9" s="42">
        <v>20</v>
      </c>
      <c r="CF9" s="42">
        <v>158</v>
      </c>
      <c r="CG9" s="42">
        <v>0</v>
      </c>
      <c r="CH9" s="42">
        <v>0</v>
      </c>
      <c r="CI9" s="42">
        <v>3</v>
      </c>
      <c r="CJ9" s="42">
        <v>0</v>
      </c>
      <c r="CK9" s="42">
        <v>0</v>
      </c>
      <c r="CL9" s="42">
        <v>14</v>
      </c>
      <c r="CM9" s="42">
        <v>5</v>
      </c>
      <c r="CN9" s="42">
        <v>134</v>
      </c>
      <c r="CO9" s="42">
        <v>1734</v>
      </c>
      <c r="CP9" s="42">
        <v>489</v>
      </c>
      <c r="CQ9" s="42">
        <v>0</v>
      </c>
      <c r="CR9" s="42">
        <v>49</v>
      </c>
      <c r="CS9" s="42">
        <v>167</v>
      </c>
      <c r="CT9" s="42">
        <v>326</v>
      </c>
      <c r="CU9" s="42">
        <v>722</v>
      </c>
      <c r="CV9" s="42">
        <v>0</v>
      </c>
      <c r="CW9" s="42">
        <v>17</v>
      </c>
      <c r="CX9" s="42">
        <v>22</v>
      </c>
      <c r="CY9" s="42">
        <v>522</v>
      </c>
      <c r="CZ9" s="42">
        <v>26</v>
      </c>
      <c r="DA9" s="42">
        <v>705</v>
      </c>
      <c r="DB9" s="42">
        <v>135</v>
      </c>
      <c r="DC9" s="42">
        <v>9</v>
      </c>
      <c r="DD9" s="42">
        <v>0</v>
      </c>
      <c r="DE9" s="56">
        <v>0</v>
      </c>
      <c r="DF9" s="57">
        <v>19241125</v>
      </c>
      <c r="DG9" s="42">
        <v>0</v>
      </c>
      <c r="DH9" s="42">
        <v>171</v>
      </c>
      <c r="DI9" s="42">
        <v>0</v>
      </c>
      <c r="DJ9" s="42">
        <v>0</v>
      </c>
      <c r="DK9" s="42">
        <v>0</v>
      </c>
      <c r="DL9" s="42">
        <v>0</v>
      </c>
      <c r="DM9" s="56">
        <v>21348</v>
      </c>
      <c r="DN9" s="57">
        <v>21519</v>
      </c>
      <c r="DO9" s="57">
        <v>19262644</v>
      </c>
      <c r="DP9" s="56">
        <v>96</v>
      </c>
      <c r="DQ9" s="57">
        <v>96</v>
      </c>
      <c r="DR9" s="57">
        <v>21615</v>
      </c>
      <c r="DS9" s="57">
        <v>19262740</v>
      </c>
      <c r="DT9" s="42">
        <v>-15676411</v>
      </c>
      <c r="DU9" s="42">
        <v>0</v>
      </c>
      <c r="DV9" s="56">
        <v>-1954610</v>
      </c>
      <c r="DW9" s="56">
        <v>-17631021</v>
      </c>
      <c r="DX9" s="57">
        <v>-17609406</v>
      </c>
      <c r="DY9" s="57">
        <v>-403797</v>
      </c>
      <c r="DZ9" s="57">
        <v>-1038988</v>
      </c>
      <c r="EA9" s="57">
        <v>188934</v>
      </c>
    </row>
    <row r="10" spans="1:131" ht="39.950000000000003" customHeight="1" x14ac:dyDescent="0.15">
      <c r="A10" s="55" t="s">
        <v>232</v>
      </c>
      <c r="B10" s="43" t="s">
        <v>327</v>
      </c>
      <c r="C10" s="55">
        <v>0</v>
      </c>
      <c r="D10" s="42">
        <v>0</v>
      </c>
      <c r="E10" s="42">
        <v>0</v>
      </c>
      <c r="F10" s="42">
        <v>425</v>
      </c>
      <c r="G10" s="42">
        <v>0</v>
      </c>
      <c r="H10" s="42">
        <v>0</v>
      </c>
      <c r="I10" s="42">
        <v>1927</v>
      </c>
      <c r="J10" s="42">
        <v>127</v>
      </c>
      <c r="K10" s="42">
        <v>0</v>
      </c>
      <c r="L10" s="42">
        <v>462</v>
      </c>
      <c r="M10" s="42">
        <v>0</v>
      </c>
      <c r="N10" s="42">
        <v>3</v>
      </c>
      <c r="O10" s="42">
        <v>0</v>
      </c>
      <c r="P10" s="42">
        <v>3</v>
      </c>
      <c r="Q10" s="42">
        <v>0</v>
      </c>
      <c r="R10" s="42">
        <v>11477</v>
      </c>
      <c r="S10" s="42">
        <v>40</v>
      </c>
      <c r="T10" s="42">
        <v>0</v>
      </c>
      <c r="U10" s="42">
        <v>2534</v>
      </c>
      <c r="V10" s="42">
        <v>62020</v>
      </c>
      <c r="W10" s="42">
        <v>-62</v>
      </c>
      <c r="X10" s="42">
        <v>1156</v>
      </c>
      <c r="Y10" s="42">
        <v>237</v>
      </c>
      <c r="Z10" s="42">
        <v>0</v>
      </c>
      <c r="AA10" s="42">
        <v>725</v>
      </c>
      <c r="AB10" s="42">
        <v>1376</v>
      </c>
      <c r="AC10" s="42">
        <v>-18500</v>
      </c>
      <c r="AD10" s="42">
        <v>49759</v>
      </c>
      <c r="AE10" s="42">
        <v>0</v>
      </c>
      <c r="AF10" s="42">
        <v>756</v>
      </c>
      <c r="AG10" s="42">
        <v>21</v>
      </c>
      <c r="AH10" s="42">
        <v>77112</v>
      </c>
      <c r="AI10" s="42">
        <v>250695</v>
      </c>
      <c r="AJ10" s="42">
        <v>35885</v>
      </c>
      <c r="AK10" s="42">
        <v>110508</v>
      </c>
      <c r="AL10" s="42">
        <v>1360670</v>
      </c>
      <c r="AM10" s="42">
        <v>0</v>
      </c>
      <c r="AN10" s="42">
        <v>857</v>
      </c>
      <c r="AO10" s="42">
        <v>0</v>
      </c>
      <c r="AP10" s="42">
        <v>1372781</v>
      </c>
      <c r="AQ10" s="42">
        <v>433</v>
      </c>
      <c r="AR10" s="42">
        <v>453</v>
      </c>
      <c r="AS10" s="42">
        <v>192</v>
      </c>
      <c r="AT10" s="42">
        <v>111</v>
      </c>
      <c r="AU10" s="42">
        <v>600</v>
      </c>
      <c r="AV10" s="42">
        <v>478</v>
      </c>
      <c r="AW10" s="42">
        <v>0</v>
      </c>
      <c r="AX10" s="42">
        <v>0</v>
      </c>
      <c r="AY10" s="42">
        <v>0</v>
      </c>
      <c r="AZ10" s="42">
        <v>0</v>
      </c>
      <c r="BA10" s="42">
        <v>0</v>
      </c>
      <c r="BB10" s="42">
        <v>0</v>
      </c>
      <c r="BC10" s="42">
        <v>0</v>
      </c>
      <c r="BD10" s="42">
        <v>0</v>
      </c>
      <c r="BE10" s="42">
        <v>0</v>
      </c>
      <c r="BF10" s="42">
        <v>0</v>
      </c>
      <c r="BG10" s="42">
        <v>0</v>
      </c>
      <c r="BH10" s="42">
        <v>0</v>
      </c>
      <c r="BI10" s="42">
        <v>0</v>
      </c>
      <c r="BJ10" s="42">
        <v>5217</v>
      </c>
      <c r="BK10" s="42">
        <v>0</v>
      </c>
      <c r="BL10" s="42">
        <v>101677</v>
      </c>
      <c r="BM10" s="42">
        <v>4824</v>
      </c>
      <c r="BN10" s="42">
        <v>290927</v>
      </c>
      <c r="BO10" s="42">
        <v>190518</v>
      </c>
      <c r="BP10" s="42">
        <v>-215</v>
      </c>
      <c r="BQ10" s="42">
        <v>0</v>
      </c>
      <c r="BR10" s="42">
        <v>0</v>
      </c>
      <c r="BS10" s="42">
        <v>0</v>
      </c>
      <c r="BT10" s="42">
        <v>0</v>
      </c>
      <c r="BU10" s="42">
        <v>0</v>
      </c>
      <c r="BV10" s="42">
        <v>0</v>
      </c>
      <c r="BW10" s="42">
        <v>0</v>
      </c>
      <c r="BX10" s="42">
        <v>0</v>
      </c>
      <c r="BY10" s="42">
        <v>0</v>
      </c>
      <c r="BZ10" s="42">
        <v>0</v>
      </c>
      <c r="CA10" s="42">
        <v>0</v>
      </c>
      <c r="CB10" s="42">
        <v>0</v>
      </c>
      <c r="CC10" s="42">
        <v>0</v>
      </c>
      <c r="CD10" s="42">
        <v>0</v>
      </c>
      <c r="CE10" s="42">
        <v>0</v>
      </c>
      <c r="CF10" s="42">
        <v>0</v>
      </c>
      <c r="CG10" s="42">
        <v>0</v>
      </c>
      <c r="CH10" s="42">
        <v>0</v>
      </c>
      <c r="CI10" s="42">
        <v>0</v>
      </c>
      <c r="CJ10" s="42">
        <v>0</v>
      </c>
      <c r="CK10" s="42">
        <v>0</v>
      </c>
      <c r="CL10" s="42">
        <v>0</v>
      </c>
      <c r="CM10" s="42">
        <v>780</v>
      </c>
      <c r="CN10" s="42">
        <v>0</v>
      </c>
      <c r="CO10" s="42">
        <v>0</v>
      </c>
      <c r="CP10" s="42">
        <v>0</v>
      </c>
      <c r="CQ10" s="42">
        <v>0</v>
      </c>
      <c r="CR10" s="42">
        <v>0</v>
      </c>
      <c r="CS10" s="42">
        <v>0</v>
      </c>
      <c r="CT10" s="42">
        <v>0</v>
      </c>
      <c r="CU10" s="42">
        <v>0</v>
      </c>
      <c r="CV10" s="42">
        <v>0</v>
      </c>
      <c r="CW10" s="42">
        <v>0</v>
      </c>
      <c r="CX10" s="42">
        <v>0</v>
      </c>
      <c r="CY10" s="42">
        <v>-249</v>
      </c>
      <c r="CZ10" s="42">
        <v>-791</v>
      </c>
      <c r="DA10" s="42">
        <v>0</v>
      </c>
      <c r="DB10" s="42">
        <v>410</v>
      </c>
      <c r="DC10" s="42">
        <v>831</v>
      </c>
      <c r="DD10" s="42">
        <v>0</v>
      </c>
      <c r="DE10" s="56">
        <v>1650</v>
      </c>
      <c r="DF10" s="57">
        <v>3920840</v>
      </c>
      <c r="DG10" s="42">
        <v>-5364</v>
      </c>
      <c r="DH10" s="42">
        <v>-5840</v>
      </c>
      <c r="DI10" s="42">
        <v>0</v>
      </c>
      <c r="DJ10" s="42">
        <v>0</v>
      </c>
      <c r="DK10" s="42">
        <v>0</v>
      </c>
      <c r="DL10" s="42">
        <v>-6516</v>
      </c>
      <c r="DM10" s="56">
        <v>-11851</v>
      </c>
      <c r="DN10" s="57">
        <v>-29571</v>
      </c>
      <c r="DO10" s="57">
        <v>3891269</v>
      </c>
      <c r="DP10" s="56">
        <v>50883</v>
      </c>
      <c r="DQ10" s="57">
        <v>50883</v>
      </c>
      <c r="DR10" s="57">
        <v>21312</v>
      </c>
      <c r="DS10" s="57">
        <v>3942152</v>
      </c>
      <c r="DT10" s="42">
        <v>-2465108</v>
      </c>
      <c r="DU10" s="42">
        <v>0</v>
      </c>
      <c r="DV10" s="56">
        <v>-197208</v>
      </c>
      <c r="DW10" s="56">
        <v>-2662316</v>
      </c>
      <c r="DX10" s="57">
        <v>-2641004</v>
      </c>
      <c r="DY10" s="57">
        <v>-118967</v>
      </c>
      <c r="DZ10" s="57">
        <v>-501888</v>
      </c>
      <c r="EA10" s="57">
        <v>658981</v>
      </c>
    </row>
    <row r="11" spans="1:131" ht="39.950000000000003" customHeight="1" x14ac:dyDescent="0.15">
      <c r="A11" s="55" t="s">
        <v>230</v>
      </c>
      <c r="B11" s="43" t="s">
        <v>229</v>
      </c>
      <c r="C11" s="55">
        <v>0</v>
      </c>
      <c r="D11" s="42">
        <v>74628</v>
      </c>
      <c r="E11" s="42">
        <v>0</v>
      </c>
      <c r="F11" s="42">
        <v>17956</v>
      </c>
      <c r="G11" s="42">
        <v>63048</v>
      </c>
      <c r="H11" s="42">
        <v>0</v>
      </c>
      <c r="I11" s="42">
        <v>0</v>
      </c>
      <c r="J11" s="42">
        <v>6957714</v>
      </c>
      <c r="K11" s="42">
        <v>627070</v>
      </c>
      <c r="L11" s="42">
        <v>485282</v>
      </c>
      <c r="M11" s="42">
        <v>329</v>
      </c>
      <c r="N11" s="42">
        <v>747</v>
      </c>
      <c r="O11" s="42">
        <v>9345</v>
      </c>
      <c r="P11" s="42">
        <v>3912</v>
      </c>
      <c r="Q11" s="42">
        <v>0</v>
      </c>
      <c r="R11" s="42">
        <v>22322</v>
      </c>
      <c r="S11" s="42">
        <v>164</v>
      </c>
      <c r="T11" s="42">
        <v>0</v>
      </c>
      <c r="U11" s="42">
        <v>73</v>
      </c>
      <c r="V11" s="42">
        <v>714</v>
      </c>
      <c r="W11" s="42">
        <v>0</v>
      </c>
      <c r="X11" s="42">
        <v>22522</v>
      </c>
      <c r="Y11" s="42">
        <v>241</v>
      </c>
      <c r="Z11" s="42">
        <v>0</v>
      </c>
      <c r="AA11" s="42">
        <v>90451</v>
      </c>
      <c r="AB11" s="42">
        <v>131314</v>
      </c>
      <c r="AC11" s="42">
        <v>83</v>
      </c>
      <c r="AD11" s="42">
        <v>0</v>
      </c>
      <c r="AE11" s="42">
        <v>296</v>
      </c>
      <c r="AF11" s="42">
        <v>8</v>
      </c>
      <c r="AG11" s="42">
        <v>23882</v>
      </c>
      <c r="AH11" s="42">
        <v>243</v>
      </c>
      <c r="AI11" s="42">
        <v>0</v>
      </c>
      <c r="AJ11" s="42">
        <v>681</v>
      </c>
      <c r="AK11" s="42">
        <v>2963</v>
      </c>
      <c r="AL11" s="42">
        <v>0</v>
      </c>
      <c r="AM11" s="42">
        <v>0</v>
      </c>
      <c r="AN11" s="42">
        <v>25</v>
      </c>
      <c r="AO11" s="42">
        <v>0</v>
      </c>
      <c r="AP11" s="42">
        <v>0</v>
      </c>
      <c r="AQ11" s="42">
        <v>0</v>
      </c>
      <c r="AR11" s="42">
        <v>0</v>
      </c>
      <c r="AS11" s="42">
        <v>0</v>
      </c>
      <c r="AT11" s="42">
        <v>0</v>
      </c>
      <c r="AU11" s="42">
        <v>0</v>
      </c>
      <c r="AV11" s="42">
        <v>0</v>
      </c>
      <c r="AW11" s="42">
        <v>0</v>
      </c>
      <c r="AX11" s="42">
        <v>0</v>
      </c>
      <c r="AY11" s="42">
        <v>0</v>
      </c>
      <c r="AZ11" s="42">
        <v>0</v>
      </c>
      <c r="BA11" s="42">
        <v>0</v>
      </c>
      <c r="BB11" s="42">
        <v>0</v>
      </c>
      <c r="BC11" s="42">
        <v>0</v>
      </c>
      <c r="BD11" s="42">
        <v>0</v>
      </c>
      <c r="BE11" s="42">
        <v>0</v>
      </c>
      <c r="BF11" s="42">
        <v>0</v>
      </c>
      <c r="BG11" s="42">
        <v>0</v>
      </c>
      <c r="BH11" s="42">
        <v>0</v>
      </c>
      <c r="BI11" s="42">
        <v>0</v>
      </c>
      <c r="BJ11" s="42">
        <v>12699</v>
      </c>
      <c r="BK11" s="42">
        <v>0</v>
      </c>
      <c r="BL11" s="42">
        <v>0</v>
      </c>
      <c r="BM11" s="42">
        <v>0</v>
      </c>
      <c r="BN11" s="42">
        <v>0</v>
      </c>
      <c r="BO11" s="42">
        <v>0</v>
      </c>
      <c r="BP11" s="42">
        <v>0</v>
      </c>
      <c r="BQ11" s="42">
        <v>0</v>
      </c>
      <c r="BR11" s="42">
        <v>0</v>
      </c>
      <c r="BS11" s="42">
        <v>0</v>
      </c>
      <c r="BT11" s="42">
        <v>0</v>
      </c>
      <c r="BU11" s="42">
        <v>0</v>
      </c>
      <c r="BV11" s="42">
        <v>0</v>
      </c>
      <c r="BW11" s="42">
        <v>0</v>
      </c>
      <c r="BX11" s="42">
        <v>0</v>
      </c>
      <c r="BY11" s="42">
        <v>0</v>
      </c>
      <c r="BZ11" s="42">
        <v>0</v>
      </c>
      <c r="CA11" s="42">
        <v>0</v>
      </c>
      <c r="CB11" s="42">
        <v>0</v>
      </c>
      <c r="CC11" s="42">
        <v>0</v>
      </c>
      <c r="CD11" s="42">
        <v>0</v>
      </c>
      <c r="CE11" s="42">
        <v>0</v>
      </c>
      <c r="CF11" s="42">
        <v>5389</v>
      </c>
      <c r="CG11" s="42">
        <v>0</v>
      </c>
      <c r="CH11" s="42">
        <v>0</v>
      </c>
      <c r="CI11" s="42">
        <v>0</v>
      </c>
      <c r="CJ11" s="42">
        <v>0</v>
      </c>
      <c r="CK11" s="42">
        <v>0</v>
      </c>
      <c r="CL11" s="42">
        <v>17</v>
      </c>
      <c r="CM11" s="42">
        <v>16148</v>
      </c>
      <c r="CN11" s="42">
        <v>209059</v>
      </c>
      <c r="CO11" s="42">
        <v>0</v>
      </c>
      <c r="CP11" s="42">
        <v>250613</v>
      </c>
      <c r="CQ11" s="42">
        <v>0</v>
      </c>
      <c r="CR11" s="42">
        <v>156131</v>
      </c>
      <c r="CS11" s="42">
        <v>288922</v>
      </c>
      <c r="CT11" s="42">
        <v>7621</v>
      </c>
      <c r="CU11" s="42">
        <v>0</v>
      </c>
      <c r="CV11" s="42">
        <v>0</v>
      </c>
      <c r="CW11" s="42">
        <v>0</v>
      </c>
      <c r="CX11" s="42">
        <v>0</v>
      </c>
      <c r="CY11" s="42">
        <v>343123</v>
      </c>
      <c r="CZ11" s="42">
        <v>6441073</v>
      </c>
      <c r="DA11" s="42">
        <v>0</v>
      </c>
      <c r="DB11" s="42">
        <v>461</v>
      </c>
      <c r="DC11" s="42">
        <v>60028</v>
      </c>
      <c r="DD11" s="42">
        <v>0</v>
      </c>
      <c r="DE11" s="56">
        <v>0</v>
      </c>
      <c r="DF11" s="57">
        <v>16327297</v>
      </c>
      <c r="DG11" s="42">
        <v>702321</v>
      </c>
      <c r="DH11" s="42">
        <v>34076480</v>
      </c>
      <c r="DI11" s="42">
        <v>0</v>
      </c>
      <c r="DJ11" s="42">
        <v>0</v>
      </c>
      <c r="DK11" s="42">
        <v>0</v>
      </c>
      <c r="DL11" s="42">
        <v>0</v>
      </c>
      <c r="DM11" s="56">
        <v>-23407</v>
      </c>
      <c r="DN11" s="57">
        <v>34755394</v>
      </c>
      <c r="DO11" s="57">
        <v>51082691</v>
      </c>
      <c r="DP11" s="56">
        <v>680186</v>
      </c>
      <c r="DQ11" s="57">
        <v>680186</v>
      </c>
      <c r="DR11" s="57">
        <v>35435580</v>
      </c>
      <c r="DS11" s="57">
        <v>51762877</v>
      </c>
      <c r="DT11" s="42">
        <v>-4727859</v>
      </c>
      <c r="DU11" s="42">
        <v>-419001</v>
      </c>
      <c r="DV11" s="56">
        <v>-409352</v>
      </c>
      <c r="DW11" s="56">
        <v>-5556212</v>
      </c>
      <c r="DX11" s="57">
        <v>29879368</v>
      </c>
      <c r="DY11" s="57">
        <v>-17067455</v>
      </c>
      <c r="DZ11" s="57">
        <v>-1472051</v>
      </c>
      <c r="EA11" s="57">
        <v>27667159</v>
      </c>
    </row>
    <row r="12" spans="1:131" ht="39.950000000000003" customHeight="1" x14ac:dyDescent="0.15">
      <c r="A12" s="55" t="s">
        <v>228</v>
      </c>
      <c r="B12" s="43" t="s">
        <v>227</v>
      </c>
      <c r="C12" s="55">
        <v>0</v>
      </c>
      <c r="D12" s="42">
        <v>1793</v>
      </c>
      <c r="E12" s="42">
        <v>53</v>
      </c>
      <c r="F12" s="42">
        <v>0</v>
      </c>
      <c r="G12" s="42">
        <v>24455</v>
      </c>
      <c r="H12" s="42">
        <v>0</v>
      </c>
      <c r="I12" s="42">
        <v>0</v>
      </c>
      <c r="J12" s="42">
        <v>64538</v>
      </c>
      <c r="K12" s="42">
        <v>448726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42</v>
      </c>
      <c r="Y12" s="42">
        <v>0</v>
      </c>
      <c r="Z12" s="42">
        <v>0</v>
      </c>
      <c r="AA12" s="42">
        <v>482</v>
      </c>
      <c r="AB12" s="42">
        <v>17</v>
      </c>
      <c r="AC12" s="42">
        <v>0</v>
      </c>
      <c r="AD12" s="42">
        <v>0</v>
      </c>
      <c r="AE12" s="42">
        <v>0</v>
      </c>
      <c r="AF12" s="42">
        <v>0</v>
      </c>
      <c r="AG12" s="42">
        <v>0</v>
      </c>
      <c r="AH12" s="42">
        <v>0</v>
      </c>
      <c r="AI12" s="42">
        <v>0</v>
      </c>
      <c r="AJ12" s="42">
        <v>0</v>
      </c>
      <c r="AK12" s="42">
        <v>0</v>
      </c>
      <c r="AL12" s="42">
        <v>0</v>
      </c>
      <c r="AM12" s="42">
        <v>0</v>
      </c>
      <c r="AN12" s="42">
        <v>0</v>
      </c>
      <c r="AO12" s="42">
        <v>0</v>
      </c>
      <c r="AP12" s="42">
        <v>0</v>
      </c>
      <c r="AQ12" s="42">
        <v>0</v>
      </c>
      <c r="AR12" s="42">
        <v>0</v>
      </c>
      <c r="AS12" s="42">
        <v>0</v>
      </c>
      <c r="AT12" s="42">
        <v>0</v>
      </c>
      <c r="AU12" s="42">
        <v>0</v>
      </c>
      <c r="AV12" s="42">
        <v>0</v>
      </c>
      <c r="AW12" s="42">
        <v>0</v>
      </c>
      <c r="AX12" s="42">
        <v>0</v>
      </c>
      <c r="AY12" s="42">
        <v>0</v>
      </c>
      <c r="AZ12" s="42">
        <v>0</v>
      </c>
      <c r="BA12" s="42">
        <v>0</v>
      </c>
      <c r="BB12" s="42">
        <v>0</v>
      </c>
      <c r="BC12" s="42">
        <v>0</v>
      </c>
      <c r="BD12" s="42">
        <v>0</v>
      </c>
      <c r="BE12" s="42">
        <v>0</v>
      </c>
      <c r="BF12" s="42">
        <v>0</v>
      </c>
      <c r="BG12" s="42">
        <v>0</v>
      </c>
      <c r="BH12" s="42">
        <v>0</v>
      </c>
      <c r="BI12" s="42">
        <v>0</v>
      </c>
      <c r="BJ12" s="42">
        <v>0</v>
      </c>
      <c r="BK12" s="42">
        <v>0</v>
      </c>
      <c r="BL12" s="42">
        <v>0</v>
      </c>
      <c r="BM12" s="42">
        <v>0</v>
      </c>
      <c r="BN12" s="42">
        <v>0</v>
      </c>
      <c r="BO12" s="42">
        <v>0</v>
      </c>
      <c r="BP12" s="42">
        <v>0</v>
      </c>
      <c r="BQ12" s="42">
        <v>0</v>
      </c>
      <c r="BR12" s="42">
        <v>0</v>
      </c>
      <c r="BS12" s="42">
        <v>0</v>
      </c>
      <c r="BT12" s="42">
        <v>11199</v>
      </c>
      <c r="BU12" s="42">
        <v>0</v>
      </c>
      <c r="BV12" s="42">
        <v>0</v>
      </c>
      <c r="BW12" s="42">
        <v>0</v>
      </c>
      <c r="BX12" s="42">
        <v>0</v>
      </c>
      <c r="BY12" s="42">
        <v>0</v>
      </c>
      <c r="BZ12" s="42">
        <v>0</v>
      </c>
      <c r="CA12" s="42">
        <v>0</v>
      </c>
      <c r="CB12" s="42">
        <v>0</v>
      </c>
      <c r="CC12" s="42">
        <v>0</v>
      </c>
      <c r="CD12" s="42">
        <v>0</v>
      </c>
      <c r="CE12" s="42">
        <v>0</v>
      </c>
      <c r="CF12" s="42">
        <v>6288</v>
      </c>
      <c r="CG12" s="42">
        <v>0</v>
      </c>
      <c r="CH12" s="42">
        <v>0</v>
      </c>
      <c r="CI12" s="42">
        <v>0</v>
      </c>
      <c r="CJ12" s="42">
        <v>0</v>
      </c>
      <c r="CK12" s="42">
        <v>0</v>
      </c>
      <c r="CL12" s="42">
        <v>7</v>
      </c>
      <c r="CM12" s="42">
        <v>1285</v>
      </c>
      <c r="CN12" s="42">
        <v>3213</v>
      </c>
      <c r="CO12" s="42">
        <v>0</v>
      </c>
      <c r="CP12" s="42">
        <v>29928</v>
      </c>
      <c r="CQ12" s="42">
        <v>0</v>
      </c>
      <c r="CR12" s="42">
        <v>16951</v>
      </c>
      <c r="CS12" s="42">
        <v>31945</v>
      </c>
      <c r="CT12" s="42">
        <v>0</v>
      </c>
      <c r="CU12" s="42">
        <v>0</v>
      </c>
      <c r="CV12" s="42">
        <v>0</v>
      </c>
      <c r="CW12" s="42">
        <v>0</v>
      </c>
      <c r="CX12" s="42">
        <v>594</v>
      </c>
      <c r="CY12" s="42">
        <v>172235</v>
      </c>
      <c r="CZ12" s="42">
        <v>3032466</v>
      </c>
      <c r="DA12" s="42">
        <v>0</v>
      </c>
      <c r="DB12" s="42">
        <v>6</v>
      </c>
      <c r="DC12" s="42">
        <v>15540</v>
      </c>
      <c r="DD12" s="42">
        <v>0</v>
      </c>
      <c r="DE12" s="56">
        <v>19190</v>
      </c>
      <c r="DF12" s="57">
        <v>3880953</v>
      </c>
      <c r="DG12" s="42">
        <v>496564</v>
      </c>
      <c r="DH12" s="42">
        <v>7475621</v>
      </c>
      <c r="DI12" s="42">
        <v>0</v>
      </c>
      <c r="DJ12" s="42">
        <v>0</v>
      </c>
      <c r="DK12" s="42">
        <v>0</v>
      </c>
      <c r="DL12" s="42">
        <v>0</v>
      </c>
      <c r="DM12" s="56">
        <v>-21198</v>
      </c>
      <c r="DN12" s="57">
        <v>7950987</v>
      </c>
      <c r="DO12" s="57">
        <v>11831940</v>
      </c>
      <c r="DP12" s="56">
        <v>109330</v>
      </c>
      <c r="DQ12" s="57">
        <v>109330</v>
      </c>
      <c r="DR12" s="57">
        <v>8060317</v>
      </c>
      <c r="DS12" s="57">
        <v>11941270</v>
      </c>
      <c r="DT12" s="42">
        <v>-506406</v>
      </c>
      <c r="DU12" s="42">
        <v>-30453</v>
      </c>
      <c r="DV12" s="56">
        <v>-120843</v>
      </c>
      <c r="DW12" s="56">
        <v>-657702</v>
      </c>
      <c r="DX12" s="57">
        <v>7402615</v>
      </c>
      <c r="DY12" s="57">
        <v>-3767736</v>
      </c>
      <c r="DZ12" s="57">
        <v>-512503</v>
      </c>
      <c r="EA12" s="57">
        <v>7003329</v>
      </c>
    </row>
    <row r="13" spans="1:131" ht="39.950000000000003" customHeight="1" x14ac:dyDescent="0.15">
      <c r="A13" s="55" t="s">
        <v>226</v>
      </c>
      <c r="B13" s="43" t="s">
        <v>225</v>
      </c>
      <c r="C13" s="55">
        <v>67421</v>
      </c>
      <c r="D13" s="42">
        <v>1498266</v>
      </c>
      <c r="E13" s="42">
        <v>35473</v>
      </c>
      <c r="F13" s="42">
        <v>13448</v>
      </c>
      <c r="G13" s="42">
        <v>130487</v>
      </c>
      <c r="H13" s="42">
        <v>0</v>
      </c>
      <c r="I13" s="42">
        <v>0</v>
      </c>
      <c r="J13" s="42">
        <v>-79</v>
      </c>
      <c r="K13" s="42">
        <v>0</v>
      </c>
      <c r="L13" s="42">
        <v>82853</v>
      </c>
      <c r="M13" s="42">
        <v>0</v>
      </c>
      <c r="N13" s="42">
        <v>-4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297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  <c r="AG13" s="42">
        <v>0</v>
      </c>
      <c r="AH13" s="42">
        <v>0</v>
      </c>
      <c r="AI13" s="42">
        <v>0</v>
      </c>
      <c r="AJ13" s="42">
        <v>0</v>
      </c>
      <c r="AK13" s="42">
        <v>0</v>
      </c>
      <c r="AL13" s="42">
        <v>0</v>
      </c>
      <c r="AM13" s="42">
        <v>0</v>
      </c>
      <c r="AN13" s="42">
        <v>0</v>
      </c>
      <c r="AO13" s="42">
        <v>0</v>
      </c>
      <c r="AP13" s="42">
        <v>0</v>
      </c>
      <c r="AQ13" s="42">
        <v>0</v>
      </c>
      <c r="AR13" s="42">
        <v>0</v>
      </c>
      <c r="AS13" s="42">
        <v>0</v>
      </c>
      <c r="AT13" s="42">
        <v>0</v>
      </c>
      <c r="AU13" s="42">
        <v>0</v>
      </c>
      <c r="AV13" s="42">
        <v>0</v>
      </c>
      <c r="AW13" s="42">
        <v>0</v>
      </c>
      <c r="AX13" s="42">
        <v>0</v>
      </c>
      <c r="AY13" s="42">
        <v>0</v>
      </c>
      <c r="AZ13" s="42">
        <v>0</v>
      </c>
      <c r="BA13" s="42">
        <v>0</v>
      </c>
      <c r="BB13" s="42">
        <v>0</v>
      </c>
      <c r="BC13" s="42">
        <v>0</v>
      </c>
      <c r="BD13" s="42">
        <v>0</v>
      </c>
      <c r="BE13" s="42">
        <v>0</v>
      </c>
      <c r="BF13" s="42">
        <v>0</v>
      </c>
      <c r="BG13" s="42">
        <v>0</v>
      </c>
      <c r="BH13" s="42">
        <v>0</v>
      </c>
      <c r="BI13" s="42">
        <v>0</v>
      </c>
      <c r="BJ13" s="42">
        <v>0</v>
      </c>
      <c r="BK13" s="42">
        <v>0</v>
      </c>
      <c r="BL13" s="42">
        <v>0</v>
      </c>
      <c r="BM13" s="42">
        <v>0</v>
      </c>
      <c r="BN13" s="42">
        <v>2164</v>
      </c>
      <c r="BO13" s="42">
        <v>0</v>
      </c>
      <c r="BP13" s="42">
        <v>0</v>
      </c>
      <c r="BQ13" s="42">
        <v>0</v>
      </c>
      <c r="BR13" s="42">
        <v>0</v>
      </c>
      <c r="BS13" s="42">
        <v>0</v>
      </c>
      <c r="BT13" s="42">
        <v>12355</v>
      </c>
      <c r="BU13" s="42">
        <v>0</v>
      </c>
      <c r="BV13" s="42">
        <v>0</v>
      </c>
      <c r="BW13" s="42">
        <v>0</v>
      </c>
      <c r="BX13" s="42">
        <v>0</v>
      </c>
      <c r="BY13" s="42">
        <v>0</v>
      </c>
      <c r="BZ13" s="42">
        <v>0</v>
      </c>
      <c r="CA13" s="42">
        <v>0</v>
      </c>
      <c r="CB13" s="42">
        <v>0</v>
      </c>
      <c r="CC13" s="42">
        <v>0</v>
      </c>
      <c r="CD13" s="42">
        <v>0</v>
      </c>
      <c r="CE13" s="42">
        <v>0</v>
      </c>
      <c r="CF13" s="42">
        <v>0</v>
      </c>
      <c r="CG13" s="42">
        <v>0</v>
      </c>
      <c r="CH13" s="42">
        <v>0</v>
      </c>
      <c r="CI13" s="42">
        <v>0</v>
      </c>
      <c r="CJ13" s="42">
        <v>0</v>
      </c>
      <c r="CK13" s="42">
        <v>0</v>
      </c>
      <c r="CL13" s="42">
        <v>0</v>
      </c>
      <c r="CM13" s="42">
        <v>18</v>
      </c>
      <c r="CN13" s="42">
        <v>17638</v>
      </c>
      <c r="CO13" s="42">
        <v>216944</v>
      </c>
      <c r="CP13" s="42">
        <v>5669</v>
      </c>
      <c r="CQ13" s="42">
        <v>0</v>
      </c>
      <c r="CR13" s="42">
        <v>1788</v>
      </c>
      <c r="CS13" s="42">
        <v>710</v>
      </c>
      <c r="CT13" s="42">
        <v>0</v>
      </c>
      <c r="CU13" s="42">
        <v>0</v>
      </c>
      <c r="CV13" s="42">
        <v>0</v>
      </c>
      <c r="CW13" s="42">
        <v>0</v>
      </c>
      <c r="CX13" s="42">
        <v>0</v>
      </c>
      <c r="CY13" s="42">
        <v>0</v>
      </c>
      <c r="CZ13" s="42">
        <v>0</v>
      </c>
      <c r="DA13" s="42">
        <v>0</v>
      </c>
      <c r="DB13" s="42">
        <v>25491</v>
      </c>
      <c r="DC13" s="42">
        <v>0</v>
      </c>
      <c r="DD13" s="42">
        <v>0</v>
      </c>
      <c r="DE13" s="56">
        <v>0</v>
      </c>
      <c r="DF13" s="57">
        <v>2110939</v>
      </c>
      <c r="DG13" s="42">
        <v>0</v>
      </c>
      <c r="DH13" s="42">
        <v>714339</v>
      </c>
      <c r="DI13" s="42">
        <v>0</v>
      </c>
      <c r="DJ13" s="42">
        <v>0</v>
      </c>
      <c r="DK13" s="42">
        <v>0</v>
      </c>
      <c r="DL13" s="42">
        <v>0</v>
      </c>
      <c r="DM13" s="56">
        <v>11316</v>
      </c>
      <c r="DN13" s="57">
        <v>725655</v>
      </c>
      <c r="DO13" s="57">
        <v>2836594</v>
      </c>
      <c r="DP13" s="56">
        <v>10696</v>
      </c>
      <c r="DQ13" s="57">
        <v>10696</v>
      </c>
      <c r="DR13" s="57">
        <v>736351</v>
      </c>
      <c r="DS13" s="57">
        <v>2847290</v>
      </c>
      <c r="DT13" s="42">
        <v>-177656</v>
      </c>
      <c r="DU13" s="42">
        <v>-759</v>
      </c>
      <c r="DV13" s="56">
        <v>-14256</v>
      </c>
      <c r="DW13" s="56">
        <v>-192671</v>
      </c>
      <c r="DX13" s="57">
        <v>543680</v>
      </c>
      <c r="DY13" s="57">
        <v>-882912</v>
      </c>
      <c r="DZ13" s="57">
        <v>-263133</v>
      </c>
      <c r="EA13" s="57">
        <v>1508574</v>
      </c>
    </row>
    <row r="14" spans="1:131" ht="39.950000000000003" customHeight="1" x14ac:dyDescent="0.15">
      <c r="A14" s="55" t="s">
        <v>224</v>
      </c>
      <c r="B14" s="43" t="s">
        <v>223</v>
      </c>
      <c r="C14" s="55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  <c r="AG14" s="42">
        <v>0</v>
      </c>
      <c r="AH14" s="42">
        <v>0</v>
      </c>
      <c r="AI14" s="42">
        <v>0</v>
      </c>
      <c r="AJ14" s="42">
        <v>0</v>
      </c>
      <c r="AK14" s="42">
        <v>0</v>
      </c>
      <c r="AL14" s="42">
        <v>0</v>
      </c>
      <c r="AM14" s="42">
        <v>0</v>
      </c>
      <c r="AN14" s="42">
        <v>0</v>
      </c>
      <c r="AO14" s="42">
        <v>0</v>
      </c>
      <c r="AP14" s="42">
        <v>0</v>
      </c>
      <c r="AQ14" s="42">
        <v>0</v>
      </c>
      <c r="AR14" s="42">
        <v>0</v>
      </c>
      <c r="AS14" s="42">
        <v>0</v>
      </c>
      <c r="AT14" s="42">
        <v>0</v>
      </c>
      <c r="AU14" s="42">
        <v>0</v>
      </c>
      <c r="AV14" s="42">
        <v>0</v>
      </c>
      <c r="AW14" s="42">
        <v>0</v>
      </c>
      <c r="AX14" s="42">
        <v>0</v>
      </c>
      <c r="AY14" s="42">
        <v>0</v>
      </c>
      <c r="AZ14" s="42">
        <v>0</v>
      </c>
      <c r="BA14" s="42">
        <v>0</v>
      </c>
      <c r="BB14" s="42">
        <v>0</v>
      </c>
      <c r="BC14" s="42">
        <v>0</v>
      </c>
      <c r="BD14" s="42">
        <v>0</v>
      </c>
      <c r="BE14" s="42">
        <v>0</v>
      </c>
      <c r="BF14" s="42">
        <v>0</v>
      </c>
      <c r="BG14" s="42">
        <v>0</v>
      </c>
      <c r="BH14" s="42">
        <v>0</v>
      </c>
      <c r="BI14" s="42">
        <v>0</v>
      </c>
      <c r="BJ14" s="42">
        <v>0</v>
      </c>
      <c r="BK14" s="42">
        <v>0</v>
      </c>
      <c r="BL14" s="42">
        <v>0</v>
      </c>
      <c r="BM14" s="42">
        <v>0</v>
      </c>
      <c r="BN14" s="42">
        <v>0</v>
      </c>
      <c r="BO14" s="42">
        <v>0</v>
      </c>
      <c r="BP14" s="42">
        <v>0</v>
      </c>
      <c r="BQ14" s="42">
        <v>0</v>
      </c>
      <c r="BR14" s="42">
        <v>0</v>
      </c>
      <c r="BS14" s="42">
        <v>0</v>
      </c>
      <c r="BT14" s="42">
        <v>0</v>
      </c>
      <c r="BU14" s="42">
        <v>0</v>
      </c>
      <c r="BV14" s="42">
        <v>0</v>
      </c>
      <c r="BW14" s="42">
        <v>0</v>
      </c>
      <c r="BX14" s="42">
        <v>0</v>
      </c>
      <c r="BY14" s="42">
        <v>0</v>
      </c>
      <c r="BZ14" s="42">
        <v>0</v>
      </c>
      <c r="CA14" s="42">
        <v>0</v>
      </c>
      <c r="CB14" s="42">
        <v>0</v>
      </c>
      <c r="CC14" s="42">
        <v>0</v>
      </c>
      <c r="CD14" s="42">
        <v>0</v>
      </c>
      <c r="CE14" s="42">
        <v>0</v>
      </c>
      <c r="CF14" s="42">
        <v>0</v>
      </c>
      <c r="CG14" s="42">
        <v>0</v>
      </c>
      <c r="CH14" s="42">
        <v>0</v>
      </c>
      <c r="CI14" s="42">
        <v>0</v>
      </c>
      <c r="CJ14" s="42">
        <v>0</v>
      </c>
      <c r="CK14" s="42">
        <v>0</v>
      </c>
      <c r="CL14" s="42">
        <v>0</v>
      </c>
      <c r="CM14" s="42">
        <v>0</v>
      </c>
      <c r="CN14" s="42">
        <v>0</v>
      </c>
      <c r="CO14" s="42">
        <v>0</v>
      </c>
      <c r="CP14" s="42">
        <v>0</v>
      </c>
      <c r="CQ14" s="42">
        <v>0</v>
      </c>
      <c r="CR14" s="42">
        <v>0</v>
      </c>
      <c r="CS14" s="42">
        <v>0</v>
      </c>
      <c r="CT14" s="42">
        <v>0</v>
      </c>
      <c r="CU14" s="42">
        <v>0</v>
      </c>
      <c r="CV14" s="42">
        <v>0</v>
      </c>
      <c r="CW14" s="42">
        <v>0</v>
      </c>
      <c r="CX14" s="42">
        <v>0</v>
      </c>
      <c r="CY14" s="42">
        <v>0</v>
      </c>
      <c r="CZ14" s="42">
        <v>0</v>
      </c>
      <c r="DA14" s="42">
        <v>0</v>
      </c>
      <c r="DB14" s="42">
        <v>0</v>
      </c>
      <c r="DC14" s="42">
        <v>0</v>
      </c>
      <c r="DD14" s="42">
        <v>0</v>
      </c>
      <c r="DE14" s="56">
        <v>0</v>
      </c>
      <c r="DF14" s="57">
        <v>0</v>
      </c>
      <c r="DG14" s="42">
        <v>238632</v>
      </c>
      <c r="DH14" s="42">
        <v>4598433</v>
      </c>
      <c r="DI14" s="42">
        <v>0</v>
      </c>
      <c r="DJ14" s="42">
        <v>0</v>
      </c>
      <c r="DK14" s="42">
        <v>0</v>
      </c>
      <c r="DL14" s="42">
        <v>0</v>
      </c>
      <c r="DM14" s="56">
        <v>24594</v>
      </c>
      <c r="DN14" s="57">
        <v>4861659</v>
      </c>
      <c r="DO14" s="57">
        <v>4861659</v>
      </c>
      <c r="DP14" s="56">
        <v>104414</v>
      </c>
      <c r="DQ14" s="57">
        <v>104414</v>
      </c>
      <c r="DR14" s="57">
        <v>4966073</v>
      </c>
      <c r="DS14" s="57">
        <v>4966073</v>
      </c>
      <c r="DT14" s="42">
        <v>-389917</v>
      </c>
      <c r="DU14" s="42">
        <v>-324</v>
      </c>
      <c r="DV14" s="56">
        <v>-1009463</v>
      </c>
      <c r="DW14" s="56">
        <v>-1399704</v>
      </c>
      <c r="DX14" s="57">
        <v>3566369</v>
      </c>
      <c r="DY14" s="57">
        <v>-1351655</v>
      </c>
      <c r="DZ14" s="57">
        <v>-53127</v>
      </c>
      <c r="EA14" s="57">
        <v>2161587</v>
      </c>
    </row>
    <row r="15" spans="1:131" ht="39.950000000000003" customHeight="1" x14ac:dyDescent="0.15">
      <c r="A15" s="55" t="s">
        <v>222</v>
      </c>
      <c r="B15" s="43" t="s">
        <v>221</v>
      </c>
      <c r="C15" s="55">
        <v>1687</v>
      </c>
      <c r="D15" s="42">
        <v>132</v>
      </c>
      <c r="E15" s="42">
        <v>131</v>
      </c>
      <c r="F15" s="42">
        <v>2432</v>
      </c>
      <c r="G15" s="42">
        <v>29989</v>
      </c>
      <c r="H15" s="42">
        <v>0</v>
      </c>
      <c r="I15" s="42">
        <v>6</v>
      </c>
      <c r="J15" s="42">
        <v>66</v>
      </c>
      <c r="K15" s="42">
        <v>1348</v>
      </c>
      <c r="L15" s="42">
        <v>0</v>
      </c>
      <c r="M15" s="42">
        <v>102</v>
      </c>
      <c r="N15" s="42">
        <v>310894</v>
      </c>
      <c r="O15" s="42">
        <v>607999</v>
      </c>
      <c r="P15" s="42">
        <v>1028</v>
      </c>
      <c r="Q15" s="42">
        <v>21342</v>
      </c>
      <c r="R15" s="42">
        <v>9440</v>
      </c>
      <c r="S15" s="42">
        <v>40215</v>
      </c>
      <c r="T15" s="42">
        <v>2849</v>
      </c>
      <c r="U15" s="42">
        <v>464</v>
      </c>
      <c r="V15" s="42">
        <v>0</v>
      </c>
      <c r="W15" s="42">
        <v>0</v>
      </c>
      <c r="X15" s="42">
        <v>0</v>
      </c>
      <c r="Y15" s="42">
        <v>0</v>
      </c>
      <c r="Z15" s="42">
        <v>4961</v>
      </c>
      <c r="AA15" s="42">
        <v>2</v>
      </c>
      <c r="AB15" s="42">
        <v>429</v>
      </c>
      <c r="AC15" s="42">
        <v>1</v>
      </c>
      <c r="AD15" s="42">
        <v>0</v>
      </c>
      <c r="AE15" s="42">
        <v>9034</v>
      </c>
      <c r="AF15" s="42">
        <v>69658</v>
      </c>
      <c r="AG15" s="42">
        <v>10629</v>
      </c>
      <c r="AH15" s="42">
        <v>2688</v>
      </c>
      <c r="AI15" s="42">
        <v>27</v>
      </c>
      <c r="AJ15" s="42">
        <v>0</v>
      </c>
      <c r="AK15" s="42">
        <v>4100</v>
      </c>
      <c r="AL15" s="42">
        <v>0</v>
      </c>
      <c r="AM15" s="42">
        <v>0</v>
      </c>
      <c r="AN15" s="42">
        <v>52</v>
      </c>
      <c r="AO15" s="42">
        <v>0</v>
      </c>
      <c r="AP15" s="42">
        <v>0</v>
      </c>
      <c r="AQ15" s="42">
        <v>4217</v>
      </c>
      <c r="AR15" s="42">
        <v>922</v>
      </c>
      <c r="AS15" s="42">
        <v>2840</v>
      </c>
      <c r="AT15" s="42">
        <v>706</v>
      </c>
      <c r="AU15" s="42">
        <v>11404</v>
      </c>
      <c r="AV15" s="42">
        <v>1568</v>
      </c>
      <c r="AW15" s="42">
        <v>13781</v>
      </c>
      <c r="AX15" s="42">
        <v>1326</v>
      </c>
      <c r="AY15" s="42">
        <v>0</v>
      </c>
      <c r="AZ15" s="42">
        <v>7189</v>
      </c>
      <c r="BA15" s="42">
        <v>0</v>
      </c>
      <c r="BB15" s="42">
        <v>1816</v>
      </c>
      <c r="BC15" s="42">
        <v>1118</v>
      </c>
      <c r="BD15" s="42">
        <v>0</v>
      </c>
      <c r="BE15" s="42">
        <v>14574</v>
      </c>
      <c r="BF15" s="42">
        <v>289</v>
      </c>
      <c r="BG15" s="42">
        <v>22790</v>
      </c>
      <c r="BH15" s="42">
        <v>8419</v>
      </c>
      <c r="BI15" s="42">
        <v>1900</v>
      </c>
      <c r="BJ15" s="42">
        <v>14124</v>
      </c>
      <c r="BK15" s="42">
        <v>40</v>
      </c>
      <c r="BL15" s="42">
        <v>15267</v>
      </c>
      <c r="BM15" s="42">
        <v>37418</v>
      </c>
      <c r="BN15" s="42">
        <v>1816</v>
      </c>
      <c r="BO15" s="42">
        <v>383</v>
      </c>
      <c r="BP15" s="42">
        <v>0</v>
      </c>
      <c r="BQ15" s="42">
        <v>0</v>
      </c>
      <c r="BR15" s="42">
        <v>644</v>
      </c>
      <c r="BS15" s="42">
        <v>270</v>
      </c>
      <c r="BT15" s="42">
        <v>34420</v>
      </c>
      <c r="BU15" s="42">
        <v>311</v>
      </c>
      <c r="BV15" s="42">
        <v>19</v>
      </c>
      <c r="BW15" s="42">
        <v>0</v>
      </c>
      <c r="BX15" s="42">
        <v>0</v>
      </c>
      <c r="BY15" s="42">
        <v>4173</v>
      </c>
      <c r="BZ15" s="42">
        <v>1293</v>
      </c>
      <c r="CA15" s="42">
        <v>170</v>
      </c>
      <c r="CB15" s="42">
        <v>13630</v>
      </c>
      <c r="CC15" s="42">
        <v>198</v>
      </c>
      <c r="CD15" s="42">
        <v>662</v>
      </c>
      <c r="CE15" s="42">
        <v>705</v>
      </c>
      <c r="CF15" s="42">
        <v>6836</v>
      </c>
      <c r="CG15" s="42">
        <v>62</v>
      </c>
      <c r="CH15" s="42">
        <v>138</v>
      </c>
      <c r="CI15" s="42">
        <v>37</v>
      </c>
      <c r="CJ15" s="42">
        <v>8828</v>
      </c>
      <c r="CK15" s="42">
        <v>10</v>
      </c>
      <c r="CL15" s="42">
        <v>1234</v>
      </c>
      <c r="CM15" s="42">
        <v>3740</v>
      </c>
      <c r="CN15" s="42">
        <v>140</v>
      </c>
      <c r="CO15" s="42">
        <v>17</v>
      </c>
      <c r="CP15" s="42">
        <v>3214</v>
      </c>
      <c r="CQ15" s="42">
        <v>5443</v>
      </c>
      <c r="CR15" s="42">
        <v>950</v>
      </c>
      <c r="CS15" s="42">
        <v>889</v>
      </c>
      <c r="CT15" s="42">
        <v>669</v>
      </c>
      <c r="CU15" s="42">
        <v>1993</v>
      </c>
      <c r="CV15" s="42">
        <v>0</v>
      </c>
      <c r="CW15" s="42">
        <v>167</v>
      </c>
      <c r="CX15" s="42">
        <v>19146</v>
      </c>
      <c r="CY15" s="42">
        <v>3697</v>
      </c>
      <c r="CZ15" s="42">
        <v>18</v>
      </c>
      <c r="DA15" s="42">
        <v>1122</v>
      </c>
      <c r="DB15" s="42">
        <v>24390</v>
      </c>
      <c r="DC15" s="42">
        <v>3755</v>
      </c>
      <c r="DD15" s="42">
        <v>32677</v>
      </c>
      <c r="DE15" s="56">
        <v>771</v>
      </c>
      <c r="DF15" s="57">
        <v>1472050</v>
      </c>
      <c r="DG15" s="42">
        <v>3232</v>
      </c>
      <c r="DH15" s="42">
        <v>199681</v>
      </c>
      <c r="DI15" s="42">
        <v>0</v>
      </c>
      <c r="DJ15" s="42">
        <v>0</v>
      </c>
      <c r="DK15" s="42">
        <v>701</v>
      </c>
      <c r="DL15" s="42">
        <v>61199</v>
      </c>
      <c r="DM15" s="56">
        <v>-22535</v>
      </c>
      <c r="DN15" s="57">
        <v>242278</v>
      </c>
      <c r="DO15" s="57">
        <v>1714328</v>
      </c>
      <c r="DP15" s="56">
        <v>625359</v>
      </c>
      <c r="DQ15" s="57">
        <v>625359</v>
      </c>
      <c r="DR15" s="57">
        <v>867637</v>
      </c>
      <c r="DS15" s="57">
        <v>2339687</v>
      </c>
      <c r="DT15" s="42">
        <v>-435621</v>
      </c>
      <c r="DU15" s="42">
        <v>-10130</v>
      </c>
      <c r="DV15" s="56">
        <v>-35646</v>
      </c>
      <c r="DW15" s="56">
        <v>-481397</v>
      </c>
      <c r="DX15" s="57">
        <v>386240</v>
      </c>
      <c r="DY15" s="57">
        <v>-406922</v>
      </c>
      <c r="DZ15" s="57">
        <v>-41150</v>
      </c>
      <c r="EA15" s="57">
        <v>1410218</v>
      </c>
    </row>
    <row r="16" spans="1:131" ht="39.950000000000003" customHeight="1" x14ac:dyDescent="0.15">
      <c r="A16" s="55" t="s">
        <v>220</v>
      </c>
      <c r="B16" s="43" t="s">
        <v>219</v>
      </c>
      <c r="C16" s="55">
        <v>53586</v>
      </c>
      <c r="D16" s="42">
        <v>3784</v>
      </c>
      <c r="E16" s="42">
        <v>7131</v>
      </c>
      <c r="F16" s="42">
        <v>222</v>
      </c>
      <c r="G16" s="42">
        <v>15419</v>
      </c>
      <c r="H16" s="42">
        <v>1092</v>
      </c>
      <c r="I16" s="42">
        <v>3635</v>
      </c>
      <c r="J16" s="42">
        <v>46397</v>
      </c>
      <c r="K16" s="42">
        <v>5750</v>
      </c>
      <c r="L16" s="42">
        <v>68</v>
      </c>
      <c r="M16" s="42">
        <v>137</v>
      </c>
      <c r="N16" s="42">
        <v>4686</v>
      </c>
      <c r="O16" s="42">
        <v>42634</v>
      </c>
      <c r="P16" s="42">
        <v>5447</v>
      </c>
      <c r="Q16" s="42">
        <v>5122</v>
      </c>
      <c r="R16" s="42">
        <v>9079</v>
      </c>
      <c r="S16" s="42">
        <v>6564</v>
      </c>
      <c r="T16" s="42">
        <v>2306</v>
      </c>
      <c r="U16" s="42">
        <v>2594</v>
      </c>
      <c r="V16" s="42">
        <v>2322</v>
      </c>
      <c r="W16" s="42">
        <v>176</v>
      </c>
      <c r="X16" s="42">
        <v>4582</v>
      </c>
      <c r="Y16" s="42">
        <v>1620</v>
      </c>
      <c r="Z16" s="42">
        <v>556</v>
      </c>
      <c r="AA16" s="42">
        <v>9942</v>
      </c>
      <c r="AB16" s="42">
        <v>8877</v>
      </c>
      <c r="AC16" s="42">
        <v>216</v>
      </c>
      <c r="AD16" s="42">
        <v>419</v>
      </c>
      <c r="AE16" s="42">
        <v>5769</v>
      </c>
      <c r="AF16" s="42">
        <v>9847</v>
      </c>
      <c r="AG16" s="42">
        <v>713</v>
      </c>
      <c r="AH16" s="42">
        <v>7051</v>
      </c>
      <c r="AI16" s="42">
        <v>3617</v>
      </c>
      <c r="AJ16" s="42">
        <v>4482</v>
      </c>
      <c r="AK16" s="42">
        <v>5172</v>
      </c>
      <c r="AL16" s="42">
        <v>1002</v>
      </c>
      <c r="AM16" s="42">
        <v>7039</v>
      </c>
      <c r="AN16" s="42">
        <v>3228</v>
      </c>
      <c r="AO16" s="42">
        <v>1615</v>
      </c>
      <c r="AP16" s="42">
        <v>713</v>
      </c>
      <c r="AQ16" s="42">
        <v>5404</v>
      </c>
      <c r="AR16" s="42">
        <v>6097</v>
      </c>
      <c r="AS16" s="42">
        <v>10223</v>
      </c>
      <c r="AT16" s="42">
        <v>15238</v>
      </c>
      <c r="AU16" s="42">
        <v>18057</v>
      </c>
      <c r="AV16" s="42">
        <v>9313</v>
      </c>
      <c r="AW16" s="42">
        <v>20376</v>
      </c>
      <c r="AX16" s="42">
        <v>31421</v>
      </c>
      <c r="AY16" s="42">
        <v>22345</v>
      </c>
      <c r="AZ16" s="42">
        <v>15622</v>
      </c>
      <c r="BA16" s="42">
        <v>2607</v>
      </c>
      <c r="BB16" s="42">
        <v>4592</v>
      </c>
      <c r="BC16" s="42">
        <v>8939</v>
      </c>
      <c r="BD16" s="42">
        <v>2865</v>
      </c>
      <c r="BE16" s="42">
        <v>45044</v>
      </c>
      <c r="BF16" s="42">
        <v>4422</v>
      </c>
      <c r="BG16" s="42">
        <v>16465</v>
      </c>
      <c r="BH16" s="42">
        <v>3703</v>
      </c>
      <c r="BI16" s="42">
        <v>2779</v>
      </c>
      <c r="BJ16" s="42">
        <v>24215</v>
      </c>
      <c r="BK16" s="42">
        <v>2203</v>
      </c>
      <c r="BL16" s="42">
        <v>133650</v>
      </c>
      <c r="BM16" s="42">
        <v>27593</v>
      </c>
      <c r="BN16" s="42">
        <v>21400</v>
      </c>
      <c r="BO16" s="42">
        <v>17086</v>
      </c>
      <c r="BP16" s="42">
        <v>3309</v>
      </c>
      <c r="BQ16" s="42">
        <v>2096</v>
      </c>
      <c r="BR16" s="42">
        <v>5428</v>
      </c>
      <c r="BS16" s="42">
        <v>13268</v>
      </c>
      <c r="BT16" s="42">
        <v>533521</v>
      </c>
      <c r="BU16" s="42">
        <v>75585</v>
      </c>
      <c r="BV16" s="42">
        <v>2739</v>
      </c>
      <c r="BW16" s="42">
        <v>367</v>
      </c>
      <c r="BX16" s="42">
        <v>0</v>
      </c>
      <c r="BY16" s="42">
        <v>12958</v>
      </c>
      <c r="BZ16" s="42">
        <v>27004</v>
      </c>
      <c r="CA16" s="42">
        <v>7275</v>
      </c>
      <c r="CB16" s="42">
        <v>15445</v>
      </c>
      <c r="CC16" s="42">
        <v>7431</v>
      </c>
      <c r="CD16" s="42">
        <v>422</v>
      </c>
      <c r="CE16" s="42">
        <v>2699</v>
      </c>
      <c r="CF16" s="42">
        <v>19163</v>
      </c>
      <c r="CG16" s="42">
        <v>3480</v>
      </c>
      <c r="CH16" s="42">
        <v>10069</v>
      </c>
      <c r="CI16" s="42">
        <v>4959</v>
      </c>
      <c r="CJ16" s="42">
        <v>27751</v>
      </c>
      <c r="CK16" s="42">
        <v>4359</v>
      </c>
      <c r="CL16" s="42">
        <v>17201</v>
      </c>
      <c r="CM16" s="42">
        <v>180225</v>
      </c>
      <c r="CN16" s="42">
        <v>3684</v>
      </c>
      <c r="CO16" s="42">
        <v>29420</v>
      </c>
      <c r="CP16" s="42">
        <v>125272</v>
      </c>
      <c r="CQ16" s="42">
        <v>12525</v>
      </c>
      <c r="CR16" s="42">
        <v>82570</v>
      </c>
      <c r="CS16" s="42">
        <v>42992</v>
      </c>
      <c r="CT16" s="42">
        <v>158086</v>
      </c>
      <c r="CU16" s="42">
        <v>48558</v>
      </c>
      <c r="CV16" s="42">
        <v>3932</v>
      </c>
      <c r="CW16" s="42">
        <v>14373</v>
      </c>
      <c r="CX16" s="42">
        <v>117212</v>
      </c>
      <c r="CY16" s="42">
        <v>65690</v>
      </c>
      <c r="CZ16" s="42">
        <v>26199</v>
      </c>
      <c r="DA16" s="42">
        <v>42264</v>
      </c>
      <c r="DB16" s="42">
        <v>53849</v>
      </c>
      <c r="DC16" s="42">
        <v>48873</v>
      </c>
      <c r="DD16" s="42">
        <v>5737</v>
      </c>
      <c r="DE16" s="56">
        <v>2287</v>
      </c>
      <c r="DF16" s="57">
        <v>2626547</v>
      </c>
      <c r="DG16" s="42">
        <v>244953</v>
      </c>
      <c r="DH16" s="42">
        <v>10269539</v>
      </c>
      <c r="DI16" s="42">
        <v>0</v>
      </c>
      <c r="DJ16" s="42">
        <v>0</v>
      </c>
      <c r="DK16" s="42">
        <v>385</v>
      </c>
      <c r="DL16" s="42">
        <v>378174</v>
      </c>
      <c r="DM16" s="56">
        <v>242501</v>
      </c>
      <c r="DN16" s="57">
        <v>11135552</v>
      </c>
      <c r="DO16" s="57">
        <v>13762099</v>
      </c>
      <c r="DP16" s="56">
        <v>205086</v>
      </c>
      <c r="DQ16" s="57">
        <v>205086</v>
      </c>
      <c r="DR16" s="57">
        <v>11340638</v>
      </c>
      <c r="DS16" s="57">
        <v>13967185</v>
      </c>
      <c r="DT16" s="42">
        <v>-4073894</v>
      </c>
      <c r="DU16" s="42">
        <v>-259207</v>
      </c>
      <c r="DV16" s="56">
        <v>-340023</v>
      </c>
      <c r="DW16" s="56">
        <v>-4673124</v>
      </c>
      <c r="DX16" s="57">
        <v>6667514</v>
      </c>
      <c r="DY16" s="57">
        <v>-6759119</v>
      </c>
      <c r="DZ16" s="57">
        <v>-359160</v>
      </c>
      <c r="EA16" s="57">
        <v>2175782</v>
      </c>
    </row>
    <row r="17" spans="1:131" ht="39.950000000000003" customHeight="1" x14ac:dyDescent="0.15">
      <c r="A17" s="55" t="s">
        <v>218</v>
      </c>
      <c r="B17" s="43" t="s">
        <v>217</v>
      </c>
      <c r="C17" s="55">
        <v>714</v>
      </c>
      <c r="D17" s="42">
        <v>13329</v>
      </c>
      <c r="E17" s="42">
        <v>146</v>
      </c>
      <c r="F17" s="42">
        <v>5008</v>
      </c>
      <c r="G17" s="42">
        <v>3874</v>
      </c>
      <c r="H17" s="42">
        <v>124</v>
      </c>
      <c r="I17" s="42">
        <v>523</v>
      </c>
      <c r="J17" s="42">
        <v>14249</v>
      </c>
      <c r="K17" s="42">
        <v>2493</v>
      </c>
      <c r="L17" s="42">
        <v>6604</v>
      </c>
      <c r="M17" s="42">
        <v>1</v>
      </c>
      <c r="N17" s="42">
        <v>369</v>
      </c>
      <c r="O17" s="42">
        <v>867</v>
      </c>
      <c r="P17" s="42">
        <v>512411</v>
      </c>
      <c r="Q17" s="42">
        <v>250015</v>
      </c>
      <c r="R17" s="42">
        <v>362894</v>
      </c>
      <c r="S17" s="42">
        <v>10014</v>
      </c>
      <c r="T17" s="42">
        <v>260</v>
      </c>
      <c r="U17" s="42">
        <v>105</v>
      </c>
      <c r="V17" s="42">
        <v>1</v>
      </c>
      <c r="W17" s="42">
        <v>0</v>
      </c>
      <c r="X17" s="42">
        <v>954</v>
      </c>
      <c r="Y17" s="42">
        <v>58</v>
      </c>
      <c r="Z17" s="42">
        <v>0</v>
      </c>
      <c r="AA17" s="42">
        <v>71</v>
      </c>
      <c r="AB17" s="42">
        <v>2435</v>
      </c>
      <c r="AC17" s="42">
        <v>0</v>
      </c>
      <c r="AD17" s="42">
        <v>0</v>
      </c>
      <c r="AE17" s="42">
        <v>2191</v>
      </c>
      <c r="AF17" s="42">
        <v>125</v>
      </c>
      <c r="AG17" s="42">
        <v>636</v>
      </c>
      <c r="AH17" s="42">
        <v>9662</v>
      </c>
      <c r="AI17" s="42">
        <v>244</v>
      </c>
      <c r="AJ17" s="42">
        <v>19670</v>
      </c>
      <c r="AK17" s="42">
        <v>4462</v>
      </c>
      <c r="AL17" s="42">
        <v>0</v>
      </c>
      <c r="AM17" s="42">
        <v>732</v>
      </c>
      <c r="AN17" s="42">
        <v>798</v>
      </c>
      <c r="AO17" s="42">
        <v>27</v>
      </c>
      <c r="AP17" s="42">
        <v>0</v>
      </c>
      <c r="AQ17" s="42">
        <v>13541</v>
      </c>
      <c r="AR17" s="42">
        <v>7127</v>
      </c>
      <c r="AS17" s="42">
        <v>6176</v>
      </c>
      <c r="AT17" s="42">
        <v>1801</v>
      </c>
      <c r="AU17" s="42">
        <v>3495</v>
      </c>
      <c r="AV17" s="42">
        <v>13461</v>
      </c>
      <c r="AW17" s="42">
        <v>418</v>
      </c>
      <c r="AX17" s="42">
        <v>1335</v>
      </c>
      <c r="AY17" s="42">
        <v>1942</v>
      </c>
      <c r="AZ17" s="42">
        <v>1184</v>
      </c>
      <c r="BA17" s="42">
        <v>288</v>
      </c>
      <c r="BB17" s="42">
        <v>1477</v>
      </c>
      <c r="BC17" s="42">
        <v>511</v>
      </c>
      <c r="BD17" s="42">
        <v>87</v>
      </c>
      <c r="BE17" s="42">
        <v>918</v>
      </c>
      <c r="BF17" s="42">
        <v>2697</v>
      </c>
      <c r="BG17" s="42">
        <v>8852</v>
      </c>
      <c r="BH17" s="42">
        <v>10569</v>
      </c>
      <c r="BI17" s="42">
        <v>5166</v>
      </c>
      <c r="BJ17" s="42">
        <v>132755</v>
      </c>
      <c r="BK17" s="42">
        <v>0</v>
      </c>
      <c r="BL17" s="42">
        <v>2348367</v>
      </c>
      <c r="BM17" s="42">
        <v>215977</v>
      </c>
      <c r="BN17" s="42">
        <v>28052</v>
      </c>
      <c r="BO17" s="42">
        <v>46005</v>
      </c>
      <c r="BP17" s="42">
        <v>59148</v>
      </c>
      <c r="BQ17" s="42">
        <v>39</v>
      </c>
      <c r="BR17" s="42">
        <v>0</v>
      </c>
      <c r="BS17" s="42">
        <v>18</v>
      </c>
      <c r="BT17" s="42">
        <v>91151</v>
      </c>
      <c r="BU17" s="42">
        <v>3740</v>
      </c>
      <c r="BV17" s="42">
        <v>2</v>
      </c>
      <c r="BW17" s="42">
        <v>18</v>
      </c>
      <c r="BX17" s="42">
        <v>135</v>
      </c>
      <c r="BY17" s="42">
        <v>30</v>
      </c>
      <c r="BZ17" s="42">
        <v>11</v>
      </c>
      <c r="CA17" s="42">
        <v>0</v>
      </c>
      <c r="CB17" s="42">
        <v>1012</v>
      </c>
      <c r="CC17" s="42">
        <v>17</v>
      </c>
      <c r="CD17" s="42">
        <v>2</v>
      </c>
      <c r="CE17" s="42">
        <v>1281</v>
      </c>
      <c r="CF17" s="42">
        <v>80003</v>
      </c>
      <c r="CG17" s="42">
        <v>69</v>
      </c>
      <c r="CH17" s="42">
        <v>814</v>
      </c>
      <c r="CI17" s="42">
        <v>544</v>
      </c>
      <c r="CJ17" s="42">
        <v>361</v>
      </c>
      <c r="CK17" s="42">
        <v>141</v>
      </c>
      <c r="CL17" s="42">
        <v>1289</v>
      </c>
      <c r="CM17" s="42">
        <v>1761</v>
      </c>
      <c r="CN17" s="42">
        <v>697</v>
      </c>
      <c r="CO17" s="42">
        <v>2316</v>
      </c>
      <c r="CP17" s="42">
        <v>54</v>
      </c>
      <c r="CQ17" s="42">
        <v>1094</v>
      </c>
      <c r="CR17" s="42">
        <v>407</v>
      </c>
      <c r="CS17" s="42">
        <v>329</v>
      </c>
      <c r="CT17" s="42">
        <v>742</v>
      </c>
      <c r="CU17" s="42">
        <v>526</v>
      </c>
      <c r="CV17" s="42">
        <v>5</v>
      </c>
      <c r="CW17" s="42">
        <v>446</v>
      </c>
      <c r="CX17" s="42">
        <v>12584</v>
      </c>
      <c r="CY17" s="42">
        <v>1406</v>
      </c>
      <c r="CZ17" s="42">
        <v>30319</v>
      </c>
      <c r="DA17" s="42">
        <v>2186</v>
      </c>
      <c r="DB17" s="42">
        <v>7207</v>
      </c>
      <c r="DC17" s="42">
        <v>6076</v>
      </c>
      <c r="DD17" s="42">
        <v>0</v>
      </c>
      <c r="DE17" s="56">
        <v>129</v>
      </c>
      <c r="DF17" s="57">
        <v>4386376</v>
      </c>
      <c r="DG17" s="42">
        <v>13159</v>
      </c>
      <c r="DH17" s="42">
        <v>115391</v>
      </c>
      <c r="DI17" s="42">
        <v>2122</v>
      </c>
      <c r="DJ17" s="42">
        <v>0</v>
      </c>
      <c r="DK17" s="42">
        <v>827</v>
      </c>
      <c r="DL17" s="42">
        <v>21398</v>
      </c>
      <c r="DM17" s="56">
        <v>-10151</v>
      </c>
      <c r="DN17" s="57">
        <v>142746</v>
      </c>
      <c r="DO17" s="57">
        <v>4529122</v>
      </c>
      <c r="DP17" s="56">
        <v>44530</v>
      </c>
      <c r="DQ17" s="57">
        <v>44530</v>
      </c>
      <c r="DR17" s="57">
        <v>187276</v>
      </c>
      <c r="DS17" s="57">
        <v>4573652</v>
      </c>
      <c r="DT17" s="42">
        <v>-1102916</v>
      </c>
      <c r="DU17" s="42">
        <v>-27470</v>
      </c>
      <c r="DV17" s="56">
        <v>-90362</v>
      </c>
      <c r="DW17" s="56">
        <v>-1220748</v>
      </c>
      <c r="DX17" s="57">
        <v>-1033472</v>
      </c>
      <c r="DY17" s="57">
        <v>-625270</v>
      </c>
      <c r="DZ17" s="57">
        <v>-320749</v>
      </c>
      <c r="EA17" s="57">
        <v>2406885</v>
      </c>
    </row>
    <row r="18" spans="1:131" ht="39.950000000000003" customHeight="1" x14ac:dyDescent="0.15">
      <c r="A18" s="55" t="s">
        <v>216</v>
      </c>
      <c r="B18" s="43" t="s">
        <v>215</v>
      </c>
      <c r="C18" s="55">
        <v>0</v>
      </c>
      <c r="D18" s="42">
        <v>0</v>
      </c>
      <c r="E18" s="42">
        <v>75</v>
      </c>
      <c r="F18" s="42">
        <v>176</v>
      </c>
      <c r="G18" s="42">
        <v>996</v>
      </c>
      <c r="H18" s="42">
        <v>1108</v>
      </c>
      <c r="I18" s="42">
        <v>1549</v>
      </c>
      <c r="J18" s="42">
        <v>16808</v>
      </c>
      <c r="K18" s="42">
        <v>6373</v>
      </c>
      <c r="L18" s="42">
        <v>36</v>
      </c>
      <c r="M18" s="42">
        <v>740</v>
      </c>
      <c r="N18" s="42">
        <v>1920</v>
      </c>
      <c r="O18" s="42">
        <v>2355</v>
      </c>
      <c r="P18" s="42">
        <v>1210</v>
      </c>
      <c r="Q18" s="42">
        <v>70516</v>
      </c>
      <c r="R18" s="42">
        <v>6449</v>
      </c>
      <c r="S18" s="42">
        <v>4528</v>
      </c>
      <c r="T18" s="42">
        <v>3431</v>
      </c>
      <c r="U18" s="42">
        <v>658</v>
      </c>
      <c r="V18" s="42">
        <v>3117</v>
      </c>
      <c r="W18" s="42">
        <v>264</v>
      </c>
      <c r="X18" s="42">
        <v>6188</v>
      </c>
      <c r="Y18" s="42">
        <v>1711</v>
      </c>
      <c r="Z18" s="42">
        <v>527</v>
      </c>
      <c r="AA18" s="42">
        <v>18694</v>
      </c>
      <c r="AB18" s="42">
        <v>6603</v>
      </c>
      <c r="AC18" s="42">
        <v>127</v>
      </c>
      <c r="AD18" s="42">
        <v>263</v>
      </c>
      <c r="AE18" s="42">
        <v>15532</v>
      </c>
      <c r="AF18" s="42">
        <v>6533</v>
      </c>
      <c r="AG18" s="42">
        <v>83</v>
      </c>
      <c r="AH18" s="42">
        <v>710</v>
      </c>
      <c r="AI18" s="42">
        <v>2814</v>
      </c>
      <c r="AJ18" s="42">
        <v>5408</v>
      </c>
      <c r="AK18" s="42">
        <v>3783</v>
      </c>
      <c r="AL18" s="42">
        <v>1385</v>
      </c>
      <c r="AM18" s="42">
        <v>3759</v>
      </c>
      <c r="AN18" s="42">
        <v>2938</v>
      </c>
      <c r="AO18" s="42">
        <v>18</v>
      </c>
      <c r="AP18" s="42">
        <v>250</v>
      </c>
      <c r="AQ18" s="42">
        <v>3451</v>
      </c>
      <c r="AR18" s="42">
        <v>2388</v>
      </c>
      <c r="AS18" s="42">
        <v>2944</v>
      </c>
      <c r="AT18" s="42">
        <v>5567</v>
      </c>
      <c r="AU18" s="42">
        <v>10144</v>
      </c>
      <c r="AV18" s="42">
        <v>4591</v>
      </c>
      <c r="AW18" s="42">
        <v>10727</v>
      </c>
      <c r="AX18" s="42">
        <v>11902</v>
      </c>
      <c r="AY18" s="42">
        <v>10212</v>
      </c>
      <c r="AZ18" s="42">
        <v>5109</v>
      </c>
      <c r="BA18" s="42">
        <v>2899</v>
      </c>
      <c r="BB18" s="42">
        <v>3537</v>
      </c>
      <c r="BC18" s="42">
        <v>13985</v>
      </c>
      <c r="BD18" s="42">
        <v>9482</v>
      </c>
      <c r="BE18" s="42">
        <v>6719</v>
      </c>
      <c r="BF18" s="42">
        <v>2532</v>
      </c>
      <c r="BG18" s="42">
        <v>13563</v>
      </c>
      <c r="BH18" s="42">
        <v>22682</v>
      </c>
      <c r="BI18" s="42">
        <v>4127</v>
      </c>
      <c r="BJ18" s="42">
        <v>22305</v>
      </c>
      <c r="BK18" s="42">
        <v>210</v>
      </c>
      <c r="BL18" s="42">
        <v>494149</v>
      </c>
      <c r="BM18" s="42">
        <v>438097</v>
      </c>
      <c r="BN18" s="42">
        <v>1344</v>
      </c>
      <c r="BO18" s="42">
        <v>1669</v>
      </c>
      <c r="BP18" s="42">
        <v>21342</v>
      </c>
      <c r="BQ18" s="42">
        <v>2831</v>
      </c>
      <c r="BR18" s="42">
        <v>20964</v>
      </c>
      <c r="BS18" s="42">
        <v>21121</v>
      </c>
      <c r="BT18" s="42">
        <v>191113</v>
      </c>
      <c r="BU18" s="42">
        <v>141924</v>
      </c>
      <c r="BV18" s="42">
        <v>10913</v>
      </c>
      <c r="BW18" s="42">
        <v>38676</v>
      </c>
      <c r="BX18" s="42">
        <v>19001</v>
      </c>
      <c r="BY18" s="42">
        <v>3878</v>
      </c>
      <c r="BZ18" s="42">
        <v>10897</v>
      </c>
      <c r="CA18" s="42">
        <v>0</v>
      </c>
      <c r="CB18" s="42">
        <v>7401</v>
      </c>
      <c r="CC18" s="42">
        <v>3430</v>
      </c>
      <c r="CD18" s="42">
        <v>530</v>
      </c>
      <c r="CE18" s="42">
        <v>7742</v>
      </c>
      <c r="CF18" s="42">
        <v>26887</v>
      </c>
      <c r="CG18" s="42">
        <v>788</v>
      </c>
      <c r="CH18" s="42">
        <v>74663</v>
      </c>
      <c r="CI18" s="42">
        <v>5220</v>
      </c>
      <c r="CJ18" s="42">
        <v>114278</v>
      </c>
      <c r="CK18" s="42">
        <v>17601</v>
      </c>
      <c r="CL18" s="42">
        <v>21652</v>
      </c>
      <c r="CM18" s="42">
        <v>58852</v>
      </c>
      <c r="CN18" s="42">
        <v>78851</v>
      </c>
      <c r="CO18" s="42">
        <v>112016</v>
      </c>
      <c r="CP18" s="42">
        <v>128706</v>
      </c>
      <c r="CQ18" s="42">
        <v>2389</v>
      </c>
      <c r="CR18" s="42">
        <v>124741</v>
      </c>
      <c r="CS18" s="42">
        <v>58065</v>
      </c>
      <c r="CT18" s="42">
        <v>103247</v>
      </c>
      <c r="CU18" s="42">
        <v>25167</v>
      </c>
      <c r="CV18" s="42">
        <v>6753</v>
      </c>
      <c r="CW18" s="42">
        <v>4001</v>
      </c>
      <c r="CX18" s="42">
        <v>146213</v>
      </c>
      <c r="CY18" s="42">
        <v>25229</v>
      </c>
      <c r="CZ18" s="42">
        <v>117582</v>
      </c>
      <c r="DA18" s="42">
        <v>8242</v>
      </c>
      <c r="DB18" s="42">
        <v>72124</v>
      </c>
      <c r="DC18" s="42">
        <v>43249</v>
      </c>
      <c r="DD18" s="42">
        <v>0</v>
      </c>
      <c r="DE18" s="56">
        <v>2094</v>
      </c>
      <c r="DF18" s="57">
        <v>3184343</v>
      </c>
      <c r="DG18" s="42">
        <v>61781</v>
      </c>
      <c r="DH18" s="42">
        <v>499143</v>
      </c>
      <c r="DI18" s="42">
        <v>1269</v>
      </c>
      <c r="DJ18" s="42">
        <v>0</v>
      </c>
      <c r="DK18" s="42">
        <v>22291</v>
      </c>
      <c r="DL18" s="42">
        <v>704497</v>
      </c>
      <c r="DM18" s="56">
        <v>-27673</v>
      </c>
      <c r="DN18" s="57">
        <v>1261308</v>
      </c>
      <c r="DO18" s="57">
        <v>4445651</v>
      </c>
      <c r="DP18" s="56">
        <v>112891</v>
      </c>
      <c r="DQ18" s="57">
        <v>112891</v>
      </c>
      <c r="DR18" s="57">
        <v>1374199</v>
      </c>
      <c r="DS18" s="57">
        <v>4558542</v>
      </c>
      <c r="DT18" s="42">
        <v>-694405</v>
      </c>
      <c r="DU18" s="42">
        <v>-1830</v>
      </c>
      <c r="DV18" s="56">
        <v>-55230</v>
      </c>
      <c r="DW18" s="56">
        <v>-751465</v>
      </c>
      <c r="DX18" s="57">
        <v>622734</v>
      </c>
      <c r="DY18" s="57">
        <v>-1865389</v>
      </c>
      <c r="DZ18" s="57">
        <v>-98530</v>
      </c>
      <c r="EA18" s="57">
        <v>1843158</v>
      </c>
    </row>
    <row r="19" spans="1:131" ht="39.950000000000003" customHeight="1" x14ac:dyDescent="0.15">
      <c r="A19" s="55" t="s">
        <v>214</v>
      </c>
      <c r="B19" s="43" t="s">
        <v>213</v>
      </c>
      <c r="C19" s="55">
        <v>894</v>
      </c>
      <c r="D19" s="42">
        <v>0</v>
      </c>
      <c r="E19" s="42">
        <v>187</v>
      </c>
      <c r="F19" s="42">
        <v>0</v>
      </c>
      <c r="G19" s="42">
        <v>463</v>
      </c>
      <c r="H19" s="42">
        <v>0</v>
      </c>
      <c r="I19" s="42">
        <v>0</v>
      </c>
      <c r="J19" s="42">
        <v>8004</v>
      </c>
      <c r="K19" s="42">
        <v>5365</v>
      </c>
      <c r="L19" s="42">
        <v>313</v>
      </c>
      <c r="M19" s="42">
        <v>12141</v>
      </c>
      <c r="N19" s="42">
        <v>1691</v>
      </c>
      <c r="O19" s="42">
        <v>7843</v>
      </c>
      <c r="P19" s="42">
        <v>30326</v>
      </c>
      <c r="Q19" s="42">
        <v>30471</v>
      </c>
      <c r="R19" s="42">
        <v>1704302</v>
      </c>
      <c r="S19" s="42">
        <v>1245574</v>
      </c>
      <c r="T19" s="42">
        <v>941579</v>
      </c>
      <c r="U19" s="42">
        <v>0</v>
      </c>
      <c r="V19" s="42">
        <v>3380</v>
      </c>
      <c r="W19" s="42">
        <v>0</v>
      </c>
      <c r="X19" s="42">
        <v>7</v>
      </c>
      <c r="Y19" s="42">
        <v>5633</v>
      </c>
      <c r="Z19" s="42">
        <v>23230</v>
      </c>
      <c r="AA19" s="42">
        <v>17876</v>
      </c>
      <c r="AB19" s="42">
        <v>32181</v>
      </c>
      <c r="AC19" s="42">
        <v>0</v>
      </c>
      <c r="AD19" s="42">
        <v>0</v>
      </c>
      <c r="AE19" s="42">
        <v>53832</v>
      </c>
      <c r="AF19" s="42">
        <v>14302</v>
      </c>
      <c r="AG19" s="42">
        <v>369</v>
      </c>
      <c r="AH19" s="42">
        <v>19526</v>
      </c>
      <c r="AI19" s="42">
        <v>0</v>
      </c>
      <c r="AJ19" s="42">
        <v>13278</v>
      </c>
      <c r="AK19" s="42">
        <v>20932</v>
      </c>
      <c r="AL19" s="42">
        <v>0</v>
      </c>
      <c r="AM19" s="42">
        <v>1544</v>
      </c>
      <c r="AN19" s="42">
        <v>0</v>
      </c>
      <c r="AO19" s="42">
        <v>629</v>
      </c>
      <c r="AP19" s="42">
        <v>0</v>
      </c>
      <c r="AQ19" s="42">
        <v>7927</v>
      </c>
      <c r="AR19" s="42">
        <v>1019</v>
      </c>
      <c r="AS19" s="42">
        <v>4402</v>
      </c>
      <c r="AT19" s="42">
        <v>8461</v>
      </c>
      <c r="AU19" s="42">
        <v>4154</v>
      </c>
      <c r="AV19" s="42">
        <v>3232</v>
      </c>
      <c r="AW19" s="42">
        <v>7464</v>
      </c>
      <c r="AX19" s="42">
        <v>41432</v>
      </c>
      <c r="AY19" s="42">
        <v>48325</v>
      </c>
      <c r="AZ19" s="42">
        <v>7082</v>
      </c>
      <c r="BA19" s="42">
        <v>502</v>
      </c>
      <c r="BB19" s="42">
        <v>12976</v>
      </c>
      <c r="BC19" s="42">
        <v>8139</v>
      </c>
      <c r="BD19" s="42">
        <v>3546</v>
      </c>
      <c r="BE19" s="42">
        <v>5</v>
      </c>
      <c r="BF19" s="42">
        <v>22</v>
      </c>
      <c r="BG19" s="42">
        <v>17943</v>
      </c>
      <c r="BH19" s="42">
        <v>59</v>
      </c>
      <c r="BI19" s="42">
        <v>1</v>
      </c>
      <c r="BJ19" s="42">
        <v>60616</v>
      </c>
      <c r="BK19" s="42">
        <v>175</v>
      </c>
      <c r="BL19" s="42">
        <v>144753</v>
      </c>
      <c r="BM19" s="42">
        <v>37825</v>
      </c>
      <c r="BN19" s="42">
        <v>14</v>
      </c>
      <c r="BO19" s="42">
        <v>7</v>
      </c>
      <c r="BP19" s="42">
        <v>0</v>
      </c>
      <c r="BQ19" s="42">
        <v>0</v>
      </c>
      <c r="BR19" s="42">
        <v>1</v>
      </c>
      <c r="BS19" s="42">
        <v>1253</v>
      </c>
      <c r="BT19" s="42">
        <v>-41129</v>
      </c>
      <c r="BU19" s="42">
        <v>23890</v>
      </c>
      <c r="BV19" s="42">
        <v>0</v>
      </c>
      <c r="BW19" s="42">
        <v>0</v>
      </c>
      <c r="BX19" s="42">
        <v>5603</v>
      </c>
      <c r="BY19" s="42">
        <v>0</v>
      </c>
      <c r="BZ19" s="42">
        <v>4829</v>
      </c>
      <c r="CA19" s="42">
        <v>0</v>
      </c>
      <c r="CB19" s="42">
        <v>585</v>
      </c>
      <c r="CC19" s="42">
        <v>438</v>
      </c>
      <c r="CD19" s="42">
        <v>1713</v>
      </c>
      <c r="CE19" s="42">
        <v>10909</v>
      </c>
      <c r="CF19" s="42">
        <v>80594</v>
      </c>
      <c r="CG19" s="42">
        <v>0</v>
      </c>
      <c r="CH19" s="42">
        <v>2559</v>
      </c>
      <c r="CI19" s="42">
        <v>7</v>
      </c>
      <c r="CJ19" s="42">
        <v>160036</v>
      </c>
      <c r="CK19" s="42">
        <v>1175</v>
      </c>
      <c r="CL19" s="42">
        <v>595240</v>
      </c>
      <c r="CM19" s="42">
        <v>9163</v>
      </c>
      <c r="CN19" s="42">
        <v>64038</v>
      </c>
      <c r="CO19" s="42">
        <v>107450</v>
      </c>
      <c r="CP19" s="42">
        <v>14</v>
      </c>
      <c r="CQ19" s="42">
        <v>7508</v>
      </c>
      <c r="CR19" s="42">
        <v>17293</v>
      </c>
      <c r="CS19" s="42">
        <v>12391</v>
      </c>
      <c r="CT19" s="42">
        <v>12736</v>
      </c>
      <c r="CU19" s="42">
        <v>0</v>
      </c>
      <c r="CV19" s="42">
        <v>26</v>
      </c>
      <c r="CW19" s="42">
        <v>3154</v>
      </c>
      <c r="CX19" s="42">
        <v>125059</v>
      </c>
      <c r="CY19" s="42">
        <v>7242</v>
      </c>
      <c r="CZ19" s="42">
        <v>2</v>
      </c>
      <c r="DA19" s="42">
        <v>4145</v>
      </c>
      <c r="DB19" s="42">
        <v>7820</v>
      </c>
      <c r="DC19" s="42">
        <v>501</v>
      </c>
      <c r="DD19" s="42">
        <v>284072</v>
      </c>
      <c r="DE19" s="56">
        <v>3091</v>
      </c>
      <c r="DF19" s="57">
        <v>6129361</v>
      </c>
      <c r="DG19" s="42">
        <v>-12187</v>
      </c>
      <c r="DH19" s="42">
        <v>-11990</v>
      </c>
      <c r="DI19" s="42">
        <v>0</v>
      </c>
      <c r="DJ19" s="42">
        <v>0</v>
      </c>
      <c r="DK19" s="42">
        <v>0</v>
      </c>
      <c r="DL19" s="42">
        <v>0</v>
      </c>
      <c r="DM19" s="56">
        <v>-35124</v>
      </c>
      <c r="DN19" s="57">
        <v>-59301</v>
      </c>
      <c r="DO19" s="57">
        <v>6070060</v>
      </c>
      <c r="DP19" s="56">
        <v>372642</v>
      </c>
      <c r="DQ19" s="57">
        <v>372642</v>
      </c>
      <c r="DR19" s="57">
        <v>313341</v>
      </c>
      <c r="DS19" s="57">
        <v>6442702</v>
      </c>
      <c r="DT19" s="42">
        <v>-389376</v>
      </c>
      <c r="DU19" s="42">
        <v>0</v>
      </c>
      <c r="DV19" s="56">
        <v>-31104</v>
      </c>
      <c r="DW19" s="56">
        <v>-420480</v>
      </c>
      <c r="DX19" s="57">
        <v>-107139</v>
      </c>
      <c r="DY19" s="57">
        <v>-1354025</v>
      </c>
      <c r="DZ19" s="57">
        <v>-420947</v>
      </c>
      <c r="EA19" s="57">
        <v>4247250</v>
      </c>
    </row>
    <row r="20" spans="1:131" ht="39.950000000000003" customHeight="1" x14ac:dyDescent="0.15">
      <c r="A20" s="55" t="s">
        <v>212</v>
      </c>
      <c r="B20" s="43" t="s">
        <v>211</v>
      </c>
      <c r="C20" s="55">
        <v>250167</v>
      </c>
      <c r="D20" s="42">
        <v>30671</v>
      </c>
      <c r="E20" s="42">
        <v>36261</v>
      </c>
      <c r="F20" s="42">
        <v>4304</v>
      </c>
      <c r="G20" s="42">
        <v>2339</v>
      </c>
      <c r="H20" s="42">
        <v>0</v>
      </c>
      <c r="I20" s="42">
        <v>0</v>
      </c>
      <c r="J20" s="42">
        <v>489036</v>
      </c>
      <c r="K20" s="42">
        <v>239036</v>
      </c>
      <c r="L20" s="42">
        <v>2797</v>
      </c>
      <c r="M20" s="42">
        <v>13731</v>
      </c>
      <c r="N20" s="42">
        <v>3002</v>
      </c>
      <c r="O20" s="42">
        <v>11300</v>
      </c>
      <c r="P20" s="42">
        <v>3192</v>
      </c>
      <c r="Q20" s="42">
        <v>23987</v>
      </c>
      <c r="R20" s="42">
        <v>5450</v>
      </c>
      <c r="S20" s="42">
        <v>57729</v>
      </c>
      <c r="T20" s="42">
        <v>6654</v>
      </c>
      <c r="U20" s="42">
        <v>1910</v>
      </c>
      <c r="V20" s="42">
        <v>2683</v>
      </c>
      <c r="W20" s="42">
        <v>0</v>
      </c>
      <c r="X20" s="42">
        <v>10171</v>
      </c>
      <c r="Y20" s="42">
        <v>9274</v>
      </c>
      <c r="Z20" s="42">
        <v>4887</v>
      </c>
      <c r="AA20" s="42">
        <v>184791</v>
      </c>
      <c r="AB20" s="42">
        <v>167910</v>
      </c>
      <c r="AC20" s="42">
        <v>0</v>
      </c>
      <c r="AD20" s="42">
        <v>35</v>
      </c>
      <c r="AE20" s="42">
        <v>29756</v>
      </c>
      <c r="AF20" s="42">
        <v>3323</v>
      </c>
      <c r="AG20" s="42">
        <v>3273</v>
      </c>
      <c r="AH20" s="42">
        <v>20810</v>
      </c>
      <c r="AI20" s="42">
        <v>9628</v>
      </c>
      <c r="AJ20" s="42">
        <v>20936</v>
      </c>
      <c r="AK20" s="42">
        <v>8280</v>
      </c>
      <c r="AL20" s="42">
        <v>0</v>
      </c>
      <c r="AM20" s="42">
        <v>0</v>
      </c>
      <c r="AN20" s="42">
        <v>12</v>
      </c>
      <c r="AO20" s="42">
        <v>1600</v>
      </c>
      <c r="AP20" s="42">
        <v>0</v>
      </c>
      <c r="AQ20" s="42">
        <v>1462</v>
      </c>
      <c r="AR20" s="42">
        <v>402</v>
      </c>
      <c r="AS20" s="42">
        <v>28319</v>
      </c>
      <c r="AT20" s="42">
        <v>6593</v>
      </c>
      <c r="AU20" s="42">
        <v>8513</v>
      </c>
      <c r="AV20" s="42">
        <v>24207</v>
      </c>
      <c r="AW20" s="42">
        <v>6321</v>
      </c>
      <c r="AX20" s="42">
        <v>29338</v>
      </c>
      <c r="AY20" s="42">
        <v>17679</v>
      </c>
      <c r="AZ20" s="42">
        <v>16165</v>
      </c>
      <c r="BA20" s="42">
        <v>2286</v>
      </c>
      <c r="BB20" s="42">
        <v>19015</v>
      </c>
      <c r="BC20" s="42">
        <v>8318</v>
      </c>
      <c r="BD20" s="42">
        <v>2081</v>
      </c>
      <c r="BE20" s="42">
        <v>1129</v>
      </c>
      <c r="BF20" s="42">
        <v>290</v>
      </c>
      <c r="BG20" s="42">
        <v>10647</v>
      </c>
      <c r="BH20" s="42">
        <v>121</v>
      </c>
      <c r="BI20" s="42">
        <v>1039</v>
      </c>
      <c r="BJ20" s="42">
        <v>25516</v>
      </c>
      <c r="BK20" s="42">
        <v>1478</v>
      </c>
      <c r="BL20" s="42">
        <v>741</v>
      </c>
      <c r="BM20" s="42">
        <v>32191</v>
      </c>
      <c r="BN20" s="42">
        <v>1</v>
      </c>
      <c r="BO20" s="42">
        <v>0</v>
      </c>
      <c r="BP20" s="42">
        <v>0</v>
      </c>
      <c r="BQ20" s="42">
        <v>0</v>
      </c>
      <c r="BR20" s="42">
        <v>268</v>
      </c>
      <c r="BS20" s="42">
        <v>3849</v>
      </c>
      <c r="BT20" s="42">
        <v>789042</v>
      </c>
      <c r="BU20" s="42">
        <v>63339</v>
      </c>
      <c r="BV20" s="42">
        <v>748</v>
      </c>
      <c r="BW20" s="42">
        <v>0</v>
      </c>
      <c r="BX20" s="42">
        <v>0</v>
      </c>
      <c r="BY20" s="42">
        <v>2779</v>
      </c>
      <c r="BZ20" s="42">
        <v>8399</v>
      </c>
      <c r="CA20" s="42">
        <v>0</v>
      </c>
      <c r="CB20" s="42">
        <v>4023</v>
      </c>
      <c r="CC20" s="42">
        <v>1965</v>
      </c>
      <c r="CD20" s="42">
        <v>295</v>
      </c>
      <c r="CE20" s="42">
        <v>4329</v>
      </c>
      <c r="CF20" s="42">
        <v>67104</v>
      </c>
      <c r="CG20" s="42">
        <v>654</v>
      </c>
      <c r="CH20" s="42">
        <v>5371</v>
      </c>
      <c r="CI20" s="42">
        <v>1937</v>
      </c>
      <c r="CJ20" s="42">
        <v>24589</v>
      </c>
      <c r="CK20" s="42">
        <v>1798</v>
      </c>
      <c r="CL20" s="42">
        <v>6018</v>
      </c>
      <c r="CM20" s="42">
        <v>7895</v>
      </c>
      <c r="CN20" s="42">
        <v>19338</v>
      </c>
      <c r="CO20" s="42">
        <v>44589</v>
      </c>
      <c r="CP20" s="42">
        <v>56625</v>
      </c>
      <c r="CQ20" s="42">
        <v>7122</v>
      </c>
      <c r="CR20" s="42">
        <v>86826</v>
      </c>
      <c r="CS20" s="42">
        <v>57447</v>
      </c>
      <c r="CT20" s="42">
        <v>10530</v>
      </c>
      <c r="CU20" s="42">
        <v>142</v>
      </c>
      <c r="CV20" s="42">
        <v>5356</v>
      </c>
      <c r="CW20" s="42">
        <v>44</v>
      </c>
      <c r="CX20" s="42">
        <v>51411</v>
      </c>
      <c r="CY20" s="42">
        <v>5057</v>
      </c>
      <c r="CZ20" s="42">
        <v>122567</v>
      </c>
      <c r="DA20" s="42">
        <v>3788</v>
      </c>
      <c r="DB20" s="42">
        <v>7561</v>
      </c>
      <c r="DC20" s="42">
        <v>15072</v>
      </c>
      <c r="DD20" s="42">
        <v>624684</v>
      </c>
      <c r="DE20" s="56">
        <v>2380</v>
      </c>
      <c r="DF20" s="57">
        <v>4017728</v>
      </c>
      <c r="DG20" s="42">
        <v>157600</v>
      </c>
      <c r="DH20" s="42">
        <v>494394</v>
      </c>
      <c r="DI20" s="42">
        <v>0</v>
      </c>
      <c r="DJ20" s="42">
        <v>0</v>
      </c>
      <c r="DK20" s="42">
        <v>0</v>
      </c>
      <c r="DL20" s="42">
        <v>0</v>
      </c>
      <c r="DM20" s="56">
        <v>15484</v>
      </c>
      <c r="DN20" s="57">
        <v>667478</v>
      </c>
      <c r="DO20" s="57">
        <v>4685206</v>
      </c>
      <c r="DP20" s="56">
        <v>234023</v>
      </c>
      <c r="DQ20" s="57">
        <v>234023</v>
      </c>
      <c r="DR20" s="57">
        <v>901501</v>
      </c>
      <c r="DS20" s="57">
        <v>4919229</v>
      </c>
      <c r="DT20" s="42">
        <v>-160888</v>
      </c>
      <c r="DU20" s="42">
        <v>-24</v>
      </c>
      <c r="DV20" s="56">
        <v>-12837</v>
      </c>
      <c r="DW20" s="56">
        <v>-173749</v>
      </c>
      <c r="DX20" s="57">
        <v>727752</v>
      </c>
      <c r="DY20" s="57">
        <v>-940630</v>
      </c>
      <c r="DZ20" s="57">
        <v>-348514</v>
      </c>
      <c r="EA20" s="57">
        <v>3456336</v>
      </c>
    </row>
    <row r="21" spans="1:131" ht="39.950000000000003" customHeight="1" x14ac:dyDescent="0.15">
      <c r="A21" s="55" t="s">
        <v>210</v>
      </c>
      <c r="B21" s="43" t="s">
        <v>209</v>
      </c>
      <c r="C21" s="55">
        <v>754</v>
      </c>
      <c r="D21" s="42">
        <v>0</v>
      </c>
      <c r="E21" s="42">
        <v>274</v>
      </c>
      <c r="F21" s="42">
        <v>23</v>
      </c>
      <c r="G21" s="42">
        <v>784</v>
      </c>
      <c r="H21" s="42">
        <v>149</v>
      </c>
      <c r="I21" s="42">
        <v>243</v>
      </c>
      <c r="J21" s="42">
        <v>283965</v>
      </c>
      <c r="K21" s="42">
        <v>11837</v>
      </c>
      <c r="L21" s="42">
        <v>276</v>
      </c>
      <c r="M21" s="42">
        <v>3251</v>
      </c>
      <c r="N21" s="42">
        <v>416</v>
      </c>
      <c r="O21" s="42">
        <v>8570</v>
      </c>
      <c r="P21" s="42">
        <v>2489</v>
      </c>
      <c r="Q21" s="42">
        <v>6565</v>
      </c>
      <c r="R21" s="42">
        <v>1098</v>
      </c>
      <c r="S21" s="42">
        <v>48276</v>
      </c>
      <c r="T21" s="42">
        <v>265439</v>
      </c>
      <c r="U21" s="42">
        <v>131</v>
      </c>
      <c r="V21" s="42">
        <v>277</v>
      </c>
      <c r="W21" s="42">
        <v>215</v>
      </c>
      <c r="X21" s="42">
        <v>1418</v>
      </c>
      <c r="Y21" s="42">
        <v>367</v>
      </c>
      <c r="Z21" s="42">
        <v>2313</v>
      </c>
      <c r="AA21" s="42">
        <v>17331</v>
      </c>
      <c r="AB21" s="42">
        <v>51939</v>
      </c>
      <c r="AC21" s="42">
        <v>215</v>
      </c>
      <c r="AD21" s="42">
        <v>151</v>
      </c>
      <c r="AE21" s="42">
        <v>4207</v>
      </c>
      <c r="AF21" s="42">
        <v>3283</v>
      </c>
      <c r="AG21" s="42">
        <v>282</v>
      </c>
      <c r="AH21" s="42">
        <v>7841</v>
      </c>
      <c r="AI21" s="42">
        <v>274</v>
      </c>
      <c r="AJ21" s="42">
        <v>1278</v>
      </c>
      <c r="AK21" s="42">
        <v>425</v>
      </c>
      <c r="AL21" s="42">
        <v>176</v>
      </c>
      <c r="AM21" s="42">
        <v>958</v>
      </c>
      <c r="AN21" s="42">
        <v>2742</v>
      </c>
      <c r="AO21" s="42">
        <v>126</v>
      </c>
      <c r="AP21" s="42">
        <v>448</v>
      </c>
      <c r="AQ21" s="42">
        <v>4783</v>
      </c>
      <c r="AR21" s="42">
        <v>1554</v>
      </c>
      <c r="AS21" s="42">
        <v>28216</v>
      </c>
      <c r="AT21" s="42">
        <v>14291</v>
      </c>
      <c r="AU21" s="42">
        <v>22425</v>
      </c>
      <c r="AV21" s="42">
        <v>27976</v>
      </c>
      <c r="AW21" s="42">
        <v>43849</v>
      </c>
      <c r="AX21" s="42">
        <v>17475</v>
      </c>
      <c r="AY21" s="42">
        <v>10537</v>
      </c>
      <c r="AZ21" s="42">
        <v>34746</v>
      </c>
      <c r="BA21" s="42">
        <v>4221</v>
      </c>
      <c r="BB21" s="42">
        <v>2138</v>
      </c>
      <c r="BC21" s="42">
        <v>25847</v>
      </c>
      <c r="BD21" s="42">
        <v>8336</v>
      </c>
      <c r="BE21" s="42">
        <v>22927</v>
      </c>
      <c r="BF21" s="42">
        <v>4121</v>
      </c>
      <c r="BG21" s="42">
        <v>11152</v>
      </c>
      <c r="BH21" s="42">
        <v>3372</v>
      </c>
      <c r="BI21" s="42">
        <v>13002</v>
      </c>
      <c r="BJ21" s="42">
        <v>24709</v>
      </c>
      <c r="BK21" s="42">
        <v>2915</v>
      </c>
      <c r="BL21" s="42">
        <v>20364</v>
      </c>
      <c r="BM21" s="42">
        <v>11047</v>
      </c>
      <c r="BN21" s="42">
        <v>6424</v>
      </c>
      <c r="BO21" s="42">
        <v>2978</v>
      </c>
      <c r="BP21" s="42">
        <v>27903</v>
      </c>
      <c r="BQ21" s="42">
        <v>16653</v>
      </c>
      <c r="BR21" s="42">
        <v>14146</v>
      </c>
      <c r="BS21" s="42">
        <v>16996</v>
      </c>
      <c r="BT21" s="42">
        <v>588416</v>
      </c>
      <c r="BU21" s="42">
        <v>597924</v>
      </c>
      <c r="BV21" s="42">
        <v>4971</v>
      </c>
      <c r="BW21" s="42">
        <v>555</v>
      </c>
      <c r="BX21" s="42">
        <v>0</v>
      </c>
      <c r="BY21" s="42">
        <v>12362</v>
      </c>
      <c r="BZ21" s="42">
        <v>25511</v>
      </c>
      <c r="CA21" s="42">
        <v>0</v>
      </c>
      <c r="CB21" s="42">
        <v>4239</v>
      </c>
      <c r="CC21" s="42">
        <v>2012</v>
      </c>
      <c r="CD21" s="42">
        <v>1873</v>
      </c>
      <c r="CE21" s="42">
        <v>2326</v>
      </c>
      <c r="CF21" s="42">
        <v>59016</v>
      </c>
      <c r="CG21" s="42">
        <v>11069</v>
      </c>
      <c r="CH21" s="42">
        <v>129643</v>
      </c>
      <c r="CI21" s="42">
        <v>11982</v>
      </c>
      <c r="CJ21" s="42">
        <v>142475</v>
      </c>
      <c r="CK21" s="42">
        <v>32813</v>
      </c>
      <c r="CL21" s="42">
        <v>650958</v>
      </c>
      <c r="CM21" s="42">
        <v>311146</v>
      </c>
      <c r="CN21" s="42">
        <v>146056</v>
      </c>
      <c r="CO21" s="42">
        <v>393342</v>
      </c>
      <c r="CP21" s="42">
        <v>113286</v>
      </c>
      <c r="CQ21" s="42">
        <v>12435</v>
      </c>
      <c r="CR21" s="42">
        <v>85147</v>
      </c>
      <c r="CS21" s="42">
        <v>19153</v>
      </c>
      <c r="CT21" s="42">
        <v>195224</v>
      </c>
      <c r="CU21" s="42">
        <v>12910</v>
      </c>
      <c r="CV21" s="42">
        <v>335519</v>
      </c>
      <c r="CW21" s="42">
        <v>14116</v>
      </c>
      <c r="CX21" s="42">
        <v>129476</v>
      </c>
      <c r="CY21" s="42">
        <v>2651</v>
      </c>
      <c r="CZ21" s="42">
        <v>14736</v>
      </c>
      <c r="DA21" s="42">
        <v>11645</v>
      </c>
      <c r="DB21" s="42">
        <v>65342</v>
      </c>
      <c r="DC21" s="42">
        <v>30652</v>
      </c>
      <c r="DD21" s="42">
        <v>0</v>
      </c>
      <c r="DE21" s="56">
        <v>281</v>
      </c>
      <c r="DF21" s="57">
        <v>5347171</v>
      </c>
      <c r="DG21" s="42">
        <v>44439</v>
      </c>
      <c r="DH21" s="42">
        <v>113167</v>
      </c>
      <c r="DI21" s="42">
        <v>0</v>
      </c>
      <c r="DJ21" s="42">
        <v>0</v>
      </c>
      <c r="DK21" s="42">
        <v>0</v>
      </c>
      <c r="DL21" s="42">
        <v>0</v>
      </c>
      <c r="DM21" s="56">
        <v>-6897</v>
      </c>
      <c r="DN21" s="57">
        <v>150709</v>
      </c>
      <c r="DO21" s="57">
        <v>5497880</v>
      </c>
      <c r="DP21" s="56">
        <v>39212</v>
      </c>
      <c r="DQ21" s="57">
        <v>39212</v>
      </c>
      <c r="DR21" s="57">
        <v>189921</v>
      </c>
      <c r="DS21" s="57">
        <v>5537092</v>
      </c>
      <c r="DT21" s="42">
        <v>-59600</v>
      </c>
      <c r="DU21" s="42">
        <v>0</v>
      </c>
      <c r="DV21" s="56">
        <v>-4748</v>
      </c>
      <c r="DW21" s="56">
        <v>-64348</v>
      </c>
      <c r="DX21" s="57">
        <v>125573</v>
      </c>
      <c r="DY21" s="57">
        <v>-306953</v>
      </c>
      <c r="DZ21" s="57">
        <v>-193348</v>
      </c>
      <c r="EA21" s="57">
        <v>4972443</v>
      </c>
    </row>
    <row r="22" spans="1:131" ht="39.950000000000003" customHeight="1" x14ac:dyDescent="0.15">
      <c r="A22" s="55" t="s">
        <v>208</v>
      </c>
      <c r="B22" s="43" t="s">
        <v>207</v>
      </c>
      <c r="C22" s="55">
        <v>489701</v>
      </c>
      <c r="D22" s="42">
        <v>0</v>
      </c>
      <c r="E22" s="42">
        <v>773</v>
      </c>
      <c r="F22" s="42">
        <v>108</v>
      </c>
      <c r="G22" s="42">
        <v>0</v>
      </c>
      <c r="H22" s="42">
        <v>0</v>
      </c>
      <c r="I22" s="42">
        <v>0</v>
      </c>
      <c r="J22" s="42">
        <v>137</v>
      </c>
      <c r="K22" s="42">
        <v>236</v>
      </c>
      <c r="L22" s="42">
        <v>4</v>
      </c>
      <c r="M22" s="42">
        <v>0</v>
      </c>
      <c r="N22" s="42">
        <v>10</v>
      </c>
      <c r="O22" s="42">
        <v>7</v>
      </c>
      <c r="P22" s="42">
        <v>25</v>
      </c>
      <c r="Q22" s="42">
        <v>0</v>
      </c>
      <c r="R22" s="42">
        <v>11</v>
      </c>
      <c r="S22" s="42">
        <v>34</v>
      </c>
      <c r="T22" s="42">
        <v>18</v>
      </c>
      <c r="U22" s="42">
        <v>71523</v>
      </c>
      <c r="V22" s="42">
        <v>15716</v>
      </c>
      <c r="W22" s="42">
        <v>0</v>
      </c>
      <c r="X22" s="42">
        <v>47924</v>
      </c>
      <c r="Y22" s="42">
        <v>7341</v>
      </c>
      <c r="Z22" s="42">
        <v>201</v>
      </c>
      <c r="AA22" s="42">
        <v>8923</v>
      </c>
      <c r="AB22" s="42">
        <v>22528</v>
      </c>
      <c r="AC22" s="42">
        <v>51</v>
      </c>
      <c r="AD22" s="42">
        <v>-4359</v>
      </c>
      <c r="AE22" s="42">
        <v>0</v>
      </c>
      <c r="AF22" s="42">
        <v>148</v>
      </c>
      <c r="AG22" s="42">
        <v>6</v>
      </c>
      <c r="AH22" s="42">
        <v>104</v>
      </c>
      <c r="AI22" s="42">
        <v>0</v>
      </c>
      <c r="AJ22" s="42">
        <v>0</v>
      </c>
      <c r="AK22" s="42">
        <v>175</v>
      </c>
      <c r="AL22" s="42">
        <v>-15936</v>
      </c>
      <c r="AM22" s="42">
        <v>5183</v>
      </c>
      <c r="AN22" s="42">
        <v>0</v>
      </c>
      <c r="AO22" s="42">
        <v>0</v>
      </c>
      <c r="AP22" s="42">
        <v>352</v>
      </c>
      <c r="AQ22" s="42">
        <v>22</v>
      </c>
      <c r="AR22" s="42">
        <v>0</v>
      </c>
      <c r="AS22" s="42">
        <v>0</v>
      </c>
      <c r="AT22" s="42">
        <v>0</v>
      </c>
      <c r="AU22" s="42">
        <v>253</v>
      </c>
      <c r="AV22" s="42">
        <v>0</v>
      </c>
      <c r="AW22" s="42">
        <v>0</v>
      </c>
      <c r="AX22" s="42">
        <v>43</v>
      </c>
      <c r="AY22" s="42">
        <v>0</v>
      </c>
      <c r="AZ22" s="42">
        <v>0</v>
      </c>
      <c r="BA22" s="42">
        <v>0</v>
      </c>
      <c r="BB22" s="42">
        <v>701</v>
      </c>
      <c r="BC22" s="42">
        <v>0</v>
      </c>
      <c r="BD22" s="42">
        <v>0</v>
      </c>
      <c r="BE22" s="42">
        <v>0</v>
      </c>
      <c r="BF22" s="42">
        <v>0</v>
      </c>
      <c r="BG22" s="42">
        <v>0</v>
      </c>
      <c r="BH22" s="42">
        <v>0</v>
      </c>
      <c r="BI22" s="42">
        <v>0</v>
      </c>
      <c r="BJ22" s="42">
        <v>93</v>
      </c>
      <c r="BK22" s="42">
        <v>0</v>
      </c>
      <c r="BL22" s="42">
        <v>0</v>
      </c>
      <c r="BM22" s="42">
        <v>0</v>
      </c>
      <c r="BN22" s="42">
        <v>6447</v>
      </c>
      <c r="BO22" s="42">
        <v>2155</v>
      </c>
      <c r="BP22" s="42">
        <v>3177</v>
      </c>
      <c r="BQ22" s="42">
        <v>543</v>
      </c>
      <c r="BR22" s="42">
        <v>0</v>
      </c>
      <c r="BS22" s="42">
        <v>0</v>
      </c>
      <c r="BT22" s="42">
        <v>0</v>
      </c>
      <c r="BU22" s="42">
        <v>0</v>
      </c>
      <c r="BV22" s="42">
        <v>101</v>
      </c>
      <c r="BW22" s="42">
        <v>0</v>
      </c>
      <c r="BX22" s="42">
        <v>0</v>
      </c>
      <c r="BY22" s="42">
        <v>0</v>
      </c>
      <c r="BZ22" s="42">
        <v>0</v>
      </c>
      <c r="CA22" s="42">
        <v>0</v>
      </c>
      <c r="CB22" s="42">
        <v>0</v>
      </c>
      <c r="CC22" s="42">
        <v>0</v>
      </c>
      <c r="CD22" s="42">
        <v>0</v>
      </c>
      <c r="CE22" s="42">
        <v>26</v>
      </c>
      <c r="CF22" s="42">
        <v>0</v>
      </c>
      <c r="CG22" s="42">
        <v>0</v>
      </c>
      <c r="CH22" s="42">
        <v>0</v>
      </c>
      <c r="CI22" s="42">
        <v>0</v>
      </c>
      <c r="CJ22" s="42">
        <v>0</v>
      </c>
      <c r="CK22" s="42">
        <v>0</v>
      </c>
      <c r="CL22" s="42">
        <v>0</v>
      </c>
      <c r="CM22" s="42">
        <v>163</v>
      </c>
      <c r="CN22" s="42">
        <v>0</v>
      </c>
      <c r="CO22" s="42">
        <v>0</v>
      </c>
      <c r="CP22" s="42">
        <v>0</v>
      </c>
      <c r="CQ22" s="42">
        <v>0</v>
      </c>
      <c r="CR22" s="42">
        <v>0</v>
      </c>
      <c r="CS22" s="42">
        <v>0</v>
      </c>
      <c r="CT22" s="42">
        <v>0</v>
      </c>
      <c r="CU22" s="42">
        <v>0</v>
      </c>
      <c r="CV22" s="42">
        <v>0</v>
      </c>
      <c r="CW22" s="42">
        <v>0</v>
      </c>
      <c r="CX22" s="42">
        <v>0</v>
      </c>
      <c r="CY22" s="42">
        <v>0</v>
      </c>
      <c r="CZ22" s="42">
        <v>0</v>
      </c>
      <c r="DA22" s="42">
        <v>0</v>
      </c>
      <c r="DB22" s="42">
        <v>1792</v>
      </c>
      <c r="DC22" s="42">
        <v>5584</v>
      </c>
      <c r="DD22" s="42">
        <v>0</v>
      </c>
      <c r="DE22" s="56">
        <v>7610</v>
      </c>
      <c r="DF22" s="57">
        <v>679654</v>
      </c>
      <c r="DG22" s="42">
        <v>0</v>
      </c>
      <c r="DH22" s="42">
        <v>17587</v>
      </c>
      <c r="DI22" s="42">
        <v>0</v>
      </c>
      <c r="DJ22" s="42">
        <v>0</v>
      </c>
      <c r="DK22" s="42">
        <v>0</v>
      </c>
      <c r="DL22" s="42">
        <v>0</v>
      </c>
      <c r="DM22" s="56">
        <v>1120</v>
      </c>
      <c r="DN22" s="57">
        <v>18707</v>
      </c>
      <c r="DO22" s="57">
        <v>698361</v>
      </c>
      <c r="DP22" s="56">
        <v>14812</v>
      </c>
      <c r="DQ22" s="57">
        <v>14812</v>
      </c>
      <c r="DR22" s="57">
        <v>33519</v>
      </c>
      <c r="DS22" s="57">
        <v>713173</v>
      </c>
      <c r="DT22" s="42">
        <v>-110939</v>
      </c>
      <c r="DU22" s="42">
        <v>-41</v>
      </c>
      <c r="DV22" s="56">
        <v>-8879</v>
      </c>
      <c r="DW22" s="56">
        <v>-119859</v>
      </c>
      <c r="DX22" s="57">
        <v>-86340</v>
      </c>
      <c r="DY22" s="57">
        <v>-174374</v>
      </c>
      <c r="DZ22" s="57">
        <v>-29943</v>
      </c>
      <c r="EA22" s="57">
        <v>388997</v>
      </c>
    </row>
    <row r="23" spans="1:131" ht="39.950000000000003" customHeight="1" x14ac:dyDescent="0.15">
      <c r="A23" s="55" t="s">
        <v>206</v>
      </c>
      <c r="B23" s="43" t="s">
        <v>205</v>
      </c>
      <c r="C23" s="55">
        <v>8176</v>
      </c>
      <c r="D23" s="42">
        <v>2456</v>
      </c>
      <c r="E23" s="42">
        <v>2119</v>
      </c>
      <c r="F23" s="42">
        <v>35</v>
      </c>
      <c r="G23" s="42">
        <v>2400</v>
      </c>
      <c r="H23" s="42">
        <v>0</v>
      </c>
      <c r="I23" s="42">
        <v>125</v>
      </c>
      <c r="J23" s="42">
        <v>137534</v>
      </c>
      <c r="K23" s="42">
        <v>36710</v>
      </c>
      <c r="L23" s="42">
        <v>4203</v>
      </c>
      <c r="M23" s="42">
        <v>34</v>
      </c>
      <c r="N23" s="42">
        <v>24186</v>
      </c>
      <c r="O23" s="42">
        <v>1537</v>
      </c>
      <c r="P23" s="42">
        <v>801</v>
      </c>
      <c r="Q23" s="42">
        <v>968</v>
      </c>
      <c r="R23" s="42">
        <v>56160</v>
      </c>
      <c r="S23" s="42">
        <v>3989</v>
      </c>
      <c r="T23" s="42">
        <v>35</v>
      </c>
      <c r="U23" s="42">
        <v>41235</v>
      </c>
      <c r="V23" s="42">
        <v>368264</v>
      </c>
      <c r="W23" s="42">
        <v>21411</v>
      </c>
      <c r="X23" s="42">
        <v>207638</v>
      </c>
      <c r="Y23" s="42">
        <v>48148</v>
      </c>
      <c r="Z23" s="42">
        <v>7103</v>
      </c>
      <c r="AA23" s="42">
        <v>233585</v>
      </c>
      <c r="AB23" s="42">
        <v>389097</v>
      </c>
      <c r="AC23" s="42">
        <v>705</v>
      </c>
      <c r="AD23" s="42">
        <v>417</v>
      </c>
      <c r="AE23" s="42">
        <v>51658</v>
      </c>
      <c r="AF23" s="42">
        <v>135180</v>
      </c>
      <c r="AG23" s="42">
        <v>515</v>
      </c>
      <c r="AH23" s="42">
        <v>50542</v>
      </c>
      <c r="AI23" s="42">
        <v>3436</v>
      </c>
      <c r="AJ23" s="42">
        <v>13993</v>
      </c>
      <c r="AK23" s="42">
        <v>6470</v>
      </c>
      <c r="AL23" s="42">
        <v>63901</v>
      </c>
      <c r="AM23" s="42">
        <v>40810</v>
      </c>
      <c r="AN23" s="42">
        <v>3306</v>
      </c>
      <c r="AO23" s="42">
        <v>657</v>
      </c>
      <c r="AP23" s="42">
        <v>11729</v>
      </c>
      <c r="AQ23" s="42">
        <v>16264</v>
      </c>
      <c r="AR23" s="42">
        <v>22355</v>
      </c>
      <c r="AS23" s="42">
        <v>8314</v>
      </c>
      <c r="AT23" s="42">
        <v>16344</v>
      </c>
      <c r="AU23" s="42">
        <v>12729</v>
      </c>
      <c r="AV23" s="42">
        <v>4564</v>
      </c>
      <c r="AW23" s="42">
        <v>73294</v>
      </c>
      <c r="AX23" s="42">
        <v>22010</v>
      </c>
      <c r="AY23" s="42">
        <v>8722</v>
      </c>
      <c r="AZ23" s="42">
        <v>15785</v>
      </c>
      <c r="BA23" s="42">
        <v>3235</v>
      </c>
      <c r="BB23" s="42">
        <v>50253</v>
      </c>
      <c r="BC23" s="42">
        <v>13470</v>
      </c>
      <c r="BD23" s="42">
        <v>4577</v>
      </c>
      <c r="BE23" s="42">
        <v>2316</v>
      </c>
      <c r="BF23" s="42">
        <v>90</v>
      </c>
      <c r="BG23" s="42">
        <v>5108</v>
      </c>
      <c r="BH23" s="42">
        <v>5865</v>
      </c>
      <c r="BI23" s="42">
        <v>4161</v>
      </c>
      <c r="BJ23" s="42">
        <v>13149</v>
      </c>
      <c r="BK23" s="42">
        <v>651</v>
      </c>
      <c r="BL23" s="42">
        <v>5923</v>
      </c>
      <c r="BM23" s="42">
        <v>4506</v>
      </c>
      <c r="BN23" s="42">
        <v>9687</v>
      </c>
      <c r="BO23" s="42">
        <v>8787</v>
      </c>
      <c r="BP23" s="42">
        <v>103</v>
      </c>
      <c r="BQ23" s="42">
        <v>64</v>
      </c>
      <c r="BR23" s="42">
        <v>41444</v>
      </c>
      <c r="BS23" s="42">
        <v>38862</v>
      </c>
      <c r="BT23" s="42">
        <v>0</v>
      </c>
      <c r="BU23" s="42">
        <v>0</v>
      </c>
      <c r="BV23" s="42">
        <v>0</v>
      </c>
      <c r="BW23" s="42">
        <v>0</v>
      </c>
      <c r="BX23" s="42">
        <v>0</v>
      </c>
      <c r="BY23" s="42">
        <v>249</v>
      </c>
      <c r="BZ23" s="42">
        <v>925</v>
      </c>
      <c r="CA23" s="42">
        <v>0</v>
      </c>
      <c r="CB23" s="42">
        <v>0</v>
      </c>
      <c r="CC23" s="42">
        <v>0</v>
      </c>
      <c r="CD23" s="42">
        <v>0</v>
      </c>
      <c r="CE23" s="42">
        <v>1636</v>
      </c>
      <c r="CF23" s="42">
        <v>2958</v>
      </c>
      <c r="CG23" s="42">
        <v>0</v>
      </c>
      <c r="CH23" s="42">
        <v>0</v>
      </c>
      <c r="CI23" s="42">
        <v>0</v>
      </c>
      <c r="CJ23" s="42">
        <v>0</v>
      </c>
      <c r="CK23" s="42">
        <v>0</v>
      </c>
      <c r="CL23" s="42">
        <v>2002</v>
      </c>
      <c r="CM23" s="42">
        <v>6960</v>
      </c>
      <c r="CN23" s="42">
        <v>485</v>
      </c>
      <c r="CO23" s="42">
        <v>108544</v>
      </c>
      <c r="CP23" s="42">
        <v>18203</v>
      </c>
      <c r="CQ23" s="42">
        <v>27028</v>
      </c>
      <c r="CR23" s="42">
        <v>3974</v>
      </c>
      <c r="CS23" s="42">
        <v>3509</v>
      </c>
      <c r="CT23" s="42">
        <v>0</v>
      </c>
      <c r="CU23" s="42">
        <v>0</v>
      </c>
      <c r="CV23" s="42">
        <v>2342</v>
      </c>
      <c r="CW23" s="42">
        <v>5483</v>
      </c>
      <c r="CX23" s="42">
        <v>0</v>
      </c>
      <c r="CY23" s="42">
        <v>468</v>
      </c>
      <c r="CZ23" s="42">
        <v>10421</v>
      </c>
      <c r="DA23" s="42">
        <v>13196</v>
      </c>
      <c r="DB23" s="42">
        <v>7685</v>
      </c>
      <c r="DC23" s="42">
        <v>350</v>
      </c>
      <c r="DD23" s="42">
        <v>0</v>
      </c>
      <c r="DE23" s="56">
        <v>5618</v>
      </c>
      <c r="DF23" s="57">
        <v>2615936</v>
      </c>
      <c r="DG23" s="42">
        <v>29</v>
      </c>
      <c r="DH23" s="42">
        <v>25543</v>
      </c>
      <c r="DI23" s="42">
        <v>0</v>
      </c>
      <c r="DJ23" s="42">
        <v>0</v>
      </c>
      <c r="DK23" s="42">
        <v>0</v>
      </c>
      <c r="DL23" s="42">
        <v>0</v>
      </c>
      <c r="DM23" s="56">
        <v>-19789</v>
      </c>
      <c r="DN23" s="57">
        <v>5783</v>
      </c>
      <c r="DO23" s="57">
        <v>2621719</v>
      </c>
      <c r="DP23" s="56">
        <v>433423</v>
      </c>
      <c r="DQ23" s="57">
        <v>433423</v>
      </c>
      <c r="DR23" s="57">
        <v>439206</v>
      </c>
      <c r="DS23" s="57">
        <v>3055142</v>
      </c>
      <c r="DT23" s="42">
        <v>-500466</v>
      </c>
      <c r="DU23" s="42">
        <v>-7169</v>
      </c>
      <c r="DV23" s="56">
        <v>-40607</v>
      </c>
      <c r="DW23" s="56">
        <v>-548242</v>
      </c>
      <c r="DX23" s="57">
        <v>-109036</v>
      </c>
      <c r="DY23" s="57">
        <v>-378185</v>
      </c>
      <c r="DZ23" s="57">
        <v>-126366</v>
      </c>
      <c r="EA23" s="57">
        <v>2002349</v>
      </c>
    </row>
    <row r="24" spans="1:131" ht="39.950000000000003" customHeight="1" x14ac:dyDescent="0.15">
      <c r="A24" s="55" t="s">
        <v>204</v>
      </c>
      <c r="B24" s="43" t="s">
        <v>328</v>
      </c>
      <c r="C24" s="55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173</v>
      </c>
      <c r="N24" s="42">
        <v>109</v>
      </c>
      <c r="O24" s="42">
        <v>0</v>
      </c>
      <c r="P24" s="42">
        <v>0</v>
      </c>
      <c r="Q24" s="42">
        <v>0</v>
      </c>
      <c r="R24" s="42">
        <v>1493</v>
      </c>
      <c r="S24" s="42">
        <v>73</v>
      </c>
      <c r="T24" s="42">
        <v>114</v>
      </c>
      <c r="U24" s="42">
        <v>6898</v>
      </c>
      <c r="V24" s="42">
        <v>14909</v>
      </c>
      <c r="W24" s="42">
        <v>567265</v>
      </c>
      <c r="X24" s="42">
        <v>1320671</v>
      </c>
      <c r="Y24" s="42">
        <v>549899</v>
      </c>
      <c r="Z24" s="42">
        <v>1243</v>
      </c>
      <c r="AA24" s="42">
        <v>3004</v>
      </c>
      <c r="AB24" s="42">
        <v>168406</v>
      </c>
      <c r="AC24" s="42">
        <v>2045</v>
      </c>
      <c r="AD24" s="42">
        <v>0</v>
      </c>
      <c r="AE24" s="42">
        <v>216</v>
      </c>
      <c r="AF24" s="42">
        <v>1201</v>
      </c>
      <c r="AG24" s="42">
        <v>0</v>
      </c>
      <c r="AH24" s="42">
        <v>1310</v>
      </c>
      <c r="AI24" s="42">
        <v>0</v>
      </c>
      <c r="AJ24" s="42">
        <v>0</v>
      </c>
      <c r="AK24" s="42">
        <v>546</v>
      </c>
      <c r="AL24" s="42">
        <v>0</v>
      </c>
      <c r="AM24" s="42">
        <v>0</v>
      </c>
      <c r="AN24" s="42">
        <v>43</v>
      </c>
      <c r="AO24" s="42">
        <v>0</v>
      </c>
      <c r="AP24" s="42">
        <v>0</v>
      </c>
      <c r="AQ24" s="42">
        <v>0</v>
      </c>
      <c r="AR24" s="42">
        <v>0</v>
      </c>
      <c r="AS24" s="42">
        <v>2</v>
      </c>
      <c r="AT24" s="42">
        <v>233</v>
      </c>
      <c r="AU24" s="42">
        <v>48</v>
      </c>
      <c r="AV24" s="42">
        <v>0</v>
      </c>
      <c r="AW24" s="42">
        <v>181</v>
      </c>
      <c r="AX24" s="42">
        <v>1301</v>
      </c>
      <c r="AY24" s="42">
        <v>0</v>
      </c>
      <c r="AZ24" s="42">
        <v>0</v>
      </c>
      <c r="BA24" s="42">
        <v>0</v>
      </c>
      <c r="BB24" s="42">
        <v>0</v>
      </c>
      <c r="BC24" s="42">
        <v>0</v>
      </c>
      <c r="BD24" s="42">
        <v>0</v>
      </c>
      <c r="BE24" s="42">
        <v>0</v>
      </c>
      <c r="BF24" s="42">
        <v>0</v>
      </c>
      <c r="BG24" s="42">
        <v>0</v>
      </c>
      <c r="BH24" s="42">
        <v>41</v>
      </c>
      <c r="BI24" s="42">
        <v>0</v>
      </c>
      <c r="BJ24" s="42">
        <v>1335</v>
      </c>
      <c r="BK24" s="42">
        <v>0</v>
      </c>
      <c r="BL24" s="42">
        <v>0</v>
      </c>
      <c r="BM24" s="42">
        <v>0</v>
      </c>
      <c r="BN24" s="42">
        <v>0</v>
      </c>
      <c r="BO24" s="42">
        <v>0</v>
      </c>
      <c r="BP24" s="42">
        <v>0</v>
      </c>
      <c r="BQ24" s="42">
        <v>1449</v>
      </c>
      <c r="BR24" s="42">
        <v>0</v>
      </c>
      <c r="BS24" s="42">
        <v>0</v>
      </c>
      <c r="BT24" s="42">
        <v>0</v>
      </c>
      <c r="BU24" s="42">
        <v>0</v>
      </c>
      <c r="BV24" s="42">
        <v>0</v>
      </c>
      <c r="BW24" s="42">
        <v>0</v>
      </c>
      <c r="BX24" s="42">
        <v>0</v>
      </c>
      <c r="BY24" s="42">
        <v>0</v>
      </c>
      <c r="BZ24" s="42">
        <v>0</v>
      </c>
      <c r="CA24" s="42">
        <v>0</v>
      </c>
      <c r="CB24" s="42">
        <v>0</v>
      </c>
      <c r="CC24" s="42">
        <v>0</v>
      </c>
      <c r="CD24" s="42">
        <v>0</v>
      </c>
      <c r="CE24" s="42">
        <v>0</v>
      </c>
      <c r="CF24" s="42">
        <v>0</v>
      </c>
      <c r="CG24" s="42">
        <v>0</v>
      </c>
      <c r="CH24" s="42">
        <v>0</v>
      </c>
      <c r="CI24" s="42">
        <v>0</v>
      </c>
      <c r="CJ24" s="42">
        <v>0</v>
      </c>
      <c r="CK24" s="42">
        <v>0</v>
      </c>
      <c r="CL24" s="42">
        <v>137</v>
      </c>
      <c r="CM24" s="42">
        <v>0</v>
      </c>
      <c r="CN24" s="42">
        <v>0</v>
      </c>
      <c r="CO24" s="42">
        <v>25724</v>
      </c>
      <c r="CP24" s="42">
        <v>3715</v>
      </c>
      <c r="CQ24" s="42">
        <v>117</v>
      </c>
      <c r="CR24" s="42">
        <v>0</v>
      </c>
      <c r="CS24" s="42">
        <v>0</v>
      </c>
      <c r="CT24" s="42">
        <v>0</v>
      </c>
      <c r="CU24" s="42">
        <v>0</v>
      </c>
      <c r="CV24" s="42">
        <v>0</v>
      </c>
      <c r="CW24" s="42">
        <v>0</v>
      </c>
      <c r="CX24" s="42">
        <v>0</v>
      </c>
      <c r="CY24" s="42">
        <v>0</v>
      </c>
      <c r="CZ24" s="42">
        <v>0</v>
      </c>
      <c r="DA24" s="42">
        <v>0</v>
      </c>
      <c r="DB24" s="42">
        <v>0</v>
      </c>
      <c r="DC24" s="42">
        <v>0</v>
      </c>
      <c r="DD24" s="42">
        <v>0</v>
      </c>
      <c r="DE24" s="56">
        <v>0</v>
      </c>
      <c r="DF24" s="57">
        <v>2673901</v>
      </c>
      <c r="DG24" s="42">
        <v>0</v>
      </c>
      <c r="DH24" s="42">
        <v>0</v>
      </c>
      <c r="DI24" s="42">
        <v>0</v>
      </c>
      <c r="DJ24" s="42">
        <v>0</v>
      </c>
      <c r="DK24" s="42">
        <v>0</v>
      </c>
      <c r="DL24" s="42">
        <v>0</v>
      </c>
      <c r="DM24" s="56">
        <v>-57139</v>
      </c>
      <c r="DN24" s="57">
        <v>-57139</v>
      </c>
      <c r="DO24" s="57">
        <v>2616762</v>
      </c>
      <c r="DP24" s="56">
        <v>708031</v>
      </c>
      <c r="DQ24" s="57">
        <v>708031</v>
      </c>
      <c r="DR24" s="57">
        <v>650892</v>
      </c>
      <c r="DS24" s="57">
        <v>3324793</v>
      </c>
      <c r="DT24" s="42">
        <v>-42821</v>
      </c>
      <c r="DU24" s="42">
        <v>0</v>
      </c>
      <c r="DV24" s="56">
        <v>-3425</v>
      </c>
      <c r="DW24" s="56">
        <v>-46246</v>
      </c>
      <c r="DX24" s="57">
        <v>604646</v>
      </c>
      <c r="DY24" s="57">
        <v>-72517</v>
      </c>
      <c r="DZ24" s="57">
        <v>-164445</v>
      </c>
      <c r="EA24" s="57">
        <v>3041585</v>
      </c>
    </row>
    <row r="25" spans="1:131" ht="39.950000000000003" customHeight="1" x14ac:dyDescent="0.15">
      <c r="A25" s="55" t="s">
        <v>203</v>
      </c>
      <c r="B25" s="58" t="s">
        <v>329</v>
      </c>
      <c r="C25" s="55">
        <v>0</v>
      </c>
      <c r="D25" s="42">
        <v>2</v>
      </c>
      <c r="E25" s="42">
        <v>544</v>
      </c>
      <c r="F25" s="42">
        <v>60</v>
      </c>
      <c r="G25" s="42">
        <v>0</v>
      </c>
      <c r="H25" s="42">
        <v>0</v>
      </c>
      <c r="I25" s="42">
        <v>754</v>
      </c>
      <c r="J25" s="42">
        <v>104525</v>
      </c>
      <c r="K25" s="42">
        <v>36705</v>
      </c>
      <c r="L25" s="42">
        <v>2593</v>
      </c>
      <c r="M25" s="42">
        <v>2010</v>
      </c>
      <c r="N25" s="42">
        <v>26163</v>
      </c>
      <c r="O25" s="42">
        <v>1390</v>
      </c>
      <c r="P25" s="42">
        <v>5218</v>
      </c>
      <c r="Q25" s="42">
        <v>3218</v>
      </c>
      <c r="R25" s="42">
        <v>72884</v>
      </c>
      <c r="S25" s="42">
        <v>33229</v>
      </c>
      <c r="T25" s="42">
        <v>3189</v>
      </c>
      <c r="U25" s="42">
        <v>2775</v>
      </c>
      <c r="V25" s="42">
        <v>56662</v>
      </c>
      <c r="W25" s="42">
        <v>55471</v>
      </c>
      <c r="X25" s="42">
        <v>1807766</v>
      </c>
      <c r="Y25" s="42">
        <v>1027590</v>
      </c>
      <c r="Z25" s="42">
        <v>140394</v>
      </c>
      <c r="AA25" s="42">
        <v>553074</v>
      </c>
      <c r="AB25" s="42">
        <v>1150383</v>
      </c>
      <c r="AC25" s="42">
        <v>4514</v>
      </c>
      <c r="AD25" s="42">
        <v>2495</v>
      </c>
      <c r="AE25" s="42">
        <v>467800</v>
      </c>
      <c r="AF25" s="42">
        <v>443695</v>
      </c>
      <c r="AG25" s="42">
        <v>1027</v>
      </c>
      <c r="AH25" s="42">
        <v>19554</v>
      </c>
      <c r="AI25" s="42">
        <v>533</v>
      </c>
      <c r="AJ25" s="42">
        <v>636</v>
      </c>
      <c r="AK25" s="42">
        <v>60271</v>
      </c>
      <c r="AL25" s="42">
        <v>604</v>
      </c>
      <c r="AM25" s="42">
        <v>0</v>
      </c>
      <c r="AN25" s="42">
        <v>52</v>
      </c>
      <c r="AO25" s="42">
        <v>0</v>
      </c>
      <c r="AP25" s="42">
        <v>1188</v>
      </c>
      <c r="AQ25" s="42">
        <v>15656</v>
      </c>
      <c r="AR25" s="42">
        <v>444</v>
      </c>
      <c r="AS25" s="42">
        <v>1778</v>
      </c>
      <c r="AT25" s="42">
        <v>8343</v>
      </c>
      <c r="AU25" s="42">
        <v>416</v>
      </c>
      <c r="AV25" s="42">
        <v>9659</v>
      </c>
      <c r="AW25" s="42">
        <v>53267</v>
      </c>
      <c r="AX25" s="42">
        <v>16969</v>
      </c>
      <c r="AY25" s="42">
        <v>10697</v>
      </c>
      <c r="AZ25" s="42">
        <v>12177</v>
      </c>
      <c r="BA25" s="42">
        <v>2382</v>
      </c>
      <c r="BB25" s="42">
        <v>6846</v>
      </c>
      <c r="BC25" s="42">
        <v>1647</v>
      </c>
      <c r="BD25" s="42">
        <v>48</v>
      </c>
      <c r="BE25" s="42">
        <v>549</v>
      </c>
      <c r="BF25" s="42">
        <v>353</v>
      </c>
      <c r="BG25" s="42">
        <v>9731</v>
      </c>
      <c r="BH25" s="42">
        <v>400</v>
      </c>
      <c r="BI25" s="42">
        <v>64</v>
      </c>
      <c r="BJ25" s="42">
        <v>4934</v>
      </c>
      <c r="BK25" s="42">
        <v>0</v>
      </c>
      <c r="BL25" s="42">
        <v>1965</v>
      </c>
      <c r="BM25" s="42">
        <v>2879</v>
      </c>
      <c r="BN25" s="42">
        <v>3</v>
      </c>
      <c r="BO25" s="42">
        <v>0</v>
      </c>
      <c r="BP25" s="42">
        <v>0</v>
      </c>
      <c r="BQ25" s="42">
        <v>15</v>
      </c>
      <c r="BR25" s="42">
        <v>358</v>
      </c>
      <c r="BS25" s="42">
        <v>0</v>
      </c>
      <c r="BT25" s="42">
        <v>0</v>
      </c>
      <c r="BU25" s="42">
        <v>0</v>
      </c>
      <c r="BV25" s="42">
        <v>0</v>
      </c>
      <c r="BW25" s="42">
        <v>0</v>
      </c>
      <c r="BX25" s="42">
        <v>0</v>
      </c>
      <c r="BY25" s="42">
        <v>0</v>
      </c>
      <c r="BZ25" s="42">
        <v>7</v>
      </c>
      <c r="CA25" s="42">
        <v>0</v>
      </c>
      <c r="CB25" s="42">
        <v>0</v>
      </c>
      <c r="CC25" s="42">
        <v>0</v>
      </c>
      <c r="CD25" s="42">
        <v>0</v>
      </c>
      <c r="CE25" s="42">
        <v>13</v>
      </c>
      <c r="CF25" s="42">
        <v>5078</v>
      </c>
      <c r="CG25" s="42">
        <v>5</v>
      </c>
      <c r="CH25" s="42">
        <v>0</v>
      </c>
      <c r="CI25" s="42">
        <v>0</v>
      </c>
      <c r="CJ25" s="42">
        <v>0</v>
      </c>
      <c r="CK25" s="42">
        <v>0</v>
      </c>
      <c r="CL25" s="42">
        <v>2494</v>
      </c>
      <c r="CM25" s="42">
        <v>190</v>
      </c>
      <c r="CN25" s="42">
        <v>12880</v>
      </c>
      <c r="CO25" s="42">
        <v>94177</v>
      </c>
      <c r="CP25" s="42">
        <v>20925</v>
      </c>
      <c r="CQ25" s="42">
        <v>1920</v>
      </c>
      <c r="CR25" s="42">
        <v>152</v>
      </c>
      <c r="CS25" s="42">
        <v>754</v>
      </c>
      <c r="CT25" s="42">
        <v>0</v>
      </c>
      <c r="CU25" s="42">
        <v>13</v>
      </c>
      <c r="CV25" s="42">
        <v>0</v>
      </c>
      <c r="CW25" s="42">
        <v>4869</v>
      </c>
      <c r="CX25" s="42">
        <v>0</v>
      </c>
      <c r="CY25" s="42">
        <v>0</v>
      </c>
      <c r="CZ25" s="42">
        <v>0</v>
      </c>
      <c r="DA25" s="42">
        <v>4701</v>
      </c>
      <c r="DB25" s="42">
        <v>0</v>
      </c>
      <c r="DC25" s="42">
        <v>726</v>
      </c>
      <c r="DD25" s="42">
        <v>0</v>
      </c>
      <c r="DE25" s="56">
        <v>1481</v>
      </c>
      <c r="DF25" s="57">
        <v>6400933</v>
      </c>
      <c r="DG25" s="42">
        <v>0</v>
      </c>
      <c r="DH25" s="42">
        <v>394</v>
      </c>
      <c r="DI25" s="42">
        <v>0</v>
      </c>
      <c r="DJ25" s="42">
        <v>0</v>
      </c>
      <c r="DK25" s="42">
        <v>0</v>
      </c>
      <c r="DL25" s="42">
        <v>0</v>
      </c>
      <c r="DM25" s="56">
        <v>-10444</v>
      </c>
      <c r="DN25" s="57">
        <v>-10050</v>
      </c>
      <c r="DO25" s="57">
        <v>6390883</v>
      </c>
      <c r="DP25" s="56">
        <v>1928094</v>
      </c>
      <c r="DQ25" s="57">
        <v>1928094</v>
      </c>
      <c r="DR25" s="57">
        <v>1918044</v>
      </c>
      <c r="DS25" s="57">
        <v>8318977</v>
      </c>
      <c r="DT25" s="42">
        <v>-1693541</v>
      </c>
      <c r="DU25" s="42">
        <v>-14234</v>
      </c>
      <c r="DV25" s="56">
        <v>-136622</v>
      </c>
      <c r="DW25" s="56">
        <v>-1844397</v>
      </c>
      <c r="DX25" s="57">
        <v>73647</v>
      </c>
      <c r="DY25" s="57">
        <v>-648961</v>
      </c>
      <c r="DZ25" s="57">
        <v>-201384</v>
      </c>
      <c r="EA25" s="57">
        <v>5624235</v>
      </c>
    </row>
    <row r="26" spans="1:131" ht="39.950000000000003" customHeight="1" x14ac:dyDescent="0.15">
      <c r="A26" s="55" t="s">
        <v>202</v>
      </c>
      <c r="B26" s="43" t="s">
        <v>201</v>
      </c>
      <c r="C26" s="55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2107</v>
      </c>
      <c r="K26" s="42">
        <v>0</v>
      </c>
      <c r="L26" s="42">
        <v>35</v>
      </c>
      <c r="M26" s="42">
        <v>0</v>
      </c>
      <c r="N26" s="42">
        <v>3225</v>
      </c>
      <c r="O26" s="42">
        <v>94</v>
      </c>
      <c r="P26" s="42">
        <v>7386</v>
      </c>
      <c r="Q26" s="42">
        <v>1652</v>
      </c>
      <c r="R26" s="42">
        <v>14698</v>
      </c>
      <c r="S26" s="42">
        <v>13109</v>
      </c>
      <c r="T26" s="42">
        <v>3032</v>
      </c>
      <c r="U26" s="42">
        <v>0</v>
      </c>
      <c r="V26" s="42">
        <v>0</v>
      </c>
      <c r="W26" s="42">
        <v>0</v>
      </c>
      <c r="X26" s="42">
        <v>0</v>
      </c>
      <c r="Y26" s="42">
        <v>8028</v>
      </c>
      <c r="Z26" s="42">
        <v>42424</v>
      </c>
      <c r="AA26" s="42">
        <v>0</v>
      </c>
      <c r="AB26" s="42">
        <v>172377</v>
      </c>
      <c r="AC26" s="42">
        <v>0</v>
      </c>
      <c r="AD26" s="42">
        <v>1</v>
      </c>
      <c r="AE26" s="42">
        <v>1950131</v>
      </c>
      <c r="AF26" s="42">
        <v>1956</v>
      </c>
      <c r="AG26" s="42">
        <v>3002</v>
      </c>
      <c r="AH26" s="42">
        <v>1534</v>
      </c>
      <c r="AI26" s="42">
        <v>0</v>
      </c>
      <c r="AJ26" s="42">
        <v>0</v>
      </c>
      <c r="AK26" s="42">
        <v>4828</v>
      </c>
      <c r="AL26" s="42">
        <v>0</v>
      </c>
      <c r="AM26" s="42">
        <v>173</v>
      </c>
      <c r="AN26" s="42">
        <v>0</v>
      </c>
      <c r="AO26" s="42">
        <v>0</v>
      </c>
      <c r="AP26" s="42">
        <v>0</v>
      </c>
      <c r="AQ26" s="42">
        <v>27347</v>
      </c>
      <c r="AR26" s="42">
        <v>144</v>
      </c>
      <c r="AS26" s="42">
        <v>1618</v>
      </c>
      <c r="AT26" s="42">
        <v>30</v>
      </c>
      <c r="AU26" s="42">
        <v>1382</v>
      </c>
      <c r="AV26" s="42">
        <v>21310</v>
      </c>
      <c r="AW26" s="42">
        <v>29127</v>
      </c>
      <c r="AX26" s="42">
        <v>25843</v>
      </c>
      <c r="AY26" s="42">
        <v>31028</v>
      </c>
      <c r="AZ26" s="42">
        <v>16613</v>
      </c>
      <c r="BA26" s="42">
        <v>0</v>
      </c>
      <c r="BB26" s="42">
        <v>16059</v>
      </c>
      <c r="BC26" s="42">
        <v>8293</v>
      </c>
      <c r="BD26" s="42">
        <v>2553</v>
      </c>
      <c r="BE26" s="42">
        <v>0</v>
      </c>
      <c r="BF26" s="42">
        <v>0</v>
      </c>
      <c r="BG26" s="42">
        <v>98821</v>
      </c>
      <c r="BH26" s="42">
        <v>1336</v>
      </c>
      <c r="BI26" s="42">
        <v>251</v>
      </c>
      <c r="BJ26" s="42">
        <v>18433</v>
      </c>
      <c r="BK26" s="42">
        <v>0</v>
      </c>
      <c r="BL26" s="42">
        <v>1</v>
      </c>
      <c r="BM26" s="42">
        <v>0</v>
      </c>
      <c r="BN26" s="42">
        <v>0</v>
      </c>
      <c r="BO26" s="42">
        <v>0</v>
      </c>
      <c r="BP26" s="42">
        <v>0</v>
      </c>
      <c r="BQ26" s="42">
        <v>0</v>
      </c>
      <c r="BR26" s="42">
        <v>0</v>
      </c>
      <c r="BS26" s="42">
        <v>0</v>
      </c>
      <c r="BT26" s="42">
        <v>0</v>
      </c>
      <c r="BU26" s="42">
        <v>0</v>
      </c>
      <c r="BV26" s="42">
        <v>0</v>
      </c>
      <c r="BW26" s="42">
        <v>0</v>
      </c>
      <c r="BX26" s="42">
        <v>0</v>
      </c>
      <c r="BY26" s="42">
        <v>0</v>
      </c>
      <c r="BZ26" s="42">
        <v>0</v>
      </c>
      <c r="CA26" s="42">
        <v>0</v>
      </c>
      <c r="CB26" s="42">
        <v>0</v>
      </c>
      <c r="CC26" s="42">
        <v>0</v>
      </c>
      <c r="CD26" s="42">
        <v>0</v>
      </c>
      <c r="CE26" s="42">
        <v>0</v>
      </c>
      <c r="CF26" s="42">
        <v>0</v>
      </c>
      <c r="CG26" s="42">
        <v>0</v>
      </c>
      <c r="CH26" s="42">
        <v>0</v>
      </c>
      <c r="CI26" s="42">
        <v>0</v>
      </c>
      <c r="CJ26" s="42">
        <v>0</v>
      </c>
      <c r="CK26" s="42">
        <v>0</v>
      </c>
      <c r="CL26" s="42">
        <v>252</v>
      </c>
      <c r="CM26" s="42">
        <v>0</v>
      </c>
      <c r="CN26" s="42">
        <v>0</v>
      </c>
      <c r="CO26" s="42">
        <v>0</v>
      </c>
      <c r="CP26" s="42">
        <v>8892</v>
      </c>
      <c r="CQ26" s="42">
        <v>541</v>
      </c>
      <c r="CR26" s="42">
        <v>0</v>
      </c>
      <c r="CS26" s="42">
        <v>174</v>
      </c>
      <c r="CT26" s="42">
        <v>0</v>
      </c>
      <c r="CU26" s="42">
        <v>0</v>
      </c>
      <c r="CV26" s="42">
        <v>0</v>
      </c>
      <c r="CW26" s="42">
        <v>0</v>
      </c>
      <c r="CX26" s="42">
        <v>0</v>
      </c>
      <c r="CY26" s="42">
        <v>0</v>
      </c>
      <c r="CZ26" s="42">
        <v>0</v>
      </c>
      <c r="DA26" s="42">
        <v>0</v>
      </c>
      <c r="DB26" s="42">
        <v>0</v>
      </c>
      <c r="DC26" s="42">
        <v>0</v>
      </c>
      <c r="DD26" s="42">
        <v>0</v>
      </c>
      <c r="DE26" s="56">
        <v>8350</v>
      </c>
      <c r="DF26" s="57">
        <v>2548190</v>
      </c>
      <c r="DG26" s="42">
        <v>0</v>
      </c>
      <c r="DH26" s="42">
        <v>0</v>
      </c>
      <c r="DI26" s="42">
        <v>0</v>
      </c>
      <c r="DJ26" s="42">
        <v>0</v>
      </c>
      <c r="DK26" s="42">
        <v>0</v>
      </c>
      <c r="DL26" s="42">
        <v>0</v>
      </c>
      <c r="DM26" s="56">
        <v>-13569</v>
      </c>
      <c r="DN26" s="57">
        <v>-13569</v>
      </c>
      <c r="DO26" s="57">
        <v>2534621</v>
      </c>
      <c r="DP26" s="56">
        <v>1277369</v>
      </c>
      <c r="DQ26" s="57">
        <v>1277369</v>
      </c>
      <c r="DR26" s="57">
        <v>1263800</v>
      </c>
      <c r="DS26" s="57">
        <v>3811990</v>
      </c>
      <c r="DT26" s="42">
        <v>-611820</v>
      </c>
      <c r="DU26" s="42">
        <v>-12882</v>
      </c>
      <c r="DV26" s="56">
        <v>-49976</v>
      </c>
      <c r="DW26" s="56">
        <v>-674678</v>
      </c>
      <c r="DX26" s="57">
        <v>589122</v>
      </c>
      <c r="DY26" s="57">
        <v>-514705</v>
      </c>
      <c r="DZ26" s="57">
        <v>-110931</v>
      </c>
      <c r="EA26" s="57">
        <v>2511676</v>
      </c>
    </row>
    <row r="27" spans="1:131" ht="39.950000000000003" customHeight="1" x14ac:dyDescent="0.15">
      <c r="A27" s="55" t="s">
        <v>200</v>
      </c>
      <c r="B27" s="43" t="s">
        <v>199</v>
      </c>
      <c r="C27" s="55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30718</v>
      </c>
      <c r="N27" s="42">
        <v>216978</v>
      </c>
      <c r="O27" s="42">
        <v>152295</v>
      </c>
      <c r="P27" s="42">
        <v>292</v>
      </c>
      <c r="Q27" s="42">
        <v>2086</v>
      </c>
      <c r="R27" s="42">
        <v>6273</v>
      </c>
      <c r="S27" s="42">
        <v>93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44</v>
      </c>
      <c r="AA27" s="42">
        <v>0</v>
      </c>
      <c r="AB27" s="42">
        <v>0</v>
      </c>
      <c r="AC27" s="42">
        <v>0</v>
      </c>
      <c r="AD27" s="42">
        <v>445</v>
      </c>
      <c r="AE27" s="42">
        <v>4419</v>
      </c>
      <c r="AF27" s="42">
        <v>529</v>
      </c>
      <c r="AG27" s="42">
        <v>706</v>
      </c>
      <c r="AH27" s="42">
        <v>1390</v>
      </c>
      <c r="AI27" s="42">
        <v>0</v>
      </c>
      <c r="AJ27" s="42">
        <v>0</v>
      </c>
      <c r="AK27" s="42">
        <v>19375</v>
      </c>
      <c r="AL27" s="42">
        <v>0</v>
      </c>
      <c r="AM27" s="42">
        <v>0</v>
      </c>
      <c r="AN27" s="42">
        <v>0</v>
      </c>
      <c r="AO27" s="42">
        <v>0</v>
      </c>
      <c r="AP27" s="42">
        <v>0</v>
      </c>
      <c r="AQ27" s="42">
        <v>0</v>
      </c>
      <c r="AR27" s="42">
        <v>0</v>
      </c>
      <c r="AS27" s="42">
        <v>0</v>
      </c>
      <c r="AT27" s="42">
        <v>0</v>
      </c>
      <c r="AU27" s="42">
        <v>0</v>
      </c>
      <c r="AV27" s="42">
        <v>4244</v>
      </c>
      <c r="AW27" s="42">
        <v>0</v>
      </c>
      <c r="AX27" s="42">
        <v>0</v>
      </c>
      <c r="AY27" s="42">
        <v>0</v>
      </c>
      <c r="AZ27" s="42">
        <v>0</v>
      </c>
      <c r="BA27" s="42">
        <v>0</v>
      </c>
      <c r="BB27" s="42">
        <v>0</v>
      </c>
      <c r="BC27" s="42">
        <v>0</v>
      </c>
      <c r="BD27" s="42">
        <v>0</v>
      </c>
      <c r="BE27" s="42">
        <v>0</v>
      </c>
      <c r="BF27" s="42">
        <v>0</v>
      </c>
      <c r="BG27" s="42">
        <v>0</v>
      </c>
      <c r="BH27" s="42">
        <v>0</v>
      </c>
      <c r="BI27" s="42">
        <v>0</v>
      </c>
      <c r="BJ27" s="42">
        <v>47478</v>
      </c>
      <c r="BK27" s="42">
        <v>0</v>
      </c>
      <c r="BL27" s="42">
        <v>0</v>
      </c>
      <c r="BM27" s="42">
        <v>0</v>
      </c>
      <c r="BN27" s="42">
        <v>0</v>
      </c>
      <c r="BO27" s="42">
        <v>0</v>
      </c>
      <c r="BP27" s="42">
        <v>0</v>
      </c>
      <c r="BQ27" s="42">
        <v>0</v>
      </c>
      <c r="BR27" s="42">
        <v>0</v>
      </c>
      <c r="BS27" s="42">
        <v>0</v>
      </c>
      <c r="BT27" s="42">
        <v>0</v>
      </c>
      <c r="BU27" s="42">
        <v>0</v>
      </c>
      <c r="BV27" s="42">
        <v>0</v>
      </c>
      <c r="BW27" s="42">
        <v>0</v>
      </c>
      <c r="BX27" s="42">
        <v>0</v>
      </c>
      <c r="BY27" s="42">
        <v>0</v>
      </c>
      <c r="BZ27" s="42">
        <v>0</v>
      </c>
      <c r="CA27" s="42">
        <v>0</v>
      </c>
      <c r="CB27" s="42">
        <v>0</v>
      </c>
      <c r="CC27" s="42">
        <v>0</v>
      </c>
      <c r="CD27" s="42">
        <v>0</v>
      </c>
      <c r="CE27" s="42">
        <v>0</v>
      </c>
      <c r="CF27" s="42">
        <v>0</v>
      </c>
      <c r="CG27" s="42">
        <v>0</v>
      </c>
      <c r="CH27" s="42">
        <v>0</v>
      </c>
      <c r="CI27" s="42">
        <v>0</v>
      </c>
      <c r="CJ27" s="42">
        <v>0</v>
      </c>
      <c r="CK27" s="42">
        <v>0</v>
      </c>
      <c r="CL27" s="42">
        <v>0</v>
      </c>
      <c r="CM27" s="42">
        <v>56</v>
      </c>
      <c r="CN27" s="42">
        <v>0</v>
      </c>
      <c r="CO27" s="42">
        <v>0</v>
      </c>
      <c r="CP27" s="42">
        <v>0</v>
      </c>
      <c r="CQ27" s="42">
        <v>0</v>
      </c>
      <c r="CR27" s="42">
        <v>0</v>
      </c>
      <c r="CS27" s="42">
        <v>0</v>
      </c>
      <c r="CT27" s="42">
        <v>0</v>
      </c>
      <c r="CU27" s="42">
        <v>0</v>
      </c>
      <c r="CV27" s="42">
        <v>0</v>
      </c>
      <c r="CW27" s="42">
        <v>0</v>
      </c>
      <c r="CX27" s="42">
        <v>0</v>
      </c>
      <c r="CY27" s="42">
        <v>0</v>
      </c>
      <c r="CZ27" s="42">
        <v>0</v>
      </c>
      <c r="DA27" s="42">
        <v>0</v>
      </c>
      <c r="DB27" s="42">
        <v>0</v>
      </c>
      <c r="DC27" s="42">
        <v>0</v>
      </c>
      <c r="DD27" s="42">
        <v>0</v>
      </c>
      <c r="DE27" s="56">
        <v>758</v>
      </c>
      <c r="DF27" s="57">
        <v>488179</v>
      </c>
      <c r="DG27" s="42">
        <v>0</v>
      </c>
      <c r="DH27" s="42">
        <v>0</v>
      </c>
      <c r="DI27" s="42">
        <v>0</v>
      </c>
      <c r="DJ27" s="42">
        <v>0</v>
      </c>
      <c r="DK27" s="42">
        <v>0</v>
      </c>
      <c r="DL27" s="42">
        <v>0</v>
      </c>
      <c r="DM27" s="56">
        <v>-35047</v>
      </c>
      <c r="DN27" s="57">
        <v>-35047</v>
      </c>
      <c r="DO27" s="57">
        <v>453132</v>
      </c>
      <c r="DP27" s="56">
        <v>299826</v>
      </c>
      <c r="DQ27" s="57">
        <v>299826</v>
      </c>
      <c r="DR27" s="57">
        <v>264779</v>
      </c>
      <c r="DS27" s="57">
        <v>752958</v>
      </c>
      <c r="DT27" s="42">
        <v>-92617</v>
      </c>
      <c r="DU27" s="42">
        <v>-3913</v>
      </c>
      <c r="DV27" s="56">
        <v>-7722</v>
      </c>
      <c r="DW27" s="56">
        <v>-104252</v>
      </c>
      <c r="DX27" s="57">
        <v>160527</v>
      </c>
      <c r="DY27" s="57">
        <v>-128886</v>
      </c>
      <c r="DZ27" s="57">
        <v>-26102</v>
      </c>
      <c r="EA27" s="57">
        <v>493718</v>
      </c>
    </row>
    <row r="28" spans="1:131" ht="39.950000000000003" customHeight="1" x14ac:dyDescent="0.15">
      <c r="A28" s="55" t="s">
        <v>198</v>
      </c>
      <c r="B28" s="43" t="s">
        <v>197</v>
      </c>
      <c r="C28" s="55">
        <v>0</v>
      </c>
      <c r="D28" s="42">
        <v>40294</v>
      </c>
      <c r="E28" s="42">
        <v>51940</v>
      </c>
      <c r="F28" s="42">
        <v>0</v>
      </c>
      <c r="G28" s="42">
        <v>11541</v>
      </c>
      <c r="H28" s="42">
        <v>0</v>
      </c>
      <c r="I28" s="42">
        <v>0</v>
      </c>
      <c r="J28" s="42">
        <v>7017</v>
      </c>
      <c r="K28" s="42">
        <v>0</v>
      </c>
      <c r="L28" s="42">
        <v>4078</v>
      </c>
      <c r="M28" s="42">
        <v>99</v>
      </c>
      <c r="N28" s="42">
        <v>0</v>
      </c>
      <c r="O28" s="42">
        <v>129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289957</v>
      </c>
      <c r="AB28" s="42">
        <v>11477</v>
      </c>
      <c r="AC28" s="42">
        <v>0</v>
      </c>
      <c r="AD28" s="42">
        <v>0</v>
      </c>
      <c r="AE28" s="42">
        <v>0</v>
      </c>
      <c r="AF28" s="42">
        <v>0</v>
      </c>
      <c r="AG28" s="42">
        <v>0</v>
      </c>
      <c r="AH28" s="42">
        <v>0</v>
      </c>
      <c r="AI28" s="42">
        <v>0</v>
      </c>
      <c r="AJ28" s="42">
        <v>0</v>
      </c>
      <c r="AK28" s="42">
        <v>0</v>
      </c>
      <c r="AL28" s="42">
        <v>0</v>
      </c>
      <c r="AM28" s="42">
        <v>0</v>
      </c>
      <c r="AN28" s="42">
        <v>0</v>
      </c>
      <c r="AO28" s="42">
        <v>0</v>
      </c>
      <c r="AP28" s="42">
        <v>0</v>
      </c>
      <c r="AQ28" s="42">
        <v>0</v>
      </c>
      <c r="AR28" s="42">
        <v>0</v>
      </c>
      <c r="AS28" s="42">
        <v>0</v>
      </c>
      <c r="AT28" s="42">
        <v>0</v>
      </c>
      <c r="AU28" s="42">
        <v>0</v>
      </c>
      <c r="AV28" s="42">
        <v>0</v>
      </c>
      <c r="AW28" s="42">
        <v>0</v>
      </c>
      <c r="AX28" s="42">
        <v>0</v>
      </c>
      <c r="AY28" s="42">
        <v>0</v>
      </c>
      <c r="AZ28" s="42">
        <v>0</v>
      </c>
      <c r="BA28" s="42">
        <v>0</v>
      </c>
      <c r="BB28" s="42">
        <v>0</v>
      </c>
      <c r="BC28" s="42">
        <v>0</v>
      </c>
      <c r="BD28" s="42">
        <v>0</v>
      </c>
      <c r="BE28" s="42">
        <v>0</v>
      </c>
      <c r="BF28" s="42">
        <v>0</v>
      </c>
      <c r="BG28" s="42">
        <v>0</v>
      </c>
      <c r="BH28" s="42">
        <v>0</v>
      </c>
      <c r="BI28" s="42">
        <v>0</v>
      </c>
      <c r="BJ28" s="42">
        <v>0</v>
      </c>
      <c r="BK28" s="42">
        <v>42</v>
      </c>
      <c r="BL28" s="42">
        <v>0</v>
      </c>
      <c r="BM28" s="42">
        <v>0</v>
      </c>
      <c r="BN28" s="42">
        <v>0</v>
      </c>
      <c r="BO28" s="42">
        <v>0</v>
      </c>
      <c r="BP28" s="42">
        <v>0</v>
      </c>
      <c r="BQ28" s="42">
        <v>0</v>
      </c>
      <c r="BR28" s="42">
        <v>176</v>
      </c>
      <c r="BS28" s="42">
        <v>32141</v>
      </c>
      <c r="BT28" s="42">
        <v>0</v>
      </c>
      <c r="BU28" s="42">
        <v>0</v>
      </c>
      <c r="BV28" s="42">
        <v>0</v>
      </c>
      <c r="BW28" s="42">
        <v>0</v>
      </c>
      <c r="BX28" s="42">
        <v>0</v>
      </c>
      <c r="BY28" s="42">
        <v>0</v>
      </c>
      <c r="BZ28" s="42">
        <v>308</v>
      </c>
      <c r="CA28" s="42">
        <v>0</v>
      </c>
      <c r="CB28" s="42">
        <v>133</v>
      </c>
      <c r="CC28" s="42">
        <v>8</v>
      </c>
      <c r="CD28" s="42">
        <v>0</v>
      </c>
      <c r="CE28" s="42">
        <v>0</v>
      </c>
      <c r="CF28" s="42">
        <v>0</v>
      </c>
      <c r="CG28" s="42">
        <v>1593</v>
      </c>
      <c r="CH28" s="42">
        <v>0</v>
      </c>
      <c r="CI28" s="42">
        <v>0</v>
      </c>
      <c r="CJ28" s="42">
        <v>0</v>
      </c>
      <c r="CK28" s="42">
        <v>0</v>
      </c>
      <c r="CL28" s="42">
        <v>34</v>
      </c>
      <c r="CM28" s="42">
        <v>17995</v>
      </c>
      <c r="CN28" s="42">
        <v>172</v>
      </c>
      <c r="CO28" s="42">
        <v>21086</v>
      </c>
      <c r="CP28" s="42">
        <v>11016310</v>
      </c>
      <c r="CQ28" s="42">
        <v>44024</v>
      </c>
      <c r="CR28" s="42">
        <v>110272</v>
      </c>
      <c r="CS28" s="42">
        <v>52888</v>
      </c>
      <c r="CT28" s="42">
        <v>0</v>
      </c>
      <c r="CU28" s="42">
        <v>0</v>
      </c>
      <c r="CV28" s="42">
        <v>0</v>
      </c>
      <c r="CW28" s="42">
        <v>0</v>
      </c>
      <c r="CX28" s="42">
        <v>0</v>
      </c>
      <c r="CY28" s="42">
        <v>151</v>
      </c>
      <c r="CZ28" s="42">
        <v>0</v>
      </c>
      <c r="DA28" s="42">
        <v>0</v>
      </c>
      <c r="DB28" s="42">
        <v>391</v>
      </c>
      <c r="DC28" s="42">
        <v>34</v>
      </c>
      <c r="DD28" s="42">
        <v>0</v>
      </c>
      <c r="DE28" s="56">
        <v>11602</v>
      </c>
      <c r="DF28" s="57">
        <v>11725892</v>
      </c>
      <c r="DG28" s="42">
        <v>204237</v>
      </c>
      <c r="DH28" s="42">
        <v>1359266</v>
      </c>
      <c r="DI28" s="42">
        <v>0</v>
      </c>
      <c r="DJ28" s="42">
        <v>0</v>
      </c>
      <c r="DK28" s="42">
        <v>0</v>
      </c>
      <c r="DL28" s="42">
        <v>0</v>
      </c>
      <c r="DM28" s="56">
        <v>33872</v>
      </c>
      <c r="DN28" s="57">
        <v>1597375</v>
      </c>
      <c r="DO28" s="57">
        <v>13323267</v>
      </c>
      <c r="DP28" s="56">
        <v>649427</v>
      </c>
      <c r="DQ28" s="57">
        <v>649427</v>
      </c>
      <c r="DR28" s="57">
        <v>2246802</v>
      </c>
      <c r="DS28" s="57">
        <v>13972694</v>
      </c>
      <c r="DT28" s="42">
        <v>-2914771</v>
      </c>
      <c r="DU28" s="42">
        <v>-806</v>
      </c>
      <c r="DV28" s="56">
        <v>-233156</v>
      </c>
      <c r="DW28" s="56">
        <v>-3148733</v>
      </c>
      <c r="DX28" s="57">
        <v>-901931</v>
      </c>
      <c r="DY28" s="57">
        <v>-3390791</v>
      </c>
      <c r="DZ28" s="57">
        <v>-377736</v>
      </c>
      <c r="EA28" s="57">
        <v>7055434</v>
      </c>
    </row>
    <row r="29" spans="1:131" ht="39.950000000000003" customHeight="1" x14ac:dyDescent="0.15">
      <c r="A29" s="55" t="s">
        <v>196</v>
      </c>
      <c r="B29" s="43" t="s">
        <v>195</v>
      </c>
      <c r="C29" s="55">
        <v>399328</v>
      </c>
      <c r="D29" s="42">
        <v>10050</v>
      </c>
      <c r="E29" s="42">
        <v>6466</v>
      </c>
      <c r="F29" s="42">
        <v>608</v>
      </c>
      <c r="G29" s="42">
        <v>7776</v>
      </c>
      <c r="H29" s="42">
        <v>427</v>
      </c>
      <c r="I29" s="42">
        <v>13564</v>
      </c>
      <c r="J29" s="42">
        <v>73130</v>
      </c>
      <c r="K29" s="42">
        <v>27015</v>
      </c>
      <c r="L29" s="42">
        <v>30</v>
      </c>
      <c r="M29" s="42">
        <v>5067</v>
      </c>
      <c r="N29" s="42">
        <v>32725</v>
      </c>
      <c r="O29" s="42">
        <v>19156</v>
      </c>
      <c r="P29" s="42">
        <v>93454</v>
      </c>
      <c r="Q29" s="42">
        <v>56851</v>
      </c>
      <c r="R29" s="42">
        <v>52912</v>
      </c>
      <c r="S29" s="42">
        <v>75403</v>
      </c>
      <c r="T29" s="42">
        <v>178098</v>
      </c>
      <c r="U29" s="42">
        <v>1820</v>
      </c>
      <c r="V29" s="42">
        <v>33216</v>
      </c>
      <c r="W29" s="42">
        <v>18012</v>
      </c>
      <c r="X29" s="42">
        <v>74661</v>
      </c>
      <c r="Y29" s="42">
        <v>25065</v>
      </c>
      <c r="Z29" s="42">
        <v>8220</v>
      </c>
      <c r="AA29" s="42">
        <v>131889</v>
      </c>
      <c r="AB29" s="42">
        <v>908938</v>
      </c>
      <c r="AC29" s="42">
        <v>12989</v>
      </c>
      <c r="AD29" s="42">
        <v>18852</v>
      </c>
      <c r="AE29" s="42">
        <v>72336</v>
      </c>
      <c r="AF29" s="42">
        <v>39647</v>
      </c>
      <c r="AG29" s="42">
        <v>753</v>
      </c>
      <c r="AH29" s="42">
        <v>4872</v>
      </c>
      <c r="AI29" s="42">
        <v>23184</v>
      </c>
      <c r="AJ29" s="42">
        <v>696</v>
      </c>
      <c r="AK29" s="42">
        <v>33174</v>
      </c>
      <c r="AL29" s="42">
        <v>1880</v>
      </c>
      <c r="AM29" s="42">
        <v>15415</v>
      </c>
      <c r="AN29" s="42">
        <v>10981</v>
      </c>
      <c r="AO29" s="42">
        <v>549</v>
      </c>
      <c r="AP29" s="42">
        <v>92</v>
      </c>
      <c r="AQ29" s="42">
        <v>16046</v>
      </c>
      <c r="AR29" s="42">
        <v>37075</v>
      </c>
      <c r="AS29" s="42">
        <v>57726</v>
      </c>
      <c r="AT29" s="42">
        <v>31227</v>
      </c>
      <c r="AU29" s="42">
        <v>70364</v>
      </c>
      <c r="AV29" s="42">
        <v>97866</v>
      </c>
      <c r="AW29" s="42">
        <v>20562</v>
      </c>
      <c r="AX29" s="42">
        <v>38227</v>
      </c>
      <c r="AY29" s="42">
        <v>41940</v>
      </c>
      <c r="AZ29" s="42">
        <v>10710</v>
      </c>
      <c r="BA29" s="42">
        <v>8252</v>
      </c>
      <c r="BB29" s="42">
        <v>24320</v>
      </c>
      <c r="BC29" s="42">
        <v>22155</v>
      </c>
      <c r="BD29" s="42">
        <v>15237</v>
      </c>
      <c r="BE29" s="42">
        <v>94768</v>
      </c>
      <c r="BF29" s="42">
        <v>47583</v>
      </c>
      <c r="BG29" s="42">
        <v>287820</v>
      </c>
      <c r="BH29" s="42">
        <v>49004</v>
      </c>
      <c r="BI29" s="42">
        <v>24197</v>
      </c>
      <c r="BJ29" s="42">
        <v>121945</v>
      </c>
      <c r="BK29" s="42">
        <v>262</v>
      </c>
      <c r="BL29" s="42">
        <v>221620</v>
      </c>
      <c r="BM29" s="42">
        <v>105186</v>
      </c>
      <c r="BN29" s="42">
        <v>27598</v>
      </c>
      <c r="BO29" s="42">
        <v>22757</v>
      </c>
      <c r="BP29" s="42">
        <v>4370</v>
      </c>
      <c r="BQ29" s="42">
        <v>12371</v>
      </c>
      <c r="BR29" s="42">
        <v>5978</v>
      </c>
      <c r="BS29" s="42">
        <v>14999</v>
      </c>
      <c r="BT29" s="42">
        <v>1124</v>
      </c>
      <c r="BU29" s="42">
        <v>1013</v>
      </c>
      <c r="BV29" s="42">
        <v>302</v>
      </c>
      <c r="BW29" s="42">
        <v>582</v>
      </c>
      <c r="BX29" s="42">
        <v>4317</v>
      </c>
      <c r="BY29" s="42">
        <v>972</v>
      </c>
      <c r="BZ29" s="42">
        <v>7957</v>
      </c>
      <c r="CA29" s="42">
        <v>1067</v>
      </c>
      <c r="CB29" s="42">
        <v>1312</v>
      </c>
      <c r="CC29" s="42">
        <v>837</v>
      </c>
      <c r="CD29" s="42">
        <v>26</v>
      </c>
      <c r="CE29" s="42">
        <v>613</v>
      </c>
      <c r="CF29" s="42">
        <v>4588</v>
      </c>
      <c r="CG29" s="42">
        <v>10</v>
      </c>
      <c r="CH29" s="42">
        <v>6</v>
      </c>
      <c r="CI29" s="42">
        <v>2761</v>
      </c>
      <c r="CJ29" s="42">
        <v>18017</v>
      </c>
      <c r="CK29" s="42">
        <v>3</v>
      </c>
      <c r="CL29" s="42">
        <v>50124</v>
      </c>
      <c r="CM29" s="42">
        <v>23724</v>
      </c>
      <c r="CN29" s="42">
        <v>1207</v>
      </c>
      <c r="CO29" s="42">
        <v>149864</v>
      </c>
      <c r="CP29" s="42">
        <v>96044</v>
      </c>
      <c r="CQ29" s="42">
        <v>22865</v>
      </c>
      <c r="CR29" s="42">
        <v>41342</v>
      </c>
      <c r="CS29" s="42">
        <v>37542</v>
      </c>
      <c r="CT29" s="42">
        <v>12656</v>
      </c>
      <c r="CU29" s="42">
        <v>37925</v>
      </c>
      <c r="CV29" s="42">
        <v>45357</v>
      </c>
      <c r="CW29" s="42">
        <v>84300</v>
      </c>
      <c r="CX29" s="42">
        <v>212215</v>
      </c>
      <c r="CY29" s="42">
        <v>21824</v>
      </c>
      <c r="CZ29" s="42">
        <v>82030</v>
      </c>
      <c r="DA29" s="42">
        <v>205746</v>
      </c>
      <c r="DB29" s="42">
        <v>42660</v>
      </c>
      <c r="DC29" s="42">
        <v>74850</v>
      </c>
      <c r="DD29" s="42">
        <v>19975</v>
      </c>
      <c r="DE29" s="56">
        <v>7366</v>
      </c>
      <c r="DF29" s="57">
        <v>5336589</v>
      </c>
      <c r="DG29" s="42">
        <v>181103</v>
      </c>
      <c r="DH29" s="42">
        <v>4421358</v>
      </c>
      <c r="DI29" s="42">
        <v>0</v>
      </c>
      <c r="DJ29" s="42">
        <v>0</v>
      </c>
      <c r="DK29" s="42">
        <v>0</v>
      </c>
      <c r="DL29" s="42">
        <v>0</v>
      </c>
      <c r="DM29" s="56">
        <v>14123</v>
      </c>
      <c r="DN29" s="57">
        <v>4616584</v>
      </c>
      <c r="DO29" s="57">
        <v>9953173</v>
      </c>
      <c r="DP29" s="56">
        <v>2337522</v>
      </c>
      <c r="DQ29" s="57">
        <v>2337522</v>
      </c>
      <c r="DR29" s="57">
        <v>6954106</v>
      </c>
      <c r="DS29" s="57">
        <v>12290695</v>
      </c>
      <c r="DT29" s="42">
        <v>-1137730</v>
      </c>
      <c r="DU29" s="42">
        <v>-12690</v>
      </c>
      <c r="DV29" s="56">
        <v>-89261</v>
      </c>
      <c r="DW29" s="56">
        <v>-1239681</v>
      </c>
      <c r="DX29" s="57">
        <v>5714425</v>
      </c>
      <c r="DY29" s="57">
        <v>-3953305</v>
      </c>
      <c r="DZ29" s="57">
        <v>-208771</v>
      </c>
      <c r="EA29" s="57">
        <v>6888938</v>
      </c>
    </row>
    <row r="30" spans="1:131" ht="39.950000000000003" customHeight="1" x14ac:dyDescent="0.15">
      <c r="A30" s="55" t="s">
        <v>194</v>
      </c>
      <c r="B30" s="43" t="s">
        <v>193</v>
      </c>
      <c r="C30" s="55">
        <v>77924</v>
      </c>
      <c r="D30" s="42">
        <v>7206</v>
      </c>
      <c r="E30" s="42">
        <v>6017</v>
      </c>
      <c r="F30" s="42">
        <v>10572</v>
      </c>
      <c r="G30" s="42">
        <v>94184</v>
      </c>
      <c r="H30" s="42">
        <v>806</v>
      </c>
      <c r="I30" s="42">
        <v>21594</v>
      </c>
      <c r="J30" s="42">
        <v>152781</v>
      </c>
      <c r="K30" s="42">
        <v>26019</v>
      </c>
      <c r="L30" s="42">
        <v>10077</v>
      </c>
      <c r="M30" s="42">
        <v>749</v>
      </c>
      <c r="N30" s="42">
        <v>20253</v>
      </c>
      <c r="O30" s="42">
        <v>6185</v>
      </c>
      <c r="P30" s="42">
        <v>6137</v>
      </c>
      <c r="Q30" s="42">
        <v>4858</v>
      </c>
      <c r="R30" s="42">
        <v>30050</v>
      </c>
      <c r="S30" s="42">
        <v>16080</v>
      </c>
      <c r="T30" s="42">
        <v>11207</v>
      </c>
      <c r="U30" s="42">
        <v>22776</v>
      </c>
      <c r="V30" s="42">
        <v>45300</v>
      </c>
      <c r="W30" s="42">
        <v>1987475</v>
      </c>
      <c r="X30" s="42">
        <v>87249</v>
      </c>
      <c r="Y30" s="42">
        <v>4598</v>
      </c>
      <c r="Z30" s="42">
        <v>5162</v>
      </c>
      <c r="AA30" s="42">
        <v>17031</v>
      </c>
      <c r="AB30" s="42">
        <v>44355</v>
      </c>
      <c r="AC30" s="42">
        <v>937823</v>
      </c>
      <c r="AD30" s="42">
        <v>178322</v>
      </c>
      <c r="AE30" s="42">
        <v>12299</v>
      </c>
      <c r="AF30" s="42">
        <v>19905</v>
      </c>
      <c r="AG30" s="42">
        <v>843</v>
      </c>
      <c r="AH30" s="42">
        <v>38472</v>
      </c>
      <c r="AI30" s="42">
        <v>29083</v>
      </c>
      <c r="AJ30" s="42">
        <v>35121</v>
      </c>
      <c r="AK30" s="42">
        <v>39981</v>
      </c>
      <c r="AL30" s="42">
        <v>21598</v>
      </c>
      <c r="AM30" s="42">
        <v>38470</v>
      </c>
      <c r="AN30" s="42">
        <v>8083</v>
      </c>
      <c r="AO30" s="42">
        <v>4687</v>
      </c>
      <c r="AP30" s="42">
        <v>12479</v>
      </c>
      <c r="AQ30" s="42">
        <v>12359</v>
      </c>
      <c r="AR30" s="42">
        <v>15886</v>
      </c>
      <c r="AS30" s="42">
        <v>28012</v>
      </c>
      <c r="AT30" s="42">
        <v>16605</v>
      </c>
      <c r="AU30" s="42">
        <v>21722</v>
      </c>
      <c r="AV30" s="42">
        <v>7895</v>
      </c>
      <c r="AW30" s="42">
        <v>12744</v>
      </c>
      <c r="AX30" s="42">
        <v>10696</v>
      </c>
      <c r="AY30" s="42">
        <v>11932</v>
      </c>
      <c r="AZ30" s="42">
        <v>2720</v>
      </c>
      <c r="BA30" s="42">
        <v>639</v>
      </c>
      <c r="BB30" s="42">
        <v>6455</v>
      </c>
      <c r="BC30" s="42">
        <v>2270</v>
      </c>
      <c r="BD30" s="42">
        <v>827</v>
      </c>
      <c r="BE30" s="42">
        <v>12851</v>
      </c>
      <c r="BF30" s="42">
        <v>3848</v>
      </c>
      <c r="BG30" s="42">
        <v>71145</v>
      </c>
      <c r="BH30" s="42">
        <v>12533</v>
      </c>
      <c r="BI30" s="42">
        <v>28368</v>
      </c>
      <c r="BJ30" s="42">
        <v>3735</v>
      </c>
      <c r="BK30" s="42">
        <v>8505</v>
      </c>
      <c r="BL30" s="42">
        <v>85902</v>
      </c>
      <c r="BM30" s="42">
        <v>47687</v>
      </c>
      <c r="BN30" s="42">
        <v>160686</v>
      </c>
      <c r="BO30" s="42">
        <v>47000</v>
      </c>
      <c r="BP30" s="42">
        <v>797465</v>
      </c>
      <c r="BQ30" s="42">
        <v>133194</v>
      </c>
      <c r="BR30" s="42">
        <v>63419</v>
      </c>
      <c r="BS30" s="42">
        <v>73052</v>
      </c>
      <c r="BT30" s="42">
        <v>188040</v>
      </c>
      <c r="BU30" s="42">
        <v>21758</v>
      </c>
      <c r="BV30" s="42">
        <v>26854</v>
      </c>
      <c r="BW30" s="42">
        <v>14932</v>
      </c>
      <c r="BX30" s="42">
        <v>68</v>
      </c>
      <c r="BY30" s="42">
        <v>27938</v>
      </c>
      <c r="BZ30" s="42">
        <v>1191665</v>
      </c>
      <c r="CA30" s="42">
        <v>4327577</v>
      </c>
      <c r="CB30" s="42">
        <v>472693</v>
      </c>
      <c r="CC30" s="42">
        <v>759497</v>
      </c>
      <c r="CD30" s="42">
        <v>30041</v>
      </c>
      <c r="CE30" s="42">
        <v>3441</v>
      </c>
      <c r="CF30" s="42">
        <v>18894</v>
      </c>
      <c r="CG30" s="42">
        <v>9915</v>
      </c>
      <c r="CH30" s="42">
        <v>14226</v>
      </c>
      <c r="CI30" s="42">
        <v>5573</v>
      </c>
      <c r="CJ30" s="42">
        <v>14668</v>
      </c>
      <c r="CK30" s="42">
        <v>1129</v>
      </c>
      <c r="CL30" s="42">
        <v>15029</v>
      </c>
      <c r="CM30" s="42">
        <v>516012</v>
      </c>
      <c r="CN30" s="42">
        <v>53319</v>
      </c>
      <c r="CO30" s="42">
        <v>149203</v>
      </c>
      <c r="CP30" s="42">
        <v>133260</v>
      </c>
      <c r="CQ30" s="42">
        <v>8785</v>
      </c>
      <c r="CR30" s="42">
        <v>28580</v>
      </c>
      <c r="CS30" s="42">
        <v>49240</v>
      </c>
      <c r="CT30" s="42">
        <v>20617</v>
      </c>
      <c r="CU30" s="42">
        <v>23498</v>
      </c>
      <c r="CV30" s="42">
        <v>10124</v>
      </c>
      <c r="CW30" s="42">
        <v>65359</v>
      </c>
      <c r="CX30" s="42">
        <v>103952</v>
      </c>
      <c r="CY30" s="42">
        <v>18830</v>
      </c>
      <c r="CZ30" s="42">
        <v>190998</v>
      </c>
      <c r="DA30" s="42">
        <v>73505</v>
      </c>
      <c r="DB30" s="42">
        <v>100989</v>
      </c>
      <c r="DC30" s="42">
        <v>34500</v>
      </c>
      <c r="DD30" s="42">
        <v>0</v>
      </c>
      <c r="DE30" s="56">
        <v>106460</v>
      </c>
      <c r="DF30" s="57">
        <v>14625132</v>
      </c>
      <c r="DG30" s="42">
        <v>27464</v>
      </c>
      <c r="DH30" s="42">
        <v>7802797</v>
      </c>
      <c r="DI30" s="42">
        <v>0</v>
      </c>
      <c r="DJ30" s="42">
        <v>0</v>
      </c>
      <c r="DK30" s="42">
        <v>0</v>
      </c>
      <c r="DL30" s="42">
        <v>0</v>
      </c>
      <c r="DM30" s="56">
        <v>1130</v>
      </c>
      <c r="DN30" s="57">
        <v>7831391</v>
      </c>
      <c r="DO30" s="57">
        <v>22456523</v>
      </c>
      <c r="DP30" s="56">
        <v>1637584</v>
      </c>
      <c r="DQ30" s="57">
        <v>1637584</v>
      </c>
      <c r="DR30" s="57">
        <v>9468975</v>
      </c>
      <c r="DS30" s="57">
        <v>24094107</v>
      </c>
      <c r="DT30" s="42">
        <v>-2983378</v>
      </c>
      <c r="DU30" s="42">
        <v>-5869</v>
      </c>
      <c r="DV30" s="56">
        <v>-276324</v>
      </c>
      <c r="DW30" s="56">
        <v>-3265571</v>
      </c>
      <c r="DX30" s="57">
        <v>6203404</v>
      </c>
      <c r="DY30" s="57">
        <v>-4977455</v>
      </c>
      <c r="DZ30" s="57">
        <v>-468469</v>
      </c>
      <c r="EA30" s="57">
        <v>15382612</v>
      </c>
    </row>
    <row r="31" spans="1:131" ht="39.950000000000003" customHeight="1" x14ac:dyDescent="0.15">
      <c r="A31" s="55" t="s">
        <v>192</v>
      </c>
      <c r="B31" s="43" t="s">
        <v>191</v>
      </c>
      <c r="C31" s="55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244</v>
      </c>
      <c r="J31" s="42">
        <v>240</v>
      </c>
      <c r="K31" s="42">
        <v>0</v>
      </c>
      <c r="L31" s="42">
        <v>0</v>
      </c>
      <c r="M31" s="42">
        <v>0</v>
      </c>
      <c r="N31" s="42">
        <v>2</v>
      </c>
      <c r="O31" s="42">
        <v>0</v>
      </c>
      <c r="P31" s="42">
        <v>2</v>
      </c>
      <c r="Q31" s="42">
        <v>0</v>
      </c>
      <c r="R31" s="42">
        <v>305</v>
      </c>
      <c r="S31" s="42">
        <v>0</v>
      </c>
      <c r="T31" s="42">
        <v>0</v>
      </c>
      <c r="U31" s="42">
        <v>2741</v>
      </c>
      <c r="V31" s="42">
        <v>1561</v>
      </c>
      <c r="W31" s="42">
        <v>1065</v>
      </c>
      <c r="X31" s="42">
        <v>24392</v>
      </c>
      <c r="Y31" s="42">
        <v>0</v>
      </c>
      <c r="Z31" s="42">
        <v>0</v>
      </c>
      <c r="AA31" s="42">
        <v>0</v>
      </c>
      <c r="AB31" s="42">
        <v>1093</v>
      </c>
      <c r="AC31" s="42">
        <v>0</v>
      </c>
      <c r="AD31" s="42">
        <v>57885</v>
      </c>
      <c r="AE31" s="42">
        <v>847</v>
      </c>
      <c r="AF31" s="42">
        <v>0</v>
      </c>
      <c r="AG31" s="42">
        <v>0</v>
      </c>
      <c r="AH31" s="42">
        <v>0</v>
      </c>
      <c r="AI31" s="42">
        <v>543</v>
      </c>
      <c r="AJ31" s="42">
        <v>0</v>
      </c>
      <c r="AK31" s="42">
        <v>23120</v>
      </c>
      <c r="AL31" s="42">
        <v>444290</v>
      </c>
      <c r="AM31" s="42">
        <v>110521</v>
      </c>
      <c r="AN31" s="42">
        <v>27023</v>
      </c>
      <c r="AO31" s="42">
        <v>206</v>
      </c>
      <c r="AP31" s="42">
        <v>6100</v>
      </c>
      <c r="AQ31" s="42">
        <v>512</v>
      </c>
      <c r="AR31" s="42">
        <v>104</v>
      </c>
      <c r="AS31" s="42">
        <v>560</v>
      </c>
      <c r="AT31" s="42">
        <v>224</v>
      </c>
      <c r="AU31" s="42">
        <v>357</v>
      </c>
      <c r="AV31" s="42">
        <v>224</v>
      </c>
      <c r="AW31" s="42">
        <v>0</v>
      </c>
      <c r="AX31" s="42">
        <v>0</v>
      </c>
      <c r="AY31" s="42">
        <v>64</v>
      </c>
      <c r="AZ31" s="42">
        <v>0</v>
      </c>
      <c r="BA31" s="42">
        <v>3</v>
      </c>
      <c r="BB31" s="42">
        <v>0</v>
      </c>
      <c r="BC31" s="42">
        <v>40</v>
      </c>
      <c r="BD31" s="42">
        <v>0</v>
      </c>
      <c r="BE31" s="42">
        <v>0</v>
      </c>
      <c r="BF31" s="42">
        <v>0</v>
      </c>
      <c r="BG31" s="42">
        <v>1949</v>
      </c>
      <c r="BH31" s="42">
        <v>28</v>
      </c>
      <c r="BI31" s="42">
        <v>2080</v>
      </c>
      <c r="BJ31" s="42">
        <v>61</v>
      </c>
      <c r="BK31" s="42">
        <v>292</v>
      </c>
      <c r="BL31" s="42">
        <v>26501</v>
      </c>
      <c r="BM31" s="42">
        <v>527</v>
      </c>
      <c r="BN31" s="42">
        <v>409076</v>
      </c>
      <c r="BO31" s="42">
        <v>127213</v>
      </c>
      <c r="BP31" s="42">
        <v>401756</v>
      </c>
      <c r="BQ31" s="42">
        <v>0</v>
      </c>
      <c r="BR31" s="42">
        <v>2</v>
      </c>
      <c r="BS31" s="42">
        <v>1410</v>
      </c>
      <c r="BT31" s="42">
        <v>-484</v>
      </c>
      <c r="BU31" s="42">
        <v>0</v>
      </c>
      <c r="BV31" s="42">
        <v>0</v>
      </c>
      <c r="BW31" s="42">
        <v>0</v>
      </c>
      <c r="BX31" s="42">
        <v>0</v>
      </c>
      <c r="BY31" s="42">
        <v>206</v>
      </c>
      <c r="BZ31" s="42">
        <v>0</v>
      </c>
      <c r="CA31" s="42">
        <v>0</v>
      </c>
      <c r="CB31" s="42">
        <v>0</v>
      </c>
      <c r="CC31" s="42">
        <v>0</v>
      </c>
      <c r="CD31" s="42">
        <v>0</v>
      </c>
      <c r="CE31" s="42">
        <v>0</v>
      </c>
      <c r="CF31" s="42">
        <v>0</v>
      </c>
      <c r="CG31" s="42">
        <v>0</v>
      </c>
      <c r="CH31" s="42">
        <v>0</v>
      </c>
      <c r="CI31" s="42">
        <v>0</v>
      </c>
      <c r="CJ31" s="42">
        <v>0</v>
      </c>
      <c r="CK31" s="42">
        <v>0</v>
      </c>
      <c r="CL31" s="42">
        <v>183</v>
      </c>
      <c r="CM31" s="42">
        <v>0</v>
      </c>
      <c r="CN31" s="42">
        <v>0</v>
      </c>
      <c r="CO31" s="42">
        <v>0</v>
      </c>
      <c r="CP31" s="42">
        <v>0</v>
      </c>
      <c r="CQ31" s="42">
        <v>0</v>
      </c>
      <c r="CR31" s="42">
        <v>281</v>
      </c>
      <c r="CS31" s="42">
        <v>334</v>
      </c>
      <c r="CT31" s="42">
        <v>1486</v>
      </c>
      <c r="CU31" s="42">
        <v>208</v>
      </c>
      <c r="CV31" s="42">
        <v>0</v>
      </c>
      <c r="CW31" s="42">
        <v>0</v>
      </c>
      <c r="CX31" s="42">
        <v>229</v>
      </c>
      <c r="CY31" s="42">
        <v>16</v>
      </c>
      <c r="CZ31" s="42">
        <v>21509</v>
      </c>
      <c r="DA31" s="42">
        <v>0</v>
      </c>
      <c r="DB31" s="42">
        <v>0</v>
      </c>
      <c r="DC31" s="42">
        <v>685</v>
      </c>
      <c r="DD31" s="42">
        <v>0</v>
      </c>
      <c r="DE31" s="56">
        <v>79</v>
      </c>
      <c r="DF31" s="57">
        <v>1699895</v>
      </c>
      <c r="DG31" s="42">
        <v>545</v>
      </c>
      <c r="DH31" s="42">
        <v>-762</v>
      </c>
      <c r="DI31" s="42">
        <v>0</v>
      </c>
      <c r="DJ31" s="42">
        <v>0</v>
      </c>
      <c r="DK31" s="42">
        <v>0</v>
      </c>
      <c r="DL31" s="42">
        <v>0</v>
      </c>
      <c r="DM31" s="56">
        <v>-12769</v>
      </c>
      <c r="DN31" s="57">
        <v>-12986</v>
      </c>
      <c r="DO31" s="57">
        <v>1686909</v>
      </c>
      <c r="DP31" s="56">
        <v>18941</v>
      </c>
      <c r="DQ31" s="57">
        <v>18941</v>
      </c>
      <c r="DR31" s="57">
        <v>5955</v>
      </c>
      <c r="DS31" s="57">
        <v>1705850</v>
      </c>
      <c r="DT31" s="42">
        <v>-77478</v>
      </c>
      <c r="DU31" s="42">
        <v>-2273</v>
      </c>
      <c r="DV31" s="56">
        <v>-6380</v>
      </c>
      <c r="DW31" s="56">
        <v>-86131</v>
      </c>
      <c r="DX31" s="57">
        <v>-80176</v>
      </c>
      <c r="DY31" s="57">
        <v>-88726</v>
      </c>
      <c r="DZ31" s="57">
        <v>-78993</v>
      </c>
      <c r="EA31" s="57">
        <v>1452000</v>
      </c>
    </row>
    <row r="32" spans="1:131" ht="39.950000000000003" customHeight="1" x14ac:dyDescent="0.15">
      <c r="A32" s="55" t="s">
        <v>190</v>
      </c>
      <c r="B32" s="43" t="s">
        <v>189</v>
      </c>
      <c r="C32" s="55">
        <v>85333</v>
      </c>
      <c r="D32" s="42">
        <v>12449</v>
      </c>
      <c r="E32" s="42">
        <v>4035</v>
      </c>
      <c r="F32" s="42">
        <v>16361</v>
      </c>
      <c r="G32" s="42">
        <v>30724</v>
      </c>
      <c r="H32" s="42">
        <v>364</v>
      </c>
      <c r="I32" s="42">
        <v>327</v>
      </c>
      <c r="J32" s="42">
        <v>535615</v>
      </c>
      <c r="K32" s="42">
        <v>276182</v>
      </c>
      <c r="L32" s="42">
        <v>1235</v>
      </c>
      <c r="M32" s="42">
        <v>3924</v>
      </c>
      <c r="N32" s="42">
        <v>6861</v>
      </c>
      <c r="O32" s="42">
        <v>31292</v>
      </c>
      <c r="P32" s="42">
        <v>26927</v>
      </c>
      <c r="Q32" s="42">
        <v>78697</v>
      </c>
      <c r="R32" s="42">
        <v>25511</v>
      </c>
      <c r="S32" s="42">
        <v>188898</v>
      </c>
      <c r="T32" s="42">
        <v>319409</v>
      </c>
      <c r="U32" s="42">
        <v>4928</v>
      </c>
      <c r="V32" s="42">
        <v>19292</v>
      </c>
      <c r="W32" s="42">
        <v>0</v>
      </c>
      <c r="X32" s="42">
        <v>13851</v>
      </c>
      <c r="Y32" s="42">
        <v>4519</v>
      </c>
      <c r="Z32" s="42">
        <v>4009</v>
      </c>
      <c r="AA32" s="42">
        <v>323474</v>
      </c>
      <c r="AB32" s="42">
        <v>222855</v>
      </c>
      <c r="AC32" s="42">
        <v>2339</v>
      </c>
      <c r="AD32" s="42">
        <v>0</v>
      </c>
      <c r="AE32" s="42">
        <v>3016398</v>
      </c>
      <c r="AF32" s="42">
        <v>156330</v>
      </c>
      <c r="AG32" s="42">
        <v>23815</v>
      </c>
      <c r="AH32" s="42">
        <v>37592</v>
      </c>
      <c r="AI32" s="42">
        <v>2960</v>
      </c>
      <c r="AJ32" s="42">
        <v>1752</v>
      </c>
      <c r="AK32" s="42">
        <v>6803</v>
      </c>
      <c r="AL32" s="42">
        <v>0</v>
      </c>
      <c r="AM32" s="42">
        <v>446</v>
      </c>
      <c r="AN32" s="42">
        <v>669</v>
      </c>
      <c r="AO32" s="42">
        <v>210</v>
      </c>
      <c r="AP32" s="42">
        <v>2241</v>
      </c>
      <c r="AQ32" s="42">
        <v>54458</v>
      </c>
      <c r="AR32" s="42">
        <v>14817</v>
      </c>
      <c r="AS32" s="42">
        <v>30511</v>
      </c>
      <c r="AT32" s="42">
        <v>65246</v>
      </c>
      <c r="AU32" s="42">
        <v>136262</v>
      </c>
      <c r="AV32" s="42">
        <v>238822</v>
      </c>
      <c r="AW32" s="42">
        <v>150167</v>
      </c>
      <c r="AX32" s="42">
        <v>133065</v>
      </c>
      <c r="AY32" s="42">
        <v>188641</v>
      </c>
      <c r="AZ32" s="42">
        <v>132992</v>
      </c>
      <c r="BA32" s="42">
        <v>18294</v>
      </c>
      <c r="BB32" s="42">
        <v>275788</v>
      </c>
      <c r="BC32" s="42">
        <v>155733</v>
      </c>
      <c r="BD32" s="42">
        <v>74304</v>
      </c>
      <c r="BE32" s="42">
        <v>448404</v>
      </c>
      <c r="BF32" s="42">
        <v>36286</v>
      </c>
      <c r="BG32" s="42">
        <v>900236</v>
      </c>
      <c r="BH32" s="42">
        <v>17198</v>
      </c>
      <c r="BI32" s="42">
        <v>63588</v>
      </c>
      <c r="BJ32" s="42">
        <v>321591</v>
      </c>
      <c r="BK32" s="42">
        <v>2971</v>
      </c>
      <c r="BL32" s="42">
        <v>425938</v>
      </c>
      <c r="BM32" s="42">
        <v>240481</v>
      </c>
      <c r="BN32" s="42">
        <v>139075</v>
      </c>
      <c r="BO32" s="42">
        <v>118899</v>
      </c>
      <c r="BP32" s="42">
        <v>0</v>
      </c>
      <c r="BQ32" s="42">
        <v>0</v>
      </c>
      <c r="BR32" s="42">
        <v>211904</v>
      </c>
      <c r="BS32" s="42">
        <v>10863</v>
      </c>
      <c r="BT32" s="42">
        <v>624586</v>
      </c>
      <c r="BU32" s="42">
        <v>131551</v>
      </c>
      <c r="BV32" s="42">
        <v>10782</v>
      </c>
      <c r="BW32" s="42">
        <v>29975</v>
      </c>
      <c r="BX32" s="42">
        <v>32921</v>
      </c>
      <c r="BY32" s="42">
        <v>0</v>
      </c>
      <c r="BZ32" s="42">
        <v>7492</v>
      </c>
      <c r="CA32" s="42">
        <v>493</v>
      </c>
      <c r="CB32" s="42">
        <v>1208</v>
      </c>
      <c r="CC32" s="42">
        <v>2892</v>
      </c>
      <c r="CD32" s="42">
        <v>2203</v>
      </c>
      <c r="CE32" s="42">
        <v>9953</v>
      </c>
      <c r="CF32" s="42">
        <v>40094</v>
      </c>
      <c r="CG32" s="42">
        <v>0</v>
      </c>
      <c r="CH32" s="42">
        <v>567</v>
      </c>
      <c r="CI32" s="42">
        <v>5276</v>
      </c>
      <c r="CJ32" s="42">
        <v>222252</v>
      </c>
      <c r="CK32" s="42">
        <v>339</v>
      </c>
      <c r="CL32" s="42">
        <v>25314</v>
      </c>
      <c r="CM32" s="42">
        <v>38375</v>
      </c>
      <c r="CN32" s="42">
        <v>7470</v>
      </c>
      <c r="CO32" s="42">
        <v>192971</v>
      </c>
      <c r="CP32" s="42">
        <v>74145</v>
      </c>
      <c r="CQ32" s="42">
        <v>106</v>
      </c>
      <c r="CR32" s="42">
        <v>1944</v>
      </c>
      <c r="CS32" s="42">
        <v>3680</v>
      </c>
      <c r="CT32" s="42">
        <v>14791</v>
      </c>
      <c r="CU32" s="42">
        <v>5106</v>
      </c>
      <c r="CV32" s="42">
        <v>42747</v>
      </c>
      <c r="CW32" s="42">
        <v>91118</v>
      </c>
      <c r="CX32" s="42">
        <v>94572</v>
      </c>
      <c r="CY32" s="42">
        <v>12384</v>
      </c>
      <c r="CZ32" s="42">
        <v>46092</v>
      </c>
      <c r="DA32" s="42">
        <v>26185</v>
      </c>
      <c r="DB32" s="42">
        <v>57916</v>
      </c>
      <c r="DC32" s="42">
        <v>8957</v>
      </c>
      <c r="DD32" s="42">
        <v>74013</v>
      </c>
      <c r="DE32" s="56">
        <v>21707</v>
      </c>
      <c r="DF32" s="57">
        <v>12057338</v>
      </c>
      <c r="DG32" s="42">
        <v>39535</v>
      </c>
      <c r="DH32" s="42">
        <v>891775</v>
      </c>
      <c r="DI32" s="42">
        <v>10638</v>
      </c>
      <c r="DJ32" s="42">
        <v>0</v>
      </c>
      <c r="DK32" s="42">
        <v>0</v>
      </c>
      <c r="DL32" s="42">
        <v>-680</v>
      </c>
      <c r="DM32" s="56">
        <v>-18131</v>
      </c>
      <c r="DN32" s="57">
        <v>923137</v>
      </c>
      <c r="DO32" s="57">
        <v>12980475</v>
      </c>
      <c r="DP32" s="56">
        <v>1946970</v>
      </c>
      <c r="DQ32" s="57">
        <v>1946970</v>
      </c>
      <c r="DR32" s="57">
        <v>2870107</v>
      </c>
      <c r="DS32" s="57">
        <v>14927445</v>
      </c>
      <c r="DT32" s="42">
        <v>-959465</v>
      </c>
      <c r="DU32" s="42">
        <v>-24563</v>
      </c>
      <c r="DV32" s="56">
        <v>-78720</v>
      </c>
      <c r="DW32" s="56">
        <v>-1062748</v>
      </c>
      <c r="DX32" s="57">
        <v>1807359</v>
      </c>
      <c r="DY32" s="57">
        <v>-2575305</v>
      </c>
      <c r="DZ32" s="57">
        <v>-462626</v>
      </c>
      <c r="EA32" s="57">
        <v>10826766</v>
      </c>
    </row>
    <row r="33" spans="1:131" ht="39.950000000000003" customHeight="1" x14ac:dyDescent="0.15">
      <c r="A33" s="55" t="s">
        <v>188</v>
      </c>
      <c r="B33" s="43" t="s">
        <v>187</v>
      </c>
      <c r="C33" s="55">
        <v>17378</v>
      </c>
      <c r="D33" s="42">
        <v>2574</v>
      </c>
      <c r="E33" s="42">
        <v>9578</v>
      </c>
      <c r="F33" s="42">
        <v>664</v>
      </c>
      <c r="G33" s="42">
        <v>2571</v>
      </c>
      <c r="H33" s="42">
        <v>1211</v>
      </c>
      <c r="I33" s="42">
        <v>2913</v>
      </c>
      <c r="J33" s="42">
        <v>10827</v>
      </c>
      <c r="K33" s="42">
        <v>1461</v>
      </c>
      <c r="L33" s="42">
        <v>10</v>
      </c>
      <c r="M33" s="42">
        <v>4</v>
      </c>
      <c r="N33" s="42">
        <v>455</v>
      </c>
      <c r="O33" s="42">
        <v>9099</v>
      </c>
      <c r="P33" s="42">
        <v>1022</v>
      </c>
      <c r="Q33" s="42">
        <v>2619</v>
      </c>
      <c r="R33" s="42">
        <v>792</v>
      </c>
      <c r="S33" s="42">
        <v>5142</v>
      </c>
      <c r="T33" s="42">
        <v>3492</v>
      </c>
      <c r="U33" s="42">
        <v>542</v>
      </c>
      <c r="V33" s="42">
        <v>464</v>
      </c>
      <c r="W33" s="42">
        <v>1593</v>
      </c>
      <c r="X33" s="42">
        <v>6503</v>
      </c>
      <c r="Y33" s="42">
        <v>1858</v>
      </c>
      <c r="Z33" s="42">
        <v>0</v>
      </c>
      <c r="AA33" s="42">
        <v>11893</v>
      </c>
      <c r="AB33" s="42">
        <v>3260</v>
      </c>
      <c r="AC33" s="42">
        <v>0</v>
      </c>
      <c r="AD33" s="42">
        <v>415</v>
      </c>
      <c r="AE33" s="42">
        <v>9233</v>
      </c>
      <c r="AF33" s="42">
        <v>151588</v>
      </c>
      <c r="AG33" s="42">
        <v>17316</v>
      </c>
      <c r="AH33" s="42">
        <v>398</v>
      </c>
      <c r="AI33" s="42">
        <v>6338</v>
      </c>
      <c r="AJ33" s="42">
        <v>439</v>
      </c>
      <c r="AK33" s="42">
        <v>4265</v>
      </c>
      <c r="AL33" s="42">
        <v>5766</v>
      </c>
      <c r="AM33" s="42">
        <v>12657</v>
      </c>
      <c r="AN33" s="42">
        <v>2236</v>
      </c>
      <c r="AO33" s="42">
        <v>343</v>
      </c>
      <c r="AP33" s="42">
        <v>81</v>
      </c>
      <c r="AQ33" s="42">
        <v>1084</v>
      </c>
      <c r="AR33" s="42">
        <v>15672</v>
      </c>
      <c r="AS33" s="42">
        <v>8101</v>
      </c>
      <c r="AT33" s="42">
        <v>96125</v>
      </c>
      <c r="AU33" s="42">
        <v>264444</v>
      </c>
      <c r="AV33" s="42">
        <v>87942</v>
      </c>
      <c r="AW33" s="42">
        <v>34714</v>
      </c>
      <c r="AX33" s="42">
        <v>7743</v>
      </c>
      <c r="AY33" s="42">
        <v>84531</v>
      </c>
      <c r="AZ33" s="42">
        <v>24181</v>
      </c>
      <c r="BA33" s="42">
        <v>3275</v>
      </c>
      <c r="BB33" s="42">
        <v>11640</v>
      </c>
      <c r="BC33" s="42">
        <v>30213</v>
      </c>
      <c r="BD33" s="42">
        <v>5270</v>
      </c>
      <c r="BE33" s="42">
        <v>236012</v>
      </c>
      <c r="BF33" s="42">
        <v>118703</v>
      </c>
      <c r="BG33" s="42">
        <v>493751</v>
      </c>
      <c r="BH33" s="42">
        <v>32257</v>
      </c>
      <c r="BI33" s="42">
        <v>44327</v>
      </c>
      <c r="BJ33" s="42">
        <v>25890</v>
      </c>
      <c r="BK33" s="42">
        <v>7070</v>
      </c>
      <c r="BL33" s="42">
        <v>10340</v>
      </c>
      <c r="BM33" s="42">
        <v>3677</v>
      </c>
      <c r="BN33" s="42">
        <v>48751</v>
      </c>
      <c r="BO33" s="42">
        <v>42361</v>
      </c>
      <c r="BP33" s="42">
        <v>0</v>
      </c>
      <c r="BQ33" s="42">
        <v>0</v>
      </c>
      <c r="BR33" s="42">
        <v>6996</v>
      </c>
      <c r="BS33" s="42">
        <v>79106</v>
      </c>
      <c r="BT33" s="42">
        <v>13978</v>
      </c>
      <c r="BU33" s="42">
        <v>442</v>
      </c>
      <c r="BV33" s="42">
        <v>0</v>
      </c>
      <c r="BW33" s="42">
        <v>0</v>
      </c>
      <c r="BX33" s="42">
        <v>0</v>
      </c>
      <c r="BY33" s="42">
        <v>1359</v>
      </c>
      <c r="BZ33" s="42">
        <v>32756</v>
      </c>
      <c r="CA33" s="42">
        <v>87034</v>
      </c>
      <c r="CB33" s="42">
        <v>11147</v>
      </c>
      <c r="CC33" s="42">
        <v>0</v>
      </c>
      <c r="CD33" s="42">
        <v>990</v>
      </c>
      <c r="CE33" s="42">
        <v>1555</v>
      </c>
      <c r="CF33" s="42">
        <v>885</v>
      </c>
      <c r="CG33" s="42">
        <v>643</v>
      </c>
      <c r="CH33" s="42">
        <v>4831</v>
      </c>
      <c r="CI33" s="42">
        <v>254</v>
      </c>
      <c r="CJ33" s="42">
        <v>0</v>
      </c>
      <c r="CK33" s="42">
        <v>1804</v>
      </c>
      <c r="CL33" s="42">
        <v>229</v>
      </c>
      <c r="CM33" s="42">
        <v>57565</v>
      </c>
      <c r="CN33" s="42">
        <v>2410</v>
      </c>
      <c r="CO33" s="42">
        <v>10690</v>
      </c>
      <c r="CP33" s="42">
        <v>59567</v>
      </c>
      <c r="CQ33" s="42">
        <v>1905</v>
      </c>
      <c r="CR33" s="42">
        <v>19727</v>
      </c>
      <c r="CS33" s="42">
        <v>19754</v>
      </c>
      <c r="CT33" s="42">
        <v>27221</v>
      </c>
      <c r="CU33" s="42">
        <v>6173</v>
      </c>
      <c r="CV33" s="42">
        <v>115</v>
      </c>
      <c r="CW33" s="42">
        <v>578178</v>
      </c>
      <c r="CX33" s="42">
        <v>2038</v>
      </c>
      <c r="CY33" s="42">
        <v>8747</v>
      </c>
      <c r="CZ33" s="42">
        <v>5489</v>
      </c>
      <c r="DA33" s="42">
        <v>3796</v>
      </c>
      <c r="DB33" s="42">
        <v>30173</v>
      </c>
      <c r="DC33" s="42">
        <v>6863</v>
      </c>
      <c r="DD33" s="42">
        <v>19128</v>
      </c>
      <c r="DE33" s="56">
        <v>1567</v>
      </c>
      <c r="DF33" s="57">
        <v>3152189</v>
      </c>
      <c r="DG33" s="42">
        <v>18090</v>
      </c>
      <c r="DH33" s="42">
        <v>1160025</v>
      </c>
      <c r="DI33" s="42">
        <v>0</v>
      </c>
      <c r="DJ33" s="42">
        <v>0</v>
      </c>
      <c r="DK33" s="42">
        <v>0</v>
      </c>
      <c r="DL33" s="42">
        <v>0</v>
      </c>
      <c r="DM33" s="56">
        <v>-10478</v>
      </c>
      <c r="DN33" s="57">
        <v>1167637</v>
      </c>
      <c r="DO33" s="57">
        <v>4319826</v>
      </c>
      <c r="DP33" s="56">
        <v>1006057</v>
      </c>
      <c r="DQ33" s="57">
        <v>1006057</v>
      </c>
      <c r="DR33" s="57">
        <v>2173694</v>
      </c>
      <c r="DS33" s="57">
        <v>5325883</v>
      </c>
      <c r="DT33" s="42">
        <v>-793077</v>
      </c>
      <c r="DU33" s="42">
        <v>-31260</v>
      </c>
      <c r="DV33" s="56">
        <v>-65916</v>
      </c>
      <c r="DW33" s="56">
        <v>-890253</v>
      </c>
      <c r="DX33" s="57">
        <v>1283441</v>
      </c>
      <c r="DY33" s="57">
        <v>-1111246</v>
      </c>
      <c r="DZ33" s="57">
        <v>-153163</v>
      </c>
      <c r="EA33" s="57">
        <v>3171221</v>
      </c>
    </row>
    <row r="34" spans="1:131" ht="39.950000000000003" customHeight="1" x14ac:dyDescent="0.15">
      <c r="A34" s="55" t="s">
        <v>186</v>
      </c>
      <c r="B34" s="43" t="s">
        <v>330</v>
      </c>
      <c r="C34" s="55">
        <v>727</v>
      </c>
      <c r="D34" s="42">
        <v>32</v>
      </c>
      <c r="E34" s="42">
        <v>27</v>
      </c>
      <c r="F34" s="42">
        <v>119</v>
      </c>
      <c r="G34" s="42">
        <v>829</v>
      </c>
      <c r="H34" s="42">
        <v>0</v>
      </c>
      <c r="I34" s="42">
        <v>2324</v>
      </c>
      <c r="J34" s="42">
        <v>1073</v>
      </c>
      <c r="K34" s="42">
        <v>139</v>
      </c>
      <c r="L34" s="42">
        <v>1</v>
      </c>
      <c r="M34" s="42">
        <v>0</v>
      </c>
      <c r="N34" s="42">
        <v>237</v>
      </c>
      <c r="O34" s="42">
        <v>8509</v>
      </c>
      <c r="P34" s="42">
        <v>737</v>
      </c>
      <c r="Q34" s="42">
        <v>2429</v>
      </c>
      <c r="R34" s="42">
        <v>318</v>
      </c>
      <c r="S34" s="42">
        <v>525</v>
      </c>
      <c r="T34" s="42">
        <v>619</v>
      </c>
      <c r="U34" s="42">
        <v>58</v>
      </c>
      <c r="V34" s="42">
        <v>53</v>
      </c>
      <c r="W34" s="42">
        <v>134</v>
      </c>
      <c r="X34" s="42">
        <v>75</v>
      </c>
      <c r="Y34" s="42">
        <v>48</v>
      </c>
      <c r="Z34" s="42">
        <v>53</v>
      </c>
      <c r="AA34" s="42">
        <v>77</v>
      </c>
      <c r="AB34" s="42">
        <v>2775</v>
      </c>
      <c r="AC34" s="42">
        <v>9</v>
      </c>
      <c r="AD34" s="42">
        <v>442</v>
      </c>
      <c r="AE34" s="42">
        <v>1596</v>
      </c>
      <c r="AF34" s="42">
        <v>666</v>
      </c>
      <c r="AG34" s="42">
        <v>71301</v>
      </c>
      <c r="AH34" s="42">
        <v>32</v>
      </c>
      <c r="AI34" s="42">
        <v>430</v>
      </c>
      <c r="AJ34" s="42">
        <v>715</v>
      </c>
      <c r="AK34" s="42">
        <v>327</v>
      </c>
      <c r="AL34" s="42">
        <v>232</v>
      </c>
      <c r="AM34" s="42">
        <v>713</v>
      </c>
      <c r="AN34" s="42">
        <v>866</v>
      </c>
      <c r="AO34" s="42">
        <v>51</v>
      </c>
      <c r="AP34" s="42">
        <v>45</v>
      </c>
      <c r="AQ34" s="42">
        <v>322</v>
      </c>
      <c r="AR34" s="42">
        <v>1900</v>
      </c>
      <c r="AS34" s="42">
        <v>391</v>
      </c>
      <c r="AT34" s="42">
        <v>355</v>
      </c>
      <c r="AU34" s="42">
        <v>5454</v>
      </c>
      <c r="AV34" s="42">
        <v>14803</v>
      </c>
      <c r="AW34" s="42">
        <v>2449</v>
      </c>
      <c r="AX34" s="42">
        <v>2299</v>
      </c>
      <c r="AY34" s="42">
        <v>676</v>
      </c>
      <c r="AZ34" s="42">
        <v>58</v>
      </c>
      <c r="BA34" s="42">
        <v>763</v>
      </c>
      <c r="BB34" s="42">
        <v>96</v>
      </c>
      <c r="BC34" s="42">
        <v>1660</v>
      </c>
      <c r="BD34" s="42">
        <v>117</v>
      </c>
      <c r="BE34" s="42">
        <v>2087</v>
      </c>
      <c r="BF34" s="42">
        <v>442</v>
      </c>
      <c r="BG34" s="42">
        <v>3822</v>
      </c>
      <c r="BH34" s="42">
        <v>153</v>
      </c>
      <c r="BI34" s="42">
        <v>492</v>
      </c>
      <c r="BJ34" s="42">
        <v>14513</v>
      </c>
      <c r="BK34" s="42">
        <v>92</v>
      </c>
      <c r="BL34" s="42">
        <v>112</v>
      </c>
      <c r="BM34" s="42">
        <v>228</v>
      </c>
      <c r="BN34" s="42">
        <v>179</v>
      </c>
      <c r="BO34" s="42">
        <v>637</v>
      </c>
      <c r="BP34" s="42">
        <v>1395</v>
      </c>
      <c r="BQ34" s="42">
        <v>19816</v>
      </c>
      <c r="BR34" s="42">
        <v>766</v>
      </c>
      <c r="BS34" s="42">
        <v>1125</v>
      </c>
      <c r="BT34" s="42">
        <v>11552</v>
      </c>
      <c r="BU34" s="42">
        <v>5274</v>
      </c>
      <c r="BV34" s="42">
        <v>25</v>
      </c>
      <c r="BW34" s="42">
        <v>4</v>
      </c>
      <c r="BX34" s="42">
        <v>0</v>
      </c>
      <c r="BY34" s="42">
        <v>2214</v>
      </c>
      <c r="BZ34" s="42">
        <v>778</v>
      </c>
      <c r="CA34" s="42">
        <v>0</v>
      </c>
      <c r="CB34" s="42">
        <v>93</v>
      </c>
      <c r="CC34" s="42">
        <v>14</v>
      </c>
      <c r="CD34" s="42">
        <v>6</v>
      </c>
      <c r="CE34" s="42">
        <v>49</v>
      </c>
      <c r="CF34" s="42">
        <v>630</v>
      </c>
      <c r="CG34" s="42">
        <v>1134</v>
      </c>
      <c r="CH34" s="42">
        <v>66469</v>
      </c>
      <c r="CI34" s="42">
        <v>1418</v>
      </c>
      <c r="CJ34" s="42">
        <v>108</v>
      </c>
      <c r="CK34" s="42">
        <v>7771</v>
      </c>
      <c r="CL34" s="42">
        <v>284</v>
      </c>
      <c r="CM34" s="42">
        <v>14335</v>
      </c>
      <c r="CN34" s="42">
        <v>2020</v>
      </c>
      <c r="CO34" s="42">
        <v>14603</v>
      </c>
      <c r="CP34" s="42">
        <v>1777</v>
      </c>
      <c r="CQ34" s="42">
        <v>586</v>
      </c>
      <c r="CR34" s="42">
        <v>977</v>
      </c>
      <c r="CS34" s="42">
        <v>604</v>
      </c>
      <c r="CT34" s="42">
        <v>9175</v>
      </c>
      <c r="CU34" s="42">
        <v>9454</v>
      </c>
      <c r="CV34" s="42">
        <v>259</v>
      </c>
      <c r="CW34" s="42">
        <v>162</v>
      </c>
      <c r="CX34" s="42">
        <v>6783</v>
      </c>
      <c r="CY34" s="42">
        <v>3154</v>
      </c>
      <c r="CZ34" s="42">
        <v>495</v>
      </c>
      <c r="DA34" s="42">
        <v>2947</v>
      </c>
      <c r="DB34" s="42">
        <v>3499</v>
      </c>
      <c r="DC34" s="42">
        <v>11556</v>
      </c>
      <c r="DD34" s="42">
        <v>0</v>
      </c>
      <c r="DE34" s="56">
        <v>6367</v>
      </c>
      <c r="DF34" s="57">
        <v>363121</v>
      </c>
      <c r="DG34" s="42">
        <v>67266</v>
      </c>
      <c r="DH34" s="42">
        <v>2055139</v>
      </c>
      <c r="DI34" s="42">
        <v>0</v>
      </c>
      <c r="DJ34" s="42">
        <v>0</v>
      </c>
      <c r="DK34" s="42">
        <v>0</v>
      </c>
      <c r="DL34" s="42">
        <v>0</v>
      </c>
      <c r="DM34" s="56">
        <v>-1313</v>
      </c>
      <c r="DN34" s="57">
        <v>2121092</v>
      </c>
      <c r="DO34" s="57">
        <v>2484213</v>
      </c>
      <c r="DP34" s="56">
        <v>35748</v>
      </c>
      <c r="DQ34" s="57">
        <v>35748</v>
      </c>
      <c r="DR34" s="57">
        <v>2156840</v>
      </c>
      <c r="DS34" s="57">
        <v>2519961</v>
      </c>
      <c r="DT34" s="42">
        <v>-957210</v>
      </c>
      <c r="DU34" s="42">
        <v>-80408</v>
      </c>
      <c r="DV34" s="56">
        <v>-73381</v>
      </c>
      <c r="DW34" s="56">
        <v>-1110999</v>
      </c>
      <c r="DX34" s="57">
        <v>1045841</v>
      </c>
      <c r="DY34" s="57">
        <v>-1022560</v>
      </c>
      <c r="DZ34" s="57">
        <v>-43070</v>
      </c>
      <c r="EA34" s="57">
        <v>343332</v>
      </c>
    </row>
    <row r="35" spans="1:131" ht="39.950000000000003" customHeight="1" x14ac:dyDescent="0.15">
      <c r="A35" s="55" t="s">
        <v>185</v>
      </c>
      <c r="B35" s="43" t="s">
        <v>184</v>
      </c>
      <c r="C35" s="55">
        <v>0</v>
      </c>
      <c r="D35" s="42">
        <v>0</v>
      </c>
      <c r="E35" s="42">
        <v>0</v>
      </c>
      <c r="F35" s="42">
        <v>1283</v>
      </c>
      <c r="G35" s="42">
        <v>0</v>
      </c>
      <c r="H35" s="42">
        <v>0</v>
      </c>
      <c r="I35" s="42">
        <v>0</v>
      </c>
      <c r="J35" s="42">
        <v>26628</v>
      </c>
      <c r="K35" s="42">
        <v>89863</v>
      </c>
      <c r="L35" s="42">
        <v>0</v>
      </c>
      <c r="M35" s="42">
        <v>1</v>
      </c>
      <c r="N35" s="42">
        <v>658</v>
      </c>
      <c r="O35" s="42">
        <v>2070</v>
      </c>
      <c r="P35" s="42">
        <v>168</v>
      </c>
      <c r="Q35" s="42">
        <v>29858</v>
      </c>
      <c r="R35" s="42">
        <v>388</v>
      </c>
      <c r="S35" s="42">
        <v>0</v>
      </c>
      <c r="T35" s="42">
        <v>44</v>
      </c>
      <c r="U35" s="42">
        <v>28</v>
      </c>
      <c r="V35" s="42">
        <v>3920</v>
      </c>
      <c r="W35" s="42">
        <v>137</v>
      </c>
      <c r="X35" s="42">
        <v>3956</v>
      </c>
      <c r="Y35" s="42">
        <v>86</v>
      </c>
      <c r="Z35" s="42">
        <v>0</v>
      </c>
      <c r="AA35" s="42">
        <v>82159</v>
      </c>
      <c r="AB35" s="42">
        <v>62242</v>
      </c>
      <c r="AC35" s="42">
        <v>0</v>
      </c>
      <c r="AD35" s="42">
        <v>0</v>
      </c>
      <c r="AE35" s="42">
        <v>44433</v>
      </c>
      <c r="AF35" s="42">
        <v>2397</v>
      </c>
      <c r="AG35" s="42">
        <v>1</v>
      </c>
      <c r="AH35" s="42">
        <v>60535</v>
      </c>
      <c r="AI35" s="42">
        <v>78</v>
      </c>
      <c r="AJ35" s="42">
        <v>0</v>
      </c>
      <c r="AK35" s="42">
        <v>4069</v>
      </c>
      <c r="AL35" s="42">
        <v>0</v>
      </c>
      <c r="AM35" s="42">
        <v>0</v>
      </c>
      <c r="AN35" s="42">
        <v>0</v>
      </c>
      <c r="AO35" s="42">
        <v>0</v>
      </c>
      <c r="AP35" s="42">
        <v>0</v>
      </c>
      <c r="AQ35" s="42">
        <v>38460</v>
      </c>
      <c r="AR35" s="42">
        <v>2047</v>
      </c>
      <c r="AS35" s="42">
        <v>6675</v>
      </c>
      <c r="AT35" s="42">
        <v>4754</v>
      </c>
      <c r="AU35" s="42">
        <v>2806</v>
      </c>
      <c r="AV35" s="42">
        <v>127392</v>
      </c>
      <c r="AW35" s="42">
        <v>44743</v>
      </c>
      <c r="AX35" s="42">
        <v>60333</v>
      </c>
      <c r="AY35" s="42">
        <v>1851</v>
      </c>
      <c r="AZ35" s="42">
        <v>7363</v>
      </c>
      <c r="BA35" s="42">
        <v>1703</v>
      </c>
      <c r="BB35" s="42">
        <v>44167</v>
      </c>
      <c r="BC35" s="42">
        <v>2945</v>
      </c>
      <c r="BD35" s="42">
        <v>309</v>
      </c>
      <c r="BE35" s="42">
        <v>199913</v>
      </c>
      <c r="BF35" s="42">
        <v>20706</v>
      </c>
      <c r="BG35" s="42">
        <v>651</v>
      </c>
      <c r="BH35" s="42">
        <v>1695</v>
      </c>
      <c r="BI35" s="42">
        <v>34039</v>
      </c>
      <c r="BJ35" s="42">
        <v>35732</v>
      </c>
      <c r="BK35" s="42">
        <v>29</v>
      </c>
      <c r="BL35" s="42">
        <v>126268</v>
      </c>
      <c r="BM35" s="42">
        <v>25820</v>
      </c>
      <c r="BN35" s="42">
        <v>719</v>
      </c>
      <c r="BO35" s="42">
        <v>719</v>
      </c>
      <c r="BP35" s="42">
        <v>0</v>
      </c>
      <c r="BQ35" s="42">
        <v>0</v>
      </c>
      <c r="BR35" s="42">
        <v>7</v>
      </c>
      <c r="BS35" s="42">
        <v>664</v>
      </c>
      <c r="BT35" s="42">
        <v>8808</v>
      </c>
      <c r="BU35" s="42">
        <v>207</v>
      </c>
      <c r="BV35" s="42">
        <v>0</v>
      </c>
      <c r="BW35" s="42">
        <v>0</v>
      </c>
      <c r="BX35" s="42">
        <v>0</v>
      </c>
      <c r="BY35" s="42">
        <v>20</v>
      </c>
      <c r="BZ35" s="42">
        <v>389</v>
      </c>
      <c r="CA35" s="42">
        <v>0</v>
      </c>
      <c r="CB35" s="42">
        <v>347</v>
      </c>
      <c r="CC35" s="42">
        <v>159</v>
      </c>
      <c r="CD35" s="42">
        <v>1</v>
      </c>
      <c r="CE35" s="42">
        <v>0</v>
      </c>
      <c r="CF35" s="42">
        <v>3</v>
      </c>
      <c r="CG35" s="42">
        <v>0</v>
      </c>
      <c r="CH35" s="42">
        <v>0</v>
      </c>
      <c r="CI35" s="42">
        <v>0</v>
      </c>
      <c r="CJ35" s="42">
        <v>0</v>
      </c>
      <c r="CK35" s="42">
        <v>0</v>
      </c>
      <c r="CL35" s="42">
        <v>78</v>
      </c>
      <c r="CM35" s="42">
        <v>3777</v>
      </c>
      <c r="CN35" s="42">
        <v>11416</v>
      </c>
      <c r="CO35" s="42">
        <v>45521</v>
      </c>
      <c r="CP35" s="42">
        <v>18230</v>
      </c>
      <c r="CQ35" s="42">
        <v>9425</v>
      </c>
      <c r="CR35" s="42">
        <v>2937</v>
      </c>
      <c r="CS35" s="42">
        <v>3078</v>
      </c>
      <c r="CT35" s="42">
        <v>1507</v>
      </c>
      <c r="CU35" s="42">
        <v>0</v>
      </c>
      <c r="CV35" s="42">
        <v>260</v>
      </c>
      <c r="CW35" s="42">
        <v>49966</v>
      </c>
      <c r="CX35" s="42">
        <v>504</v>
      </c>
      <c r="CY35" s="42">
        <v>9176</v>
      </c>
      <c r="CZ35" s="42">
        <v>32639</v>
      </c>
      <c r="DA35" s="42">
        <v>1081</v>
      </c>
      <c r="DB35" s="42">
        <v>9926</v>
      </c>
      <c r="DC35" s="42">
        <v>871</v>
      </c>
      <c r="DD35" s="42">
        <v>0</v>
      </c>
      <c r="DE35" s="56">
        <v>7144</v>
      </c>
      <c r="DF35" s="57">
        <v>1424982</v>
      </c>
      <c r="DG35" s="42">
        <v>30424</v>
      </c>
      <c r="DH35" s="42">
        <v>103710</v>
      </c>
      <c r="DI35" s="42">
        <v>0</v>
      </c>
      <c r="DJ35" s="42">
        <v>0</v>
      </c>
      <c r="DK35" s="42">
        <v>0</v>
      </c>
      <c r="DL35" s="42">
        <v>0</v>
      </c>
      <c r="DM35" s="56">
        <v>-18896</v>
      </c>
      <c r="DN35" s="57">
        <v>115238</v>
      </c>
      <c r="DO35" s="57">
        <v>1540220</v>
      </c>
      <c r="DP35" s="56">
        <v>347130</v>
      </c>
      <c r="DQ35" s="57">
        <v>347130</v>
      </c>
      <c r="DR35" s="57">
        <v>462368</v>
      </c>
      <c r="DS35" s="57">
        <v>1887350</v>
      </c>
      <c r="DT35" s="42">
        <v>-243697</v>
      </c>
      <c r="DU35" s="42">
        <v>-1572</v>
      </c>
      <c r="DV35" s="56">
        <v>-19565</v>
      </c>
      <c r="DW35" s="56">
        <v>-264834</v>
      </c>
      <c r="DX35" s="57">
        <v>197534</v>
      </c>
      <c r="DY35" s="57">
        <v>-287343</v>
      </c>
      <c r="DZ35" s="57">
        <v>-97136</v>
      </c>
      <c r="EA35" s="57">
        <v>1238037</v>
      </c>
    </row>
    <row r="36" spans="1:131" ht="39.950000000000003" customHeight="1" x14ac:dyDescent="0.15">
      <c r="A36" s="55" t="s">
        <v>183</v>
      </c>
      <c r="B36" s="43" t="s">
        <v>182</v>
      </c>
      <c r="C36" s="55">
        <v>0</v>
      </c>
      <c r="D36" s="42">
        <v>0</v>
      </c>
      <c r="E36" s="42">
        <v>0</v>
      </c>
      <c r="F36" s="42">
        <v>78</v>
      </c>
      <c r="G36" s="42">
        <v>0</v>
      </c>
      <c r="H36" s="42">
        <v>216</v>
      </c>
      <c r="I36" s="42">
        <v>87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25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158</v>
      </c>
      <c r="AC36" s="42">
        <v>29</v>
      </c>
      <c r="AD36" s="42">
        <v>134</v>
      </c>
      <c r="AE36" s="42">
        <v>0</v>
      </c>
      <c r="AF36" s="42">
        <v>0</v>
      </c>
      <c r="AG36" s="42">
        <v>0</v>
      </c>
      <c r="AH36" s="42">
        <v>0</v>
      </c>
      <c r="AI36" s="42">
        <v>361008</v>
      </c>
      <c r="AJ36" s="42">
        <v>0</v>
      </c>
      <c r="AK36" s="42">
        <v>2760</v>
      </c>
      <c r="AL36" s="42">
        <v>0</v>
      </c>
      <c r="AM36" s="42">
        <v>0</v>
      </c>
      <c r="AN36" s="42">
        <v>255</v>
      </c>
      <c r="AO36" s="42">
        <v>0</v>
      </c>
      <c r="AP36" s="42">
        <v>0</v>
      </c>
      <c r="AQ36" s="42">
        <v>0</v>
      </c>
      <c r="AR36" s="42">
        <v>20</v>
      </c>
      <c r="AS36" s="42">
        <v>788</v>
      </c>
      <c r="AT36" s="42">
        <v>63</v>
      </c>
      <c r="AU36" s="42">
        <v>0</v>
      </c>
      <c r="AV36" s="42">
        <v>0</v>
      </c>
      <c r="AW36" s="42">
        <v>0</v>
      </c>
      <c r="AX36" s="42">
        <v>0</v>
      </c>
      <c r="AY36" s="42">
        <v>0</v>
      </c>
      <c r="AZ36" s="42">
        <v>0</v>
      </c>
      <c r="BA36" s="42">
        <v>0</v>
      </c>
      <c r="BB36" s="42">
        <v>35</v>
      </c>
      <c r="BC36" s="42">
        <v>0</v>
      </c>
      <c r="BD36" s="42">
        <v>0</v>
      </c>
      <c r="BE36" s="42">
        <v>0</v>
      </c>
      <c r="BF36" s="42">
        <v>0</v>
      </c>
      <c r="BG36" s="42">
        <v>0</v>
      </c>
      <c r="BH36" s="42">
        <v>0</v>
      </c>
      <c r="BI36" s="42">
        <v>15</v>
      </c>
      <c r="BJ36" s="42">
        <v>2177</v>
      </c>
      <c r="BK36" s="42">
        <v>0</v>
      </c>
      <c r="BL36" s="42">
        <v>1231689</v>
      </c>
      <c r="BM36" s="42">
        <v>547566</v>
      </c>
      <c r="BN36" s="42">
        <v>989186</v>
      </c>
      <c r="BO36" s="42">
        <v>424334</v>
      </c>
      <c r="BP36" s="42">
        <v>0</v>
      </c>
      <c r="BQ36" s="42">
        <v>53</v>
      </c>
      <c r="BR36" s="42">
        <v>0</v>
      </c>
      <c r="BS36" s="42">
        <v>1424</v>
      </c>
      <c r="BT36" s="42">
        <v>0</v>
      </c>
      <c r="BU36" s="42">
        <v>0</v>
      </c>
      <c r="BV36" s="42">
        <v>5</v>
      </c>
      <c r="BW36" s="42">
        <v>765</v>
      </c>
      <c r="BX36" s="42">
        <v>8099</v>
      </c>
      <c r="BY36" s="42">
        <v>0</v>
      </c>
      <c r="BZ36" s="42">
        <v>0</v>
      </c>
      <c r="CA36" s="42">
        <v>0</v>
      </c>
      <c r="CB36" s="42">
        <v>0</v>
      </c>
      <c r="CC36" s="42">
        <v>0</v>
      </c>
      <c r="CD36" s="42">
        <v>0</v>
      </c>
      <c r="CE36" s="42">
        <v>0</v>
      </c>
      <c r="CF36" s="42">
        <v>0</v>
      </c>
      <c r="CG36" s="42">
        <v>0</v>
      </c>
      <c r="CH36" s="42">
        <v>0</v>
      </c>
      <c r="CI36" s="42">
        <v>0</v>
      </c>
      <c r="CJ36" s="42">
        <v>0</v>
      </c>
      <c r="CK36" s="42">
        <v>0</v>
      </c>
      <c r="CL36" s="42">
        <v>0</v>
      </c>
      <c r="CM36" s="42">
        <v>262</v>
      </c>
      <c r="CN36" s="42">
        <v>0</v>
      </c>
      <c r="CO36" s="42">
        <v>701</v>
      </c>
      <c r="CP36" s="42">
        <v>0</v>
      </c>
      <c r="CQ36" s="42">
        <v>0</v>
      </c>
      <c r="CR36" s="42">
        <v>0</v>
      </c>
      <c r="CS36" s="42">
        <v>0</v>
      </c>
      <c r="CT36" s="42">
        <v>0</v>
      </c>
      <c r="CU36" s="42">
        <v>0</v>
      </c>
      <c r="CV36" s="42">
        <v>0</v>
      </c>
      <c r="CW36" s="42">
        <v>0</v>
      </c>
      <c r="CX36" s="42">
        <v>0</v>
      </c>
      <c r="CY36" s="42">
        <v>0</v>
      </c>
      <c r="CZ36" s="42">
        <v>0</v>
      </c>
      <c r="DA36" s="42">
        <v>0</v>
      </c>
      <c r="DB36" s="42">
        <v>0</v>
      </c>
      <c r="DC36" s="42">
        <v>0</v>
      </c>
      <c r="DD36" s="42">
        <v>0</v>
      </c>
      <c r="DE36" s="56">
        <v>4553</v>
      </c>
      <c r="DF36" s="57">
        <v>3576485</v>
      </c>
      <c r="DG36" s="42">
        <v>0</v>
      </c>
      <c r="DH36" s="42">
        <v>2794</v>
      </c>
      <c r="DI36" s="42">
        <v>0</v>
      </c>
      <c r="DJ36" s="42">
        <v>0</v>
      </c>
      <c r="DK36" s="42">
        <v>0</v>
      </c>
      <c r="DL36" s="42">
        <v>0</v>
      </c>
      <c r="DM36" s="56">
        <v>-294</v>
      </c>
      <c r="DN36" s="57">
        <v>2500</v>
      </c>
      <c r="DO36" s="57">
        <v>3578985</v>
      </c>
      <c r="DP36" s="56">
        <v>58202</v>
      </c>
      <c r="DQ36" s="57">
        <v>58202</v>
      </c>
      <c r="DR36" s="57">
        <v>60702</v>
      </c>
      <c r="DS36" s="57">
        <v>3637187</v>
      </c>
      <c r="DT36" s="42">
        <v>-16814</v>
      </c>
      <c r="DU36" s="42">
        <v>-91</v>
      </c>
      <c r="DV36" s="56">
        <v>-1352</v>
      </c>
      <c r="DW36" s="56">
        <v>-18257</v>
      </c>
      <c r="DX36" s="57">
        <v>42445</v>
      </c>
      <c r="DY36" s="57">
        <v>-734024</v>
      </c>
      <c r="DZ36" s="57">
        <v>-218145</v>
      </c>
      <c r="EA36" s="57">
        <v>2666761</v>
      </c>
    </row>
    <row r="37" spans="1:131" ht="39.950000000000003" customHeight="1" x14ac:dyDescent="0.15">
      <c r="A37" s="55" t="s">
        <v>181</v>
      </c>
      <c r="B37" s="43" t="s">
        <v>180</v>
      </c>
      <c r="C37" s="55">
        <v>1036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1578</v>
      </c>
      <c r="L37" s="42">
        <v>0</v>
      </c>
      <c r="M37" s="42">
        <v>0</v>
      </c>
      <c r="N37" s="42">
        <v>0</v>
      </c>
      <c r="O37" s="42">
        <v>0</v>
      </c>
      <c r="P37" s="42">
        <v>21</v>
      </c>
      <c r="Q37" s="42">
        <v>3886</v>
      </c>
      <c r="R37" s="42">
        <v>0</v>
      </c>
      <c r="S37" s="42">
        <v>0</v>
      </c>
      <c r="T37" s="42">
        <v>0</v>
      </c>
      <c r="U37" s="42">
        <v>0</v>
      </c>
      <c r="V37" s="42">
        <v>604</v>
      </c>
      <c r="W37" s="42">
        <v>0</v>
      </c>
      <c r="X37" s="42">
        <v>21</v>
      </c>
      <c r="Y37" s="42">
        <v>0</v>
      </c>
      <c r="Z37" s="42">
        <v>0</v>
      </c>
      <c r="AA37" s="42">
        <v>0</v>
      </c>
      <c r="AB37" s="42">
        <v>410</v>
      </c>
      <c r="AC37" s="42">
        <v>0</v>
      </c>
      <c r="AD37" s="42">
        <v>0</v>
      </c>
      <c r="AE37" s="42">
        <v>931</v>
      </c>
      <c r="AF37" s="42">
        <v>0</v>
      </c>
      <c r="AG37" s="42">
        <v>0</v>
      </c>
      <c r="AH37" s="42">
        <v>4</v>
      </c>
      <c r="AI37" s="42">
        <v>183</v>
      </c>
      <c r="AJ37" s="42">
        <v>5155</v>
      </c>
      <c r="AK37" s="42">
        <v>1</v>
      </c>
      <c r="AL37" s="42">
        <v>0</v>
      </c>
      <c r="AM37" s="42">
        <v>0</v>
      </c>
      <c r="AN37" s="42">
        <v>13</v>
      </c>
      <c r="AO37" s="42">
        <v>0</v>
      </c>
      <c r="AP37" s="42">
        <v>0</v>
      </c>
      <c r="AQ37" s="42">
        <v>0</v>
      </c>
      <c r="AR37" s="42">
        <v>4</v>
      </c>
      <c r="AS37" s="42">
        <v>1795</v>
      </c>
      <c r="AT37" s="42">
        <v>389</v>
      </c>
      <c r="AU37" s="42">
        <v>1219</v>
      </c>
      <c r="AV37" s="42">
        <v>3509</v>
      </c>
      <c r="AW37" s="42">
        <v>29358</v>
      </c>
      <c r="AX37" s="42">
        <v>303375</v>
      </c>
      <c r="AY37" s="42">
        <v>27597</v>
      </c>
      <c r="AZ37" s="42">
        <v>73</v>
      </c>
      <c r="BA37" s="42">
        <v>965</v>
      </c>
      <c r="BB37" s="42">
        <v>1825</v>
      </c>
      <c r="BC37" s="42">
        <v>4370</v>
      </c>
      <c r="BD37" s="42">
        <v>0</v>
      </c>
      <c r="BE37" s="42">
        <v>0</v>
      </c>
      <c r="BF37" s="42">
        <v>0</v>
      </c>
      <c r="BG37" s="42">
        <v>3480</v>
      </c>
      <c r="BH37" s="42">
        <v>26</v>
      </c>
      <c r="BI37" s="42">
        <v>245</v>
      </c>
      <c r="BJ37" s="42">
        <v>1430</v>
      </c>
      <c r="BK37" s="42">
        <v>117</v>
      </c>
      <c r="BL37" s="42">
        <v>206989</v>
      </c>
      <c r="BM37" s="42">
        <v>10828</v>
      </c>
      <c r="BN37" s="42">
        <v>3703</v>
      </c>
      <c r="BO37" s="42">
        <v>4956</v>
      </c>
      <c r="BP37" s="42">
        <v>0</v>
      </c>
      <c r="BQ37" s="42">
        <v>0</v>
      </c>
      <c r="BR37" s="42">
        <v>0</v>
      </c>
      <c r="BS37" s="42">
        <v>1298</v>
      </c>
      <c r="BT37" s="42">
        <v>10428</v>
      </c>
      <c r="BU37" s="42">
        <v>160</v>
      </c>
      <c r="BV37" s="42">
        <v>0</v>
      </c>
      <c r="BW37" s="42">
        <v>0</v>
      </c>
      <c r="BX37" s="42">
        <v>0</v>
      </c>
      <c r="BY37" s="42">
        <v>0</v>
      </c>
      <c r="BZ37" s="42">
        <v>493</v>
      </c>
      <c r="CA37" s="42">
        <v>0</v>
      </c>
      <c r="CB37" s="42">
        <v>607</v>
      </c>
      <c r="CC37" s="42">
        <v>1</v>
      </c>
      <c r="CD37" s="42">
        <v>15</v>
      </c>
      <c r="CE37" s="42">
        <v>3</v>
      </c>
      <c r="CF37" s="42">
        <v>63</v>
      </c>
      <c r="CG37" s="42">
        <v>0</v>
      </c>
      <c r="CH37" s="42">
        <v>0</v>
      </c>
      <c r="CI37" s="42">
        <v>0</v>
      </c>
      <c r="CJ37" s="42">
        <v>0</v>
      </c>
      <c r="CK37" s="42">
        <v>0</v>
      </c>
      <c r="CL37" s="42">
        <v>0</v>
      </c>
      <c r="CM37" s="42">
        <v>2763</v>
      </c>
      <c r="CN37" s="42">
        <v>3509</v>
      </c>
      <c r="CO37" s="42">
        <v>289</v>
      </c>
      <c r="CP37" s="42">
        <v>14314</v>
      </c>
      <c r="CQ37" s="42">
        <v>665</v>
      </c>
      <c r="CR37" s="42">
        <v>15419</v>
      </c>
      <c r="CS37" s="42">
        <v>10709</v>
      </c>
      <c r="CT37" s="42">
        <v>1273</v>
      </c>
      <c r="CU37" s="42">
        <v>2</v>
      </c>
      <c r="CV37" s="42">
        <v>0</v>
      </c>
      <c r="CW37" s="42">
        <v>0</v>
      </c>
      <c r="CX37" s="42">
        <v>333</v>
      </c>
      <c r="CY37" s="42">
        <v>9637</v>
      </c>
      <c r="CZ37" s="42">
        <v>58011</v>
      </c>
      <c r="DA37" s="42">
        <v>0</v>
      </c>
      <c r="DB37" s="42">
        <v>269</v>
      </c>
      <c r="DC37" s="42">
        <v>2451</v>
      </c>
      <c r="DD37" s="42">
        <v>0</v>
      </c>
      <c r="DE37" s="56">
        <v>6016</v>
      </c>
      <c r="DF37" s="57">
        <v>758824</v>
      </c>
      <c r="DG37" s="42">
        <v>8088</v>
      </c>
      <c r="DH37" s="42">
        <v>63520</v>
      </c>
      <c r="DI37" s="42">
        <v>0</v>
      </c>
      <c r="DJ37" s="42">
        <v>0</v>
      </c>
      <c r="DK37" s="42">
        <v>0</v>
      </c>
      <c r="DL37" s="42">
        <v>0</v>
      </c>
      <c r="DM37" s="56">
        <v>2010</v>
      </c>
      <c r="DN37" s="57">
        <v>73618</v>
      </c>
      <c r="DO37" s="57">
        <v>832442</v>
      </c>
      <c r="DP37" s="56">
        <v>195999</v>
      </c>
      <c r="DQ37" s="57">
        <v>195999</v>
      </c>
      <c r="DR37" s="57">
        <v>269617</v>
      </c>
      <c r="DS37" s="57">
        <v>1028441</v>
      </c>
      <c r="DT37" s="42">
        <v>-127047</v>
      </c>
      <c r="DU37" s="42">
        <v>-1056</v>
      </c>
      <c r="DV37" s="56">
        <v>-10147</v>
      </c>
      <c r="DW37" s="56">
        <v>-138250</v>
      </c>
      <c r="DX37" s="57">
        <v>131367</v>
      </c>
      <c r="DY37" s="57">
        <v>-187627</v>
      </c>
      <c r="DZ37" s="57">
        <v>-33482</v>
      </c>
      <c r="EA37" s="57">
        <v>669082</v>
      </c>
    </row>
    <row r="38" spans="1:131" ht="39.950000000000003" customHeight="1" x14ac:dyDescent="0.15">
      <c r="A38" s="55" t="s">
        <v>179</v>
      </c>
      <c r="B38" s="43" t="s">
        <v>178</v>
      </c>
      <c r="C38" s="55">
        <v>23492</v>
      </c>
      <c r="D38" s="42">
        <v>6630</v>
      </c>
      <c r="E38" s="42">
        <v>3060</v>
      </c>
      <c r="F38" s="42">
        <v>42</v>
      </c>
      <c r="G38" s="42">
        <v>98</v>
      </c>
      <c r="H38" s="42">
        <v>272</v>
      </c>
      <c r="I38" s="42">
        <v>0</v>
      </c>
      <c r="J38" s="42">
        <v>4993</v>
      </c>
      <c r="K38" s="42">
        <v>267</v>
      </c>
      <c r="L38" s="42">
        <v>3974</v>
      </c>
      <c r="M38" s="42">
        <v>2</v>
      </c>
      <c r="N38" s="42">
        <v>0</v>
      </c>
      <c r="O38" s="42">
        <v>0</v>
      </c>
      <c r="P38" s="42">
        <v>459</v>
      </c>
      <c r="Q38" s="42">
        <v>2198</v>
      </c>
      <c r="R38" s="42">
        <v>6816</v>
      </c>
      <c r="S38" s="42">
        <v>78</v>
      </c>
      <c r="T38" s="42">
        <v>111</v>
      </c>
      <c r="U38" s="42">
        <v>1941</v>
      </c>
      <c r="V38" s="42">
        <v>42403</v>
      </c>
      <c r="W38" s="42">
        <v>36</v>
      </c>
      <c r="X38" s="42">
        <v>3491</v>
      </c>
      <c r="Y38" s="42">
        <v>1241</v>
      </c>
      <c r="Z38" s="42">
        <v>66</v>
      </c>
      <c r="AA38" s="42">
        <v>9480</v>
      </c>
      <c r="AB38" s="42">
        <v>4459</v>
      </c>
      <c r="AC38" s="42">
        <v>284</v>
      </c>
      <c r="AD38" s="42">
        <v>5717</v>
      </c>
      <c r="AE38" s="42">
        <v>1652</v>
      </c>
      <c r="AF38" s="42">
        <v>967</v>
      </c>
      <c r="AG38" s="42">
        <v>24</v>
      </c>
      <c r="AH38" s="42">
        <v>22113</v>
      </c>
      <c r="AI38" s="42">
        <v>48009</v>
      </c>
      <c r="AJ38" s="42">
        <v>19222</v>
      </c>
      <c r="AK38" s="42">
        <v>111953</v>
      </c>
      <c r="AL38" s="42">
        <v>117233</v>
      </c>
      <c r="AM38" s="42">
        <v>7352</v>
      </c>
      <c r="AN38" s="42">
        <v>33277</v>
      </c>
      <c r="AO38" s="42">
        <v>0</v>
      </c>
      <c r="AP38" s="42">
        <v>43451</v>
      </c>
      <c r="AQ38" s="42">
        <v>10623</v>
      </c>
      <c r="AR38" s="42">
        <v>15811</v>
      </c>
      <c r="AS38" s="42">
        <v>22570</v>
      </c>
      <c r="AT38" s="42">
        <v>77182</v>
      </c>
      <c r="AU38" s="42">
        <v>86296</v>
      </c>
      <c r="AV38" s="42">
        <v>10985</v>
      </c>
      <c r="AW38" s="42">
        <v>64100</v>
      </c>
      <c r="AX38" s="42">
        <v>24893</v>
      </c>
      <c r="AY38" s="42">
        <v>46055</v>
      </c>
      <c r="AZ38" s="42">
        <v>5192</v>
      </c>
      <c r="BA38" s="42">
        <v>4012</v>
      </c>
      <c r="BB38" s="42">
        <v>25045</v>
      </c>
      <c r="BC38" s="42">
        <v>6891</v>
      </c>
      <c r="BD38" s="42">
        <v>3099</v>
      </c>
      <c r="BE38" s="42">
        <v>33985</v>
      </c>
      <c r="BF38" s="42">
        <v>3372</v>
      </c>
      <c r="BG38" s="42">
        <v>56365</v>
      </c>
      <c r="BH38" s="42">
        <v>4099</v>
      </c>
      <c r="BI38" s="42">
        <v>4544</v>
      </c>
      <c r="BJ38" s="42">
        <v>12951</v>
      </c>
      <c r="BK38" s="42">
        <v>0</v>
      </c>
      <c r="BL38" s="42">
        <v>336564</v>
      </c>
      <c r="BM38" s="42">
        <v>237085</v>
      </c>
      <c r="BN38" s="42">
        <v>85378</v>
      </c>
      <c r="BO38" s="42">
        <v>117574</v>
      </c>
      <c r="BP38" s="42">
        <v>867</v>
      </c>
      <c r="BQ38" s="42">
        <v>363</v>
      </c>
      <c r="BR38" s="42">
        <v>23980</v>
      </c>
      <c r="BS38" s="42">
        <v>0</v>
      </c>
      <c r="BT38" s="42">
        <v>8216</v>
      </c>
      <c r="BU38" s="42">
        <v>79</v>
      </c>
      <c r="BV38" s="42">
        <v>0</v>
      </c>
      <c r="BW38" s="42">
        <v>0</v>
      </c>
      <c r="BX38" s="42">
        <v>0</v>
      </c>
      <c r="BY38" s="42">
        <v>0</v>
      </c>
      <c r="BZ38" s="42">
        <v>0</v>
      </c>
      <c r="CA38" s="42">
        <v>0</v>
      </c>
      <c r="CB38" s="42">
        <v>26</v>
      </c>
      <c r="CC38" s="42">
        <v>0</v>
      </c>
      <c r="CD38" s="42">
        <v>0</v>
      </c>
      <c r="CE38" s="42">
        <v>0</v>
      </c>
      <c r="CF38" s="42">
        <v>5</v>
      </c>
      <c r="CG38" s="42">
        <v>0</v>
      </c>
      <c r="CH38" s="42">
        <v>0</v>
      </c>
      <c r="CI38" s="42">
        <v>0</v>
      </c>
      <c r="CJ38" s="42">
        <v>0</v>
      </c>
      <c r="CK38" s="42">
        <v>0</v>
      </c>
      <c r="CL38" s="42">
        <v>601</v>
      </c>
      <c r="CM38" s="42">
        <v>2410</v>
      </c>
      <c r="CN38" s="42">
        <v>30357</v>
      </c>
      <c r="CO38" s="42">
        <v>3814</v>
      </c>
      <c r="CP38" s="42">
        <v>2535</v>
      </c>
      <c r="CQ38" s="42">
        <v>0</v>
      </c>
      <c r="CR38" s="42">
        <v>0</v>
      </c>
      <c r="CS38" s="42">
        <v>93</v>
      </c>
      <c r="CT38" s="42">
        <v>0</v>
      </c>
      <c r="CU38" s="42">
        <v>0</v>
      </c>
      <c r="CV38" s="42">
        <v>0</v>
      </c>
      <c r="CW38" s="42">
        <v>2398</v>
      </c>
      <c r="CX38" s="42">
        <v>121</v>
      </c>
      <c r="CY38" s="42">
        <v>274</v>
      </c>
      <c r="CZ38" s="42">
        <v>2906</v>
      </c>
      <c r="DA38" s="42">
        <v>274</v>
      </c>
      <c r="DB38" s="42">
        <v>6627</v>
      </c>
      <c r="DC38" s="42">
        <v>5969</v>
      </c>
      <c r="DD38" s="42">
        <v>8991</v>
      </c>
      <c r="DE38" s="56">
        <v>8866</v>
      </c>
      <c r="DF38" s="57">
        <v>1931306</v>
      </c>
      <c r="DG38" s="42">
        <v>5047</v>
      </c>
      <c r="DH38" s="42">
        <v>157061</v>
      </c>
      <c r="DI38" s="42">
        <v>0</v>
      </c>
      <c r="DJ38" s="42">
        <v>0</v>
      </c>
      <c r="DK38" s="42">
        <v>0</v>
      </c>
      <c r="DL38" s="42">
        <v>0</v>
      </c>
      <c r="DM38" s="56">
        <v>-36839</v>
      </c>
      <c r="DN38" s="57">
        <v>125269</v>
      </c>
      <c r="DO38" s="57">
        <v>2056575</v>
      </c>
      <c r="DP38" s="56">
        <v>511305</v>
      </c>
      <c r="DQ38" s="57">
        <v>511305</v>
      </c>
      <c r="DR38" s="57">
        <v>636574</v>
      </c>
      <c r="DS38" s="57">
        <v>2567880</v>
      </c>
      <c r="DT38" s="42">
        <v>-293714</v>
      </c>
      <c r="DU38" s="42">
        <v>-1503</v>
      </c>
      <c r="DV38" s="56">
        <v>-23617</v>
      </c>
      <c r="DW38" s="56">
        <v>-318834</v>
      </c>
      <c r="DX38" s="57">
        <v>317740</v>
      </c>
      <c r="DY38" s="57">
        <v>-381722</v>
      </c>
      <c r="DZ38" s="57">
        <v>-130586</v>
      </c>
      <c r="EA38" s="57">
        <v>1736738</v>
      </c>
    </row>
    <row r="39" spans="1:131" ht="39.950000000000003" customHeight="1" x14ac:dyDescent="0.15">
      <c r="A39" s="55" t="s">
        <v>177</v>
      </c>
      <c r="B39" s="43" t="s">
        <v>176</v>
      </c>
      <c r="C39" s="55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-1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-2</v>
      </c>
      <c r="R39" s="42">
        <v>0</v>
      </c>
      <c r="S39" s="42">
        <v>0</v>
      </c>
      <c r="T39" s="42">
        <v>0</v>
      </c>
      <c r="U39" s="42">
        <v>-1</v>
      </c>
      <c r="V39" s="42">
        <v>137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15</v>
      </c>
      <c r="AC39" s="42">
        <v>0</v>
      </c>
      <c r="AD39" s="42">
        <v>-6</v>
      </c>
      <c r="AE39" s="42">
        <v>-2</v>
      </c>
      <c r="AF39" s="42">
        <v>0</v>
      </c>
      <c r="AG39" s="42">
        <v>0</v>
      </c>
      <c r="AH39" s="42">
        <v>0</v>
      </c>
      <c r="AI39" s="42">
        <v>-8</v>
      </c>
      <c r="AJ39" s="42">
        <v>-3</v>
      </c>
      <c r="AK39" s="42">
        <v>-25</v>
      </c>
      <c r="AL39" s="42">
        <v>3674863</v>
      </c>
      <c r="AM39" s="42">
        <v>5716208</v>
      </c>
      <c r="AN39" s="42">
        <v>336103</v>
      </c>
      <c r="AO39" s="42">
        <v>7393</v>
      </c>
      <c r="AP39" s="42">
        <v>0</v>
      </c>
      <c r="AQ39" s="42">
        <v>27</v>
      </c>
      <c r="AR39" s="42">
        <v>-2030</v>
      </c>
      <c r="AS39" s="42">
        <v>-11900</v>
      </c>
      <c r="AT39" s="42">
        <v>-4532</v>
      </c>
      <c r="AU39" s="42">
        <v>-11010</v>
      </c>
      <c r="AV39" s="42">
        <v>-1607</v>
      </c>
      <c r="AW39" s="42">
        <v>0</v>
      </c>
      <c r="AX39" s="42">
        <v>-25</v>
      </c>
      <c r="AY39" s="42">
        <v>-1928</v>
      </c>
      <c r="AZ39" s="42">
        <v>-1133</v>
      </c>
      <c r="BA39" s="42">
        <v>-5</v>
      </c>
      <c r="BB39" s="42">
        <v>-1275</v>
      </c>
      <c r="BC39" s="42">
        <v>-590</v>
      </c>
      <c r="BD39" s="42">
        <v>-22</v>
      </c>
      <c r="BE39" s="42">
        <v>-1865</v>
      </c>
      <c r="BF39" s="42">
        <v>-2266</v>
      </c>
      <c r="BG39" s="42">
        <v>-4699</v>
      </c>
      <c r="BH39" s="42">
        <v>-6043</v>
      </c>
      <c r="BI39" s="42">
        <v>-1656</v>
      </c>
      <c r="BJ39" s="42">
        <v>-181</v>
      </c>
      <c r="BK39" s="42">
        <v>0</v>
      </c>
      <c r="BL39" s="42">
        <v>0</v>
      </c>
      <c r="BM39" s="42">
        <v>-4574</v>
      </c>
      <c r="BN39" s="42">
        <v>-1129</v>
      </c>
      <c r="BO39" s="42">
        <v>-623</v>
      </c>
      <c r="BP39" s="42">
        <v>0</v>
      </c>
      <c r="BQ39" s="42">
        <v>0</v>
      </c>
      <c r="BR39" s="42">
        <v>0</v>
      </c>
      <c r="BS39" s="42">
        <v>0</v>
      </c>
      <c r="BT39" s="42">
        <v>0</v>
      </c>
      <c r="BU39" s="42">
        <v>0</v>
      </c>
      <c r="BV39" s="42">
        <v>0</v>
      </c>
      <c r="BW39" s="42">
        <v>0</v>
      </c>
      <c r="BX39" s="42">
        <v>0</v>
      </c>
      <c r="BY39" s="42">
        <v>0</v>
      </c>
      <c r="BZ39" s="42">
        <v>0</v>
      </c>
      <c r="CA39" s="42">
        <v>0</v>
      </c>
      <c r="CB39" s="42">
        <v>0</v>
      </c>
      <c r="CC39" s="42">
        <v>0</v>
      </c>
      <c r="CD39" s="42">
        <v>0</v>
      </c>
      <c r="CE39" s="42">
        <v>0</v>
      </c>
      <c r="CF39" s="42">
        <v>0</v>
      </c>
      <c r="CG39" s="42">
        <v>0</v>
      </c>
      <c r="CH39" s="42">
        <v>0</v>
      </c>
      <c r="CI39" s="42">
        <v>0</v>
      </c>
      <c r="CJ39" s="42">
        <v>0</v>
      </c>
      <c r="CK39" s="42">
        <v>0</v>
      </c>
      <c r="CL39" s="42">
        <v>0</v>
      </c>
      <c r="CM39" s="42">
        <v>0</v>
      </c>
      <c r="CN39" s="42">
        <v>0</v>
      </c>
      <c r="CO39" s="42">
        <v>0</v>
      </c>
      <c r="CP39" s="42">
        <v>0</v>
      </c>
      <c r="CQ39" s="42">
        <v>0</v>
      </c>
      <c r="CR39" s="42">
        <v>0</v>
      </c>
      <c r="CS39" s="42">
        <v>0</v>
      </c>
      <c r="CT39" s="42">
        <v>0</v>
      </c>
      <c r="CU39" s="42">
        <v>0</v>
      </c>
      <c r="CV39" s="42">
        <v>0</v>
      </c>
      <c r="CW39" s="42">
        <v>0</v>
      </c>
      <c r="CX39" s="42">
        <v>0</v>
      </c>
      <c r="CY39" s="42">
        <v>0</v>
      </c>
      <c r="CZ39" s="42">
        <v>0</v>
      </c>
      <c r="DA39" s="42">
        <v>0</v>
      </c>
      <c r="DB39" s="42">
        <v>0</v>
      </c>
      <c r="DC39" s="42">
        <v>19</v>
      </c>
      <c r="DD39" s="42">
        <v>0</v>
      </c>
      <c r="DE39" s="56">
        <v>0</v>
      </c>
      <c r="DF39" s="57">
        <v>9675624</v>
      </c>
      <c r="DG39" s="42">
        <v>0</v>
      </c>
      <c r="DH39" s="42">
        <v>-34627</v>
      </c>
      <c r="DI39" s="42">
        <v>0</v>
      </c>
      <c r="DJ39" s="42">
        <v>0</v>
      </c>
      <c r="DK39" s="42">
        <v>-28047</v>
      </c>
      <c r="DL39" s="42">
        <v>-168467</v>
      </c>
      <c r="DM39" s="56">
        <v>-2393</v>
      </c>
      <c r="DN39" s="57">
        <v>-233534</v>
      </c>
      <c r="DO39" s="57">
        <v>9442090</v>
      </c>
      <c r="DP39" s="56">
        <v>382539</v>
      </c>
      <c r="DQ39" s="57">
        <v>382539</v>
      </c>
      <c r="DR39" s="57">
        <v>149005</v>
      </c>
      <c r="DS39" s="57">
        <v>9824629</v>
      </c>
      <c r="DT39" s="42">
        <v>-316641</v>
      </c>
      <c r="DU39" s="42">
        <v>-2303</v>
      </c>
      <c r="DV39" s="56">
        <v>-25516</v>
      </c>
      <c r="DW39" s="56">
        <v>-344460</v>
      </c>
      <c r="DX39" s="57">
        <v>-195455</v>
      </c>
      <c r="DY39" s="57">
        <v>-70867</v>
      </c>
      <c r="DZ39" s="57">
        <v>-106631</v>
      </c>
      <c r="EA39" s="57">
        <v>9302671</v>
      </c>
    </row>
    <row r="40" spans="1:131" ht="39.950000000000003" customHeight="1" x14ac:dyDescent="0.15">
      <c r="A40" s="55" t="s">
        <v>175</v>
      </c>
      <c r="B40" s="43" t="s">
        <v>174</v>
      </c>
      <c r="C40" s="55">
        <v>398</v>
      </c>
      <c r="D40" s="42">
        <v>25</v>
      </c>
      <c r="E40" s="42">
        <v>1</v>
      </c>
      <c r="F40" s="42">
        <v>9</v>
      </c>
      <c r="G40" s="42">
        <v>124</v>
      </c>
      <c r="H40" s="42">
        <v>1725</v>
      </c>
      <c r="I40" s="42">
        <v>579</v>
      </c>
      <c r="J40" s="42">
        <v>0</v>
      </c>
      <c r="K40" s="42">
        <v>0</v>
      </c>
      <c r="L40" s="42">
        <v>0</v>
      </c>
      <c r="M40" s="42">
        <v>0</v>
      </c>
      <c r="N40" s="42">
        <v>119</v>
      </c>
      <c r="O40" s="42">
        <v>520</v>
      </c>
      <c r="P40" s="42">
        <v>1603</v>
      </c>
      <c r="Q40" s="42">
        <v>48007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18077</v>
      </c>
      <c r="AF40" s="42">
        <v>13860</v>
      </c>
      <c r="AG40" s="42">
        <v>3</v>
      </c>
      <c r="AH40" s="42">
        <v>0</v>
      </c>
      <c r="AI40" s="42">
        <v>37515</v>
      </c>
      <c r="AJ40" s="42">
        <v>0</v>
      </c>
      <c r="AK40" s="42">
        <v>4181</v>
      </c>
      <c r="AL40" s="42">
        <v>0</v>
      </c>
      <c r="AM40" s="42">
        <v>3582477</v>
      </c>
      <c r="AN40" s="42">
        <v>164697</v>
      </c>
      <c r="AO40" s="42">
        <v>1479576</v>
      </c>
      <c r="AP40" s="42">
        <v>698</v>
      </c>
      <c r="AQ40" s="42">
        <v>8114</v>
      </c>
      <c r="AR40" s="42">
        <v>789413</v>
      </c>
      <c r="AS40" s="42">
        <v>1073637</v>
      </c>
      <c r="AT40" s="42">
        <v>751038</v>
      </c>
      <c r="AU40" s="42">
        <v>959152</v>
      </c>
      <c r="AV40" s="42">
        <v>96814</v>
      </c>
      <c r="AW40" s="42">
        <v>5766</v>
      </c>
      <c r="AX40" s="42">
        <v>41677</v>
      </c>
      <c r="AY40" s="42">
        <v>351903</v>
      </c>
      <c r="AZ40" s="42">
        <v>86296</v>
      </c>
      <c r="BA40" s="42">
        <v>9913</v>
      </c>
      <c r="BB40" s="42">
        <v>69921</v>
      </c>
      <c r="BC40" s="42">
        <v>25356</v>
      </c>
      <c r="BD40" s="42">
        <v>6505</v>
      </c>
      <c r="BE40" s="42">
        <v>636117</v>
      </c>
      <c r="BF40" s="42">
        <v>286742</v>
      </c>
      <c r="BG40" s="42">
        <v>617680</v>
      </c>
      <c r="BH40" s="42">
        <v>367471</v>
      </c>
      <c r="BI40" s="42">
        <v>99014</v>
      </c>
      <c r="BJ40" s="42">
        <v>23400</v>
      </c>
      <c r="BK40" s="42">
        <v>0</v>
      </c>
      <c r="BL40" s="42">
        <v>708890</v>
      </c>
      <c r="BM40" s="42">
        <v>184172</v>
      </c>
      <c r="BN40" s="42">
        <v>294943</v>
      </c>
      <c r="BO40" s="42">
        <v>328147</v>
      </c>
      <c r="BP40" s="42">
        <v>0</v>
      </c>
      <c r="BQ40" s="42">
        <v>0</v>
      </c>
      <c r="BR40" s="42">
        <v>11</v>
      </c>
      <c r="BS40" s="42">
        <v>0</v>
      </c>
      <c r="BT40" s="42">
        <v>0</v>
      </c>
      <c r="BU40" s="42">
        <v>0</v>
      </c>
      <c r="BV40" s="42">
        <v>0</v>
      </c>
      <c r="BW40" s="42">
        <v>0</v>
      </c>
      <c r="BX40" s="42">
        <v>0</v>
      </c>
      <c r="BY40" s="42">
        <v>0</v>
      </c>
      <c r="BZ40" s="42">
        <v>0</v>
      </c>
      <c r="CA40" s="42">
        <v>0</v>
      </c>
      <c r="CB40" s="42">
        <v>0</v>
      </c>
      <c r="CC40" s="42">
        <v>0</v>
      </c>
      <c r="CD40" s="42">
        <v>0</v>
      </c>
      <c r="CE40" s="42">
        <v>0</v>
      </c>
      <c r="CF40" s="42">
        <v>15804</v>
      </c>
      <c r="CG40" s="42">
        <v>0</v>
      </c>
      <c r="CH40" s="42">
        <v>0</v>
      </c>
      <c r="CI40" s="42">
        <v>0</v>
      </c>
      <c r="CJ40" s="42">
        <v>0</v>
      </c>
      <c r="CK40" s="42">
        <v>0</v>
      </c>
      <c r="CL40" s="42">
        <v>0</v>
      </c>
      <c r="CM40" s="42">
        <v>134</v>
      </c>
      <c r="CN40" s="42">
        <v>0</v>
      </c>
      <c r="CO40" s="42">
        <v>0</v>
      </c>
      <c r="CP40" s="42">
        <v>0</v>
      </c>
      <c r="CQ40" s="42">
        <v>0</v>
      </c>
      <c r="CR40" s="42">
        <v>0</v>
      </c>
      <c r="CS40" s="42">
        <v>0</v>
      </c>
      <c r="CT40" s="42">
        <v>0</v>
      </c>
      <c r="CU40" s="42">
        <v>0</v>
      </c>
      <c r="CV40" s="42">
        <v>0</v>
      </c>
      <c r="CW40" s="42">
        <v>3394</v>
      </c>
      <c r="CX40" s="42">
        <v>0</v>
      </c>
      <c r="CY40" s="42">
        <v>0</v>
      </c>
      <c r="CZ40" s="42">
        <v>0</v>
      </c>
      <c r="DA40" s="42">
        <v>0</v>
      </c>
      <c r="DB40" s="42">
        <v>0</v>
      </c>
      <c r="DC40" s="42">
        <v>524</v>
      </c>
      <c r="DD40" s="42">
        <v>0</v>
      </c>
      <c r="DE40" s="56">
        <v>18423</v>
      </c>
      <c r="DF40" s="57">
        <v>13214565</v>
      </c>
      <c r="DG40" s="42">
        <v>0</v>
      </c>
      <c r="DH40" s="42">
        <v>0</v>
      </c>
      <c r="DI40" s="42">
        <v>0</v>
      </c>
      <c r="DJ40" s="42">
        <v>0</v>
      </c>
      <c r="DK40" s="42">
        <v>0</v>
      </c>
      <c r="DL40" s="42">
        <v>0</v>
      </c>
      <c r="DM40" s="56">
        <v>-208446</v>
      </c>
      <c r="DN40" s="57">
        <v>-208446</v>
      </c>
      <c r="DO40" s="57">
        <v>13006119</v>
      </c>
      <c r="DP40" s="56">
        <v>3601063</v>
      </c>
      <c r="DQ40" s="57">
        <v>3601063</v>
      </c>
      <c r="DR40" s="57">
        <v>3392617</v>
      </c>
      <c r="DS40" s="57">
        <v>16607182</v>
      </c>
      <c r="DT40" s="42">
        <v>-453221</v>
      </c>
      <c r="DU40" s="42">
        <v>0</v>
      </c>
      <c r="DV40" s="56">
        <v>-36260</v>
      </c>
      <c r="DW40" s="56">
        <v>-489481</v>
      </c>
      <c r="DX40" s="57">
        <v>2903136</v>
      </c>
      <c r="DY40" s="57">
        <v>-1572762</v>
      </c>
      <c r="DZ40" s="57">
        <v>-584236</v>
      </c>
      <c r="EA40" s="57">
        <v>13960703</v>
      </c>
    </row>
    <row r="41" spans="1:131" ht="39.950000000000003" customHeight="1" x14ac:dyDescent="0.15">
      <c r="A41" s="55" t="s">
        <v>173</v>
      </c>
      <c r="B41" s="43" t="s">
        <v>331</v>
      </c>
      <c r="C41" s="55">
        <v>0</v>
      </c>
      <c r="D41" s="42">
        <v>0</v>
      </c>
      <c r="E41" s="42">
        <v>0</v>
      </c>
      <c r="F41" s="42">
        <v>0</v>
      </c>
      <c r="G41" s="42">
        <v>275</v>
      </c>
      <c r="H41" s="42">
        <v>15</v>
      </c>
      <c r="I41" s="42">
        <v>315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4</v>
      </c>
      <c r="Q41" s="42">
        <v>1232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  <c r="AG41" s="42">
        <v>43</v>
      </c>
      <c r="AH41" s="42">
        <v>0</v>
      </c>
      <c r="AI41" s="42">
        <v>308</v>
      </c>
      <c r="AJ41" s="42">
        <v>1598</v>
      </c>
      <c r="AK41" s="42">
        <v>563</v>
      </c>
      <c r="AL41" s="42">
        <v>0</v>
      </c>
      <c r="AM41" s="42">
        <v>0</v>
      </c>
      <c r="AN41" s="42">
        <v>11440</v>
      </c>
      <c r="AO41" s="42">
        <v>0</v>
      </c>
      <c r="AP41" s="42">
        <v>0</v>
      </c>
      <c r="AQ41" s="42">
        <v>0</v>
      </c>
      <c r="AR41" s="42">
        <v>62567</v>
      </c>
      <c r="AS41" s="42">
        <v>44068</v>
      </c>
      <c r="AT41" s="42">
        <v>347835</v>
      </c>
      <c r="AU41" s="42">
        <v>458510</v>
      </c>
      <c r="AV41" s="42">
        <v>36543</v>
      </c>
      <c r="AW41" s="42">
        <v>0</v>
      </c>
      <c r="AX41" s="42">
        <v>3039</v>
      </c>
      <c r="AY41" s="42">
        <v>92361</v>
      </c>
      <c r="AZ41" s="42">
        <v>2869</v>
      </c>
      <c r="BA41" s="42">
        <v>4511</v>
      </c>
      <c r="BB41" s="42">
        <v>4768</v>
      </c>
      <c r="BC41" s="42">
        <v>2666</v>
      </c>
      <c r="BD41" s="42">
        <v>2949</v>
      </c>
      <c r="BE41" s="42">
        <v>7484</v>
      </c>
      <c r="BF41" s="42">
        <v>2060</v>
      </c>
      <c r="BG41" s="42">
        <v>617965</v>
      </c>
      <c r="BH41" s="42">
        <v>72607</v>
      </c>
      <c r="BI41" s="42">
        <v>58166</v>
      </c>
      <c r="BJ41" s="42">
        <v>5890</v>
      </c>
      <c r="BK41" s="42">
        <v>0</v>
      </c>
      <c r="BL41" s="42">
        <v>8924</v>
      </c>
      <c r="BM41" s="42">
        <v>3171</v>
      </c>
      <c r="BN41" s="42">
        <v>15714</v>
      </c>
      <c r="BO41" s="42">
        <v>82982</v>
      </c>
      <c r="BP41" s="42">
        <v>0</v>
      </c>
      <c r="BQ41" s="42">
        <v>0</v>
      </c>
      <c r="BR41" s="42">
        <v>114</v>
      </c>
      <c r="BS41" s="42">
        <v>0</v>
      </c>
      <c r="BT41" s="42">
        <v>0</v>
      </c>
      <c r="BU41" s="42">
        <v>0</v>
      </c>
      <c r="BV41" s="42">
        <v>0</v>
      </c>
      <c r="BW41" s="42">
        <v>0</v>
      </c>
      <c r="BX41" s="42">
        <v>0</v>
      </c>
      <c r="BY41" s="42">
        <v>0</v>
      </c>
      <c r="BZ41" s="42">
        <v>0</v>
      </c>
      <c r="CA41" s="42">
        <v>0</v>
      </c>
      <c r="CB41" s="42">
        <v>14</v>
      </c>
      <c r="CC41" s="42">
        <v>0</v>
      </c>
      <c r="CD41" s="42">
        <v>0</v>
      </c>
      <c r="CE41" s="42">
        <v>0</v>
      </c>
      <c r="CF41" s="42">
        <v>0</v>
      </c>
      <c r="CG41" s="42">
        <v>0</v>
      </c>
      <c r="CH41" s="42">
        <v>0</v>
      </c>
      <c r="CI41" s="42">
        <v>0</v>
      </c>
      <c r="CJ41" s="42">
        <v>0</v>
      </c>
      <c r="CK41" s="42">
        <v>0</v>
      </c>
      <c r="CL41" s="42">
        <v>0</v>
      </c>
      <c r="CM41" s="42">
        <v>125</v>
      </c>
      <c r="CN41" s="42">
        <v>0</v>
      </c>
      <c r="CO41" s="42">
        <v>0</v>
      </c>
      <c r="CP41" s="42">
        <v>25</v>
      </c>
      <c r="CQ41" s="42">
        <v>0</v>
      </c>
      <c r="CR41" s="42">
        <v>77</v>
      </c>
      <c r="CS41" s="42">
        <v>89</v>
      </c>
      <c r="CT41" s="42">
        <v>22</v>
      </c>
      <c r="CU41" s="42">
        <v>0</v>
      </c>
      <c r="CV41" s="42">
        <v>0</v>
      </c>
      <c r="CW41" s="42">
        <v>0</v>
      </c>
      <c r="CX41" s="42">
        <v>0</v>
      </c>
      <c r="CY41" s="42">
        <v>116</v>
      </c>
      <c r="CZ41" s="42">
        <v>722</v>
      </c>
      <c r="DA41" s="42">
        <v>0</v>
      </c>
      <c r="DB41" s="42">
        <v>32</v>
      </c>
      <c r="DC41" s="42">
        <v>154</v>
      </c>
      <c r="DD41" s="42">
        <v>36</v>
      </c>
      <c r="DE41" s="56">
        <v>4214</v>
      </c>
      <c r="DF41" s="57">
        <v>1959182</v>
      </c>
      <c r="DG41" s="42">
        <v>0</v>
      </c>
      <c r="DH41" s="42">
        <v>62</v>
      </c>
      <c r="DI41" s="42">
        <v>0</v>
      </c>
      <c r="DJ41" s="42">
        <v>0</v>
      </c>
      <c r="DK41" s="42">
        <v>0</v>
      </c>
      <c r="DL41" s="42">
        <v>0</v>
      </c>
      <c r="DM41" s="56">
        <v>-24327</v>
      </c>
      <c r="DN41" s="57">
        <v>-24265</v>
      </c>
      <c r="DO41" s="57">
        <v>1934917</v>
      </c>
      <c r="DP41" s="56">
        <v>47936</v>
      </c>
      <c r="DQ41" s="57">
        <v>47936</v>
      </c>
      <c r="DR41" s="57">
        <v>23671</v>
      </c>
      <c r="DS41" s="57">
        <v>1982853</v>
      </c>
      <c r="DT41" s="42">
        <v>-28318</v>
      </c>
      <c r="DU41" s="42">
        <v>-3</v>
      </c>
      <c r="DV41" s="56">
        <v>-2263</v>
      </c>
      <c r="DW41" s="56">
        <v>-30584</v>
      </c>
      <c r="DX41" s="57">
        <v>-6913</v>
      </c>
      <c r="DY41" s="57">
        <v>-62822</v>
      </c>
      <c r="DZ41" s="57">
        <v>-69158</v>
      </c>
      <c r="EA41" s="57">
        <v>1820289</v>
      </c>
    </row>
    <row r="42" spans="1:131" ht="39.950000000000003" customHeight="1" x14ac:dyDescent="0.15">
      <c r="A42" s="55" t="s">
        <v>172</v>
      </c>
      <c r="B42" s="43" t="s">
        <v>171</v>
      </c>
      <c r="C42" s="55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115</v>
      </c>
      <c r="Q42" s="42">
        <v>77211</v>
      </c>
      <c r="R42" s="42">
        <v>0</v>
      </c>
      <c r="S42" s="42">
        <v>0</v>
      </c>
      <c r="T42" s="42">
        <v>0</v>
      </c>
      <c r="U42" s="42">
        <v>0</v>
      </c>
      <c r="V42" s="42">
        <v>675</v>
      </c>
      <c r="W42" s="42">
        <v>0</v>
      </c>
      <c r="X42" s="42">
        <v>13</v>
      </c>
      <c r="Y42" s="42">
        <v>0</v>
      </c>
      <c r="Z42" s="42">
        <v>0</v>
      </c>
      <c r="AA42" s="42">
        <v>0</v>
      </c>
      <c r="AB42" s="42">
        <v>206</v>
      </c>
      <c r="AC42" s="42">
        <v>0</v>
      </c>
      <c r="AD42" s="42">
        <v>0</v>
      </c>
      <c r="AE42" s="42">
        <v>743</v>
      </c>
      <c r="AF42" s="42">
        <v>0</v>
      </c>
      <c r="AG42" s="42">
        <v>0</v>
      </c>
      <c r="AH42" s="42">
        <v>58</v>
      </c>
      <c r="AI42" s="42">
        <v>8763</v>
      </c>
      <c r="AJ42" s="42">
        <v>877</v>
      </c>
      <c r="AK42" s="42">
        <v>4096</v>
      </c>
      <c r="AL42" s="42">
        <v>967</v>
      </c>
      <c r="AM42" s="42">
        <v>0</v>
      </c>
      <c r="AN42" s="42">
        <v>1396</v>
      </c>
      <c r="AO42" s="42">
        <v>0</v>
      </c>
      <c r="AP42" s="42">
        <v>0</v>
      </c>
      <c r="AQ42" s="42">
        <v>3288</v>
      </c>
      <c r="AR42" s="42">
        <v>461271</v>
      </c>
      <c r="AS42" s="42">
        <v>603153</v>
      </c>
      <c r="AT42" s="42">
        <v>245807</v>
      </c>
      <c r="AU42" s="42">
        <v>317016</v>
      </c>
      <c r="AV42" s="42">
        <v>41717</v>
      </c>
      <c r="AW42" s="42">
        <v>1128</v>
      </c>
      <c r="AX42" s="42">
        <v>35680</v>
      </c>
      <c r="AY42" s="42">
        <v>96607</v>
      </c>
      <c r="AZ42" s="42">
        <v>69272</v>
      </c>
      <c r="BA42" s="42">
        <v>96</v>
      </c>
      <c r="BB42" s="42">
        <v>26960</v>
      </c>
      <c r="BC42" s="42">
        <v>16489</v>
      </c>
      <c r="BD42" s="42">
        <v>1624</v>
      </c>
      <c r="BE42" s="42">
        <v>85663</v>
      </c>
      <c r="BF42" s="42">
        <v>23067</v>
      </c>
      <c r="BG42" s="42">
        <v>252922</v>
      </c>
      <c r="BH42" s="42">
        <v>132639</v>
      </c>
      <c r="BI42" s="42">
        <v>80761</v>
      </c>
      <c r="BJ42" s="42">
        <v>7582</v>
      </c>
      <c r="BK42" s="42">
        <v>0</v>
      </c>
      <c r="BL42" s="42">
        <v>8476</v>
      </c>
      <c r="BM42" s="42">
        <v>8443</v>
      </c>
      <c r="BN42" s="42">
        <v>5343</v>
      </c>
      <c r="BO42" s="42">
        <v>868</v>
      </c>
      <c r="BP42" s="42">
        <v>0</v>
      </c>
      <c r="BQ42" s="42">
        <v>0</v>
      </c>
      <c r="BR42" s="42">
        <v>0</v>
      </c>
      <c r="BS42" s="42">
        <v>0</v>
      </c>
      <c r="BT42" s="42">
        <v>0</v>
      </c>
      <c r="BU42" s="42">
        <v>0</v>
      </c>
      <c r="BV42" s="42">
        <v>0</v>
      </c>
      <c r="BW42" s="42">
        <v>0</v>
      </c>
      <c r="BX42" s="42">
        <v>0</v>
      </c>
      <c r="BY42" s="42">
        <v>0</v>
      </c>
      <c r="BZ42" s="42">
        <v>0</v>
      </c>
      <c r="CA42" s="42">
        <v>0</v>
      </c>
      <c r="CB42" s="42">
        <v>0</v>
      </c>
      <c r="CC42" s="42">
        <v>0</v>
      </c>
      <c r="CD42" s="42">
        <v>0</v>
      </c>
      <c r="CE42" s="42">
        <v>0</v>
      </c>
      <c r="CF42" s="42">
        <v>0</v>
      </c>
      <c r="CG42" s="42">
        <v>0</v>
      </c>
      <c r="CH42" s="42">
        <v>0</v>
      </c>
      <c r="CI42" s="42">
        <v>0</v>
      </c>
      <c r="CJ42" s="42">
        <v>0</v>
      </c>
      <c r="CK42" s="42">
        <v>0</v>
      </c>
      <c r="CL42" s="42">
        <v>0</v>
      </c>
      <c r="CM42" s="42">
        <v>1293</v>
      </c>
      <c r="CN42" s="42">
        <v>0</v>
      </c>
      <c r="CO42" s="42">
        <v>0</v>
      </c>
      <c r="CP42" s="42">
        <v>0</v>
      </c>
      <c r="CQ42" s="42">
        <v>0</v>
      </c>
      <c r="CR42" s="42">
        <v>0</v>
      </c>
      <c r="CS42" s="42">
        <v>0</v>
      </c>
      <c r="CT42" s="42">
        <v>0</v>
      </c>
      <c r="CU42" s="42">
        <v>0</v>
      </c>
      <c r="CV42" s="42">
        <v>0</v>
      </c>
      <c r="CW42" s="42">
        <v>5644</v>
      </c>
      <c r="CX42" s="42">
        <v>0</v>
      </c>
      <c r="CY42" s="42">
        <v>0</v>
      </c>
      <c r="CZ42" s="42">
        <v>0</v>
      </c>
      <c r="DA42" s="42">
        <v>0</v>
      </c>
      <c r="DB42" s="42">
        <v>0</v>
      </c>
      <c r="DC42" s="42">
        <v>0</v>
      </c>
      <c r="DD42" s="42">
        <v>0</v>
      </c>
      <c r="DE42" s="56">
        <v>3292</v>
      </c>
      <c r="DF42" s="57">
        <v>2631221</v>
      </c>
      <c r="DG42" s="42">
        <v>0</v>
      </c>
      <c r="DH42" s="42">
        <v>0</v>
      </c>
      <c r="DI42" s="42">
        <v>0</v>
      </c>
      <c r="DJ42" s="42">
        <v>0</v>
      </c>
      <c r="DK42" s="42">
        <v>0</v>
      </c>
      <c r="DL42" s="42">
        <v>0</v>
      </c>
      <c r="DM42" s="56">
        <v>-1649</v>
      </c>
      <c r="DN42" s="57">
        <v>-1649</v>
      </c>
      <c r="DO42" s="57">
        <v>2629572</v>
      </c>
      <c r="DP42" s="56">
        <v>22527</v>
      </c>
      <c r="DQ42" s="57">
        <v>22527</v>
      </c>
      <c r="DR42" s="57">
        <v>20878</v>
      </c>
      <c r="DS42" s="57">
        <v>2652099</v>
      </c>
      <c r="DT42" s="42">
        <v>-167263</v>
      </c>
      <c r="DU42" s="42">
        <v>0</v>
      </c>
      <c r="DV42" s="56">
        <v>-13381</v>
      </c>
      <c r="DW42" s="56">
        <v>-180644</v>
      </c>
      <c r="DX42" s="57">
        <v>-159766</v>
      </c>
      <c r="DY42" s="57">
        <v>-131190</v>
      </c>
      <c r="DZ42" s="57">
        <v>-81206</v>
      </c>
      <c r="EA42" s="57">
        <v>2259059</v>
      </c>
    </row>
    <row r="43" spans="1:131" ht="39.950000000000003" customHeight="1" x14ac:dyDescent="0.15">
      <c r="A43" s="55" t="s">
        <v>170</v>
      </c>
      <c r="B43" s="43" t="s">
        <v>169</v>
      </c>
      <c r="C43" s="55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5</v>
      </c>
      <c r="O43" s="42">
        <v>0</v>
      </c>
      <c r="P43" s="42">
        <v>76</v>
      </c>
      <c r="Q43" s="42">
        <v>1469</v>
      </c>
      <c r="R43" s="42">
        <v>527</v>
      </c>
      <c r="S43" s="42">
        <v>0</v>
      </c>
      <c r="T43" s="42">
        <v>-2938</v>
      </c>
      <c r="U43" s="42">
        <v>0</v>
      </c>
      <c r="V43" s="42">
        <v>77549</v>
      </c>
      <c r="W43" s="42">
        <v>0</v>
      </c>
      <c r="X43" s="42">
        <v>9967</v>
      </c>
      <c r="Y43" s="42">
        <v>0</v>
      </c>
      <c r="Z43" s="42">
        <v>0</v>
      </c>
      <c r="AA43" s="42">
        <v>0</v>
      </c>
      <c r="AB43" s="42">
        <v>41159</v>
      </c>
      <c r="AC43" s="42">
        <v>0</v>
      </c>
      <c r="AD43" s="42">
        <v>0</v>
      </c>
      <c r="AE43" s="42">
        <v>7401</v>
      </c>
      <c r="AF43" s="42">
        <v>-54</v>
      </c>
      <c r="AG43" s="42">
        <v>0</v>
      </c>
      <c r="AH43" s="42">
        <v>8909</v>
      </c>
      <c r="AI43" s="42">
        <v>0</v>
      </c>
      <c r="AJ43" s="42">
        <v>25511</v>
      </c>
      <c r="AK43" s="42">
        <v>28471</v>
      </c>
      <c r="AL43" s="42">
        <v>68494</v>
      </c>
      <c r="AM43" s="42">
        <v>177394</v>
      </c>
      <c r="AN43" s="42">
        <v>4671</v>
      </c>
      <c r="AO43" s="42">
        <v>-506</v>
      </c>
      <c r="AP43" s="42">
        <v>649642</v>
      </c>
      <c r="AQ43" s="42">
        <v>3036564</v>
      </c>
      <c r="AR43" s="42">
        <v>-502</v>
      </c>
      <c r="AS43" s="42">
        <v>187263</v>
      </c>
      <c r="AT43" s="42">
        <v>5644</v>
      </c>
      <c r="AU43" s="42">
        <v>24284</v>
      </c>
      <c r="AV43" s="42">
        <v>106018</v>
      </c>
      <c r="AW43" s="42">
        <v>84640</v>
      </c>
      <c r="AX43" s="42">
        <v>154209</v>
      </c>
      <c r="AY43" s="42">
        <v>106120</v>
      </c>
      <c r="AZ43" s="42">
        <v>3950</v>
      </c>
      <c r="BA43" s="42">
        <v>2590</v>
      </c>
      <c r="BB43" s="42">
        <v>191258</v>
      </c>
      <c r="BC43" s="42">
        <v>8465</v>
      </c>
      <c r="BD43" s="42">
        <v>-101</v>
      </c>
      <c r="BE43" s="42">
        <v>133</v>
      </c>
      <c r="BF43" s="42">
        <v>-4508</v>
      </c>
      <c r="BG43" s="42">
        <v>201570</v>
      </c>
      <c r="BH43" s="42">
        <v>607</v>
      </c>
      <c r="BI43" s="42">
        <v>2002</v>
      </c>
      <c r="BJ43" s="42">
        <v>70439</v>
      </c>
      <c r="BK43" s="42">
        <v>0</v>
      </c>
      <c r="BL43" s="42">
        <v>2552</v>
      </c>
      <c r="BM43" s="42">
        <v>0</v>
      </c>
      <c r="BN43" s="42">
        <v>-44</v>
      </c>
      <c r="BO43" s="42">
        <v>-74</v>
      </c>
      <c r="BP43" s="42">
        <v>150</v>
      </c>
      <c r="BQ43" s="42">
        <v>0</v>
      </c>
      <c r="BR43" s="42">
        <v>91</v>
      </c>
      <c r="BS43" s="42">
        <v>0</v>
      </c>
      <c r="BT43" s="42">
        <v>0</v>
      </c>
      <c r="BU43" s="42">
        <v>0</v>
      </c>
      <c r="BV43" s="42">
        <v>0</v>
      </c>
      <c r="BW43" s="42">
        <v>0</v>
      </c>
      <c r="BX43" s="42">
        <v>0</v>
      </c>
      <c r="BY43" s="42">
        <v>0</v>
      </c>
      <c r="BZ43" s="42">
        <v>0</v>
      </c>
      <c r="CA43" s="42">
        <v>0</v>
      </c>
      <c r="CB43" s="42">
        <v>0</v>
      </c>
      <c r="CC43" s="42">
        <v>0</v>
      </c>
      <c r="CD43" s="42">
        <v>0</v>
      </c>
      <c r="CE43" s="42">
        <v>0</v>
      </c>
      <c r="CF43" s="42">
        <v>0</v>
      </c>
      <c r="CG43" s="42">
        <v>0</v>
      </c>
      <c r="CH43" s="42">
        <v>0</v>
      </c>
      <c r="CI43" s="42">
        <v>0</v>
      </c>
      <c r="CJ43" s="42">
        <v>0</v>
      </c>
      <c r="CK43" s="42">
        <v>0</v>
      </c>
      <c r="CL43" s="42">
        <v>1100</v>
      </c>
      <c r="CM43" s="42">
        <v>168</v>
      </c>
      <c r="CN43" s="42">
        <v>0</v>
      </c>
      <c r="CO43" s="42">
        <v>1629</v>
      </c>
      <c r="CP43" s="42">
        <v>0</v>
      </c>
      <c r="CQ43" s="42">
        <v>0</v>
      </c>
      <c r="CR43" s="42">
        <v>0</v>
      </c>
      <c r="CS43" s="42">
        <v>0</v>
      </c>
      <c r="CT43" s="42">
        <v>0</v>
      </c>
      <c r="CU43" s="42">
        <v>0</v>
      </c>
      <c r="CV43" s="42">
        <v>0</v>
      </c>
      <c r="CW43" s="42">
        <v>0</v>
      </c>
      <c r="CX43" s="42">
        <v>0</v>
      </c>
      <c r="CY43" s="42">
        <v>0</v>
      </c>
      <c r="CZ43" s="42">
        <v>0</v>
      </c>
      <c r="DA43" s="42">
        <v>0</v>
      </c>
      <c r="DB43" s="42">
        <v>0</v>
      </c>
      <c r="DC43" s="42">
        <v>29</v>
      </c>
      <c r="DD43" s="42">
        <v>0</v>
      </c>
      <c r="DE43" s="56">
        <v>9105</v>
      </c>
      <c r="DF43" s="57">
        <v>5293098</v>
      </c>
      <c r="DG43" s="42">
        <v>0</v>
      </c>
      <c r="DH43" s="42">
        <v>407833</v>
      </c>
      <c r="DI43" s="42">
        <v>0</v>
      </c>
      <c r="DJ43" s="42">
        <v>0</v>
      </c>
      <c r="DK43" s="42">
        <v>0</v>
      </c>
      <c r="DL43" s="42">
        <v>-205416</v>
      </c>
      <c r="DM43" s="56">
        <v>-44242</v>
      </c>
      <c r="DN43" s="57">
        <v>158175</v>
      </c>
      <c r="DO43" s="57">
        <v>5451273</v>
      </c>
      <c r="DP43" s="56">
        <v>1448497</v>
      </c>
      <c r="DQ43" s="57">
        <v>1448497</v>
      </c>
      <c r="DR43" s="57">
        <v>1606672</v>
      </c>
      <c r="DS43" s="57">
        <v>6899770</v>
      </c>
      <c r="DT43" s="42">
        <v>-2249620</v>
      </c>
      <c r="DU43" s="42">
        <v>-1441</v>
      </c>
      <c r="DV43" s="56">
        <v>-180085</v>
      </c>
      <c r="DW43" s="56">
        <v>-2431146</v>
      </c>
      <c r="DX43" s="57">
        <v>-824474</v>
      </c>
      <c r="DY43" s="57">
        <v>-775112</v>
      </c>
      <c r="DZ43" s="57">
        <v>-211630</v>
      </c>
      <c r="EA43" s="57">
        <v>3481882</v>
      </c>
    </row>
    <row r="44" spans="1:131" ht="39.950000000000003" customHeight="1" x14ac:dyDescent="0.15">
      <c r="A44" s="55" t="s">
        <v>168</v>
      </c>
      <c r="B44" s="43" t="s">
        <v>167</v>
      </c>
      <c r="C44" s="55">
        <v>0</v>
      </c>
      <c r="D44" s="42">
        <v>0</v>
      </c>
      <c r="E44" s="42">
        <v>0</v>
      </c>
      <c r="F44" s="42">
        <v>0</v>
      </c>
      <c r="G44" s="42">
        <v>0</v>
      </c>
      <c r="H44" s="42">
        <v>426</v>
      </c>
      <c r="I44" s="42">
        <v>201</v>
      </c>
      <c r="J44" s="42">
        <v>47518</v>
      </c>
      <c r="K44" s="42">
        <v>16831</v>
      </c>
      <c r="L44" s="42">
        <v>0</v>
      </c>
      <c r="M44" s="42">
        <v>414</v>
      </c>
      <c r="N44" s="42">
        <v>29</v>
      </c>
      <c r="O44" s="42">
        <v>0</v>
      </c>
      <c r="P44" s="42">
        <v>3004</v>
      </c>
      <c r="Q44" s="42">
        <v>28206</v>
      </c>
      <c r="R44" s="42">
        <v>9</v>
      </c>
      <c r="S44" s="42">
        <v>2563</v>
      </c>
      <c r="T44" s="42">
        <v>14704</v>
      </c>
      <c r="U44" s="42">
        <v>0</v>
      </c>
      <c r="V44" s="42">
        <v>1965</v>
      </c>
      <c r="W44" s="42">
        <v>0</v>
      </c>
      <c r="X44" s="42">
        <v>12</v>
      </c>
      <c r="Y44" s="42">
        <v>0</v>
      </c>
      <c r="Z44" s="42">
        <v>0</v>
      </c>
      <c r="AA44" s="42">
        <v>8930</v>
      </c>
      <c r="AB44" s="42">
        <v>17599</v>
      </c>
      <c r="AC44" s="42">
        <v>234</v>
      </c>
      <c r="AD44" s="42">
        <v>2</v>
      </c>
      <c r="AE44" s="42">
        <v>24615</v>
      </c>
      <c r="AF44" s="42">
        <v>7759</v>
      </c>
      <c r="AG44" s="42">
        <v>445</v>
      </c>
      <c r="AH44" s="42">
        <v>1103</v>
      </c>
      <c r="AI44" s="42">
        <v>722</v>
      </c>
      <c r="AJ44" s="42">
        <v>1166</v>
      </c>
      <c r="AK44" s="42">
        <v>7241</v>
      </c>
      <c r="AL44" s="42">
        <v>0</v>
      </c>
      <c r="AM44" s="42">
        <v>19485</v>
      </c>
      <c r="AN44" s="42">
        <v>256</v>
      </c>
      <c r="AO44" s="42">
        <v>0</v>
      </c>
      <c r="AP44" s="42">
        <v>4002</v>
      </c>
      <c r="AQ44" s="42">
        <v>230783</v>
      </c>
      <c r="AR44" s="42">
        <v>359429</v>
      </c>
      <c r="AS44" s="42">
        <v>352447</v>
      </c>
      <c r="AT44" s="42">
        <v>445288</v>
      </c>
      <c r="AU44" s="42">
        <v>342214</v>
      </c>
      <c r="AV44" s="42">
        <v>189590</v>
      </c>
      <c r="AW44" s="42">
        <v>87831</v>
      </c>
      <c r="AX44" s="42">
        <v>395566</v>
      </c>
      <c r="AY44" s="42">
        <v>542908</v>
      </c>
      <c r="AZ44" s="42">
        <v>144210</v>
      </c>
      <c r="BA44" s="42">
        <v>54030</v>
      </c>
      <c r="BB44" s="42">
        <v>134629</v>
      </c>
      <c r="BC44" s="42">
        <v>194019</v>
      </c>
      <c r="BD44" s="42">
        <v>41661</v>
      </c>
      <c r="BE44" s="42">
        <v>107657</v>
      </c>
      <c r="BF44" s="42">
        <v>50452</v>
      </c>
      <c r="BG44" s="42">
        <v>993118</v>
      </c>
      <c r="BH44" s="42">
        <v>58513</v>
      </c>
      <c r="BI44" s="42">
        <v>74827</v>
      </c>
      <c r="BJ44" s="42">
        <v>64921</v>
      </c>
      <c r="BK44" s="42">
        <v>0</v>
      </c>
      <c r="BL44" s="42">
        <v>225078</v>
      </c>
      <c r="BM44" s="42">
        <v>111913</v>
      </c>
      <c r="BN44" s="42">
        <v>52861</v>
      </c>
      <c r="BO44" s="42">
        <v>202825</v>
      </c>
      <c r="BP44" s="42">
        <v>7882</v>
      </c>
      <c r="BQ44" s="42">
        <v>0</v>
      </c>
      <c r="BR44" s="42">
        <v>1313</v>
      </c>
      <c r="BS44" s="42">
        <v>19</v>
      </c>
      <c r="BT44" s="42">
        <v>1420</v>
      </c>
      <c r="BU44" s="42">
        <v>0</v>
      </c>
      <c r="BV44" s="42">
        <v>0</v>
      </c>
      <c r="BW44" s="42">
        <v>0</v>
      </c>
      <c r="BX44" s="42">
        <v>0</v>
      </c>
      <c r="BY44" s="42">
        <v>0</v>
      </c>
      <c r="BZ44" s="42">
        <v>0</v>
      </c>
      <c r="CA44" s="42">
        <v>0</v>
      </c>
      <c r="CB44" s="42">
        <v>586</v>
      </c>
      <c r="CC44" s="42">
        <v>0</v>
      </c>
      <c r="CD44" s="42">
        <v>0</v>
      </c>
      <c r="CE44" s="42">
        <v>0</v>
      </c>
      <c r="CF44" s="42">
        <v>239</v>
      </c>
      <c r="CG44" s="42">
        <v>0</v>
      </c>
      <c r="CH44" s="42">
        <v>0</v>
      </c>
      <c r="CI44" s="42">
        <v>0</v>
      </c>
      <c r="CJ44" s="42">
        <v>0</v>
      </c>
      <c r="CK44" s="42">
        <v>0</v>
      </c>
      <c r="CL44" s="42">
        <v>2876</v>
      </c>
      <c r="CM44" s="42">
        <v>8822</v>
      </c>
      <c r="CN44" s="42">
        <v>0</v>
      </c>
      <c r="CO44" s="42">
        <v>2865</v>
      </c>
      <c r="CP44" s="42">
        <v>95158</v>
      </c>
      <c r="CQ44" s="42">
        <v>0</v>
      </c>
      <c r="CR44" s="42">
        <v>1526</v>
      </c>
      <c r="CS44" s="42">
        <v>4359</v>
      </c>
      <c r="CT44" s="42">
        <v>1092</v>
      </c>
      <c r="CU44" s="42">
        <v>0</v>
      </c>
      <c r="CV44" s="42">
        <v>0</v>
      </c>
      <c r="CW44" s="42">
        <v>26135</v>
      </c>
      <c r="CX44" s="42">
        <v>2011</v>
      </c>
      <c r="CY44" s="42">
        <v>3688</v>
      </c>
      <c r="CZ44" s="42">
        <v>10329</v>
      </c>
      <c r="DA44" s="42">
        <v>3878</v>
      </c>
      <c r="DB44" s="42">
        <v>0</v>
      </c>
      <c r="DC44" s="42">
        <v>2828</v>
      </c>
      <c r="DD44" s="42">
        <v>1574</v>
      </c>
      <c r="DE44" s="56">
        <v>11033</v>
      </c>
      <c r="DF44" s="57">
        <v>5855844</v>
      </c>
      <c r="DG44" s="42">
        <v>2978</v>
      </c>
      <c r="DH44" s="42">
        <v>16389</v>
      </c>
      <c r="DI44" s="42">
        <v>0</v>
      </c>
      <c r="DJ44" s="42">
        <v>0</v>
      </c>
      <c r="DK44" s="42">
        <v>0</v>
      </c>
      <c r="DL44" s="42">
        <v>397173</v>
      </c>
      <c r="DM44" s="56">
        <v>-75896</v>
      </c>
      <c r="DN44" s="57">
        <v>340644</v>
      </c>
      <c r="DO44" s="57">
        <v>6196488</v>
      </c>
      <c r="DP44" s="56">
        <v>1243023</v>
      </c>
      <c r="DQ44" s="57">
        <v>1243023</v>
      </c>
      <c r="DR44" s="57">
        <v>1583667</v>
      </c>
      <c r="DS44" s="57">
        <v>7439511</v>
      </c>
      <c r="DT44" s="42">
        <v>-1125440</v>
      </c>
      <c r="DU44" s="42">
        <v>-6580</v>
      </c>
      <c r="DV44" s="56">
        <v>-90560</v>
      </c>
      <c r="DW44" s="56">
        <v>-1222580</v>
      </c>
      <c r="DX44" s="57">
        <v>361087</v>
      </c>
      <c r="DY44" s="57">
        <v>-682066</v>
      </c>
      <c r="DZ44" s="57">
        <v>-210112</v>
      </c>
      <c r="EA44" s="57">
        <v>5324753</v>
      </c>
    </row>
    <row r="45" spans="1:131" ht="39.950000000000003" customHeight="1" x14ac:dyDescent="0.15">
      <c r="A45" s="55" t="s">
        <v>166</v>
      </c>
      <c r="B45" s="43" t="s">
        <v>332</v>
      </c>
      <c r="C45" s="55">
        <v>0</v>
      </c>
      <c r="D45" s="42">
        <v>0</v>
      </c>
      <c r="E45" s="42">
        <v>0</v>
      </c>
      <c r="F45" s="42">
        <v>34</v>
      </c>
      <c r="G45" s="42">
        <v>361</v>
      </c>
      <c r="H45" s="42">
        <v>202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173</v>
      </c>
      <c r="Q45" s="42">
        <v>3091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  <c r="AG45" s="42">
        <v>0</v>
      </c>
      <c r="AH45" s="42">
        <v>0</v>
      </c>
      <c r="AI45" s="42">
        <v>538</v>
      </c>
      <c r="AJ45" s="42">
        <v>0</v>
      </c>
      <c r="AK45" s="42">
        <v>0</v>
      </c>
      <c r="AL45" s="42">
        <v>0</v>
      </c>
      <c r="AM45" s="42">
        <v>0</v>
      </c>
      <c r="AN45" s="42">
        <v>77</v>
      </c>
      <c r="AO45" s="42">
        <v>0</v>
      </c>
      <c r="AP45" s="42">
        <v>0</v>
      </c>
      <c r="AQ45" s="42">
        <v>0</v>
      </c>
      <c r="AR45" s="42">
        <v>78908</v>
      </c>
      <c r="AS45" s="42">
        <v>11904</v>
      </c>
      <c r="AT45" s="42">
        <v>5350</v>
      </c>
      <c r="AU45" s="42">
        <v>2315</v>
      </c>
      <c r="AV45" s="42">
        <v>0</v>
      </c>
      <c r="AW45" s="42">
        <v>0</v>
      </c>
      <c r="AX45" s="42">
        <v>376</v>
      </c>
      <c r="AY45" s="42">
        <v>0</v>
      </c>
      <c r="AZ45" s="42">
        <v>0</v>
      </c>
      <c r="BA45" s="42">
        <v>0</v>
      </c>
      <c r="BB45" s="42">
        <v>0</v>
      </c>
      <c r="BC45" s="42">
        <v>476</v>
      </c>
      <c r="BD45" s="42">
        <v>0</v>
      </c>
      <c r="BE45" s="42">
        <v>0</v>
      </c>
      <c r="BF45" s="42">
        <v>0</v>
      </c>
      <c r="BG45" s="42">
        <v>0</v>
      </c>
      <c r="BH45" s="42">
        <v>25862</v>
      </c>
      <c r="BI45" s="42">
        <v>17408</v>
      </c>
      <c r="BJ45" s="42">
        <v>33752</v>
      </c>
      <c r="BK45" s="42">
        <v>0</v>
      </c>
      <c r="BL45" s="42">
        <v>2880434</v>
      </c>
      <c r="BM45" s="42">
        <v>1358522</v>
      </c>
      <c r="BN45" s="42">
        <v>431423</v>
      </c>
      <c r="BO45" s="42">
        <v>572412</v>
      </c>
      <c r="BP45" s="42">
        <v>0</v>
      </c>
      <c r="BQ45" s="42">
        <v>0</v>
      </c>
      <c r="BR45" s="42">
        <v>0</v>
      </c>
      <c r="BS45" s="42">
        <v>0</v>
      </c>
      <c r="BT45" s="42">
        <v>0</v>
      </c>
      <c r="BU45" s="42">
        <v>0</v>
      </c>
      <c r="BV45" s="42">
        <v>0</v>
      </c>
      <c r="BW45" s="42">
        <v>1931</v>
      </c>
      <c r="BX45" s="42">
        <v>501</v>
      </c>
      <c r="BY45" s="42">
        <v>288</v>
      </c>
      <c r="BZ45" s="42">
        <v>0</v>
      </c>
      <c r="CA45" s="42">
        <v>0</v>
      </c>
      <c r="CB45" s="42">
        <v>2514</v>
      </c>
      <c r="CC45" s="42">
        <v>0</v>
      </c>
      <c r="CD45" s="42">
        <v>0</v>
      </c>
      <c r="CE45" s="42">
        <v>0</v>
      </c>
      <c r="CF45" s="42">
        <v>64</v>
      </c>
      <c r="CG45" s="42">
        <v>0</v>
      </c>
      <c r="CH45" s="42">
        <v>0</v>
      </c>
      <c r="CI45" s="42">
        <v>0</v>
      </c>
      <c r="CJ45" s="42">
        <v>0</v>
      </c>
      <c r="CK45" s="42">
        <v>0</v>
      </c>
      <c r="CL45" s="42">
        <v>0</v>
      </c>
      <c r="CM45" s="42">
        <v>148</v>
      </c>
      <c r="CN45" s="42">
        <v>0</v>
      </c>
      <c r="CO45" s="42">
        <v>0</v>
      </c>
      <c r="CP45" s="42">
        <v>0</v>
      </c>
      <c r="CQ45" s="42">
        <v>0</v>
      </c>
      <c r="CR45" s="42">
        <v>0</v>
      </c>
      <c r="CS45" s="42">
        <v>0</v>
      </c>
      <c r="CT45" s="42">
        <v>0</v>
      </c>
      <c r="CU45" s="42">
        <v>1354</v>
      </c>
      <c r="CV45" s="42">
        <v>0</v>
      </c>
      <c r="CW45" s="42">
        <v>2411</v>
      </c>
      <c r="CX45" s="42">
        <v>0</v>
      </c>
      <c r="CY45" s="42">
        <v>0</v>
      </c>
      <c r="CZ45" s="42">
        <v>0</v>
      </c>
      <c r="DA45" s="42">
        <v>0</v>
      </c>
      <c r="DB45" s="42">
        <v>0</v>
      </c>
      <c r="DC45" s="42">
        <v>0</v>
      </c>
      <c r="DD45" s="42">
        <v>0</v>
      </c>
      <c r="DE45" s="56">
        <v>2800</v>
      </c>
      <c r="DF45" s="57">
        <v>5435629</v>
      </c>
      <c r="DG45" s="42">
        <v>0</v>
      </c>
      <c r="DH45" s="42">
        <v>62384</v>
      </c>
      <c r="DI45" s="42">
        <v>1385</v>
      </c>
      <c r="DJ45" s="42">
        <v>0</v>
      </c>
      <c r="DK45" s="42">
        <v>385</v>
      </c>
      <c r="DL45" s="42">
        <v>39406</v>
      </c>
      <c r="DM45" s="56">
        <v>26908</v>
      </c>
      <c r="DN45" s="57">
        <v>130468</v>
      </c>
      <c r="DO45" s="57">
        <v>5566097</v>
      </c>
      <c r="DP45" s="56">
        <v>52040</v>
      </c>
      <c r="DQ45" s="57">
        <v>52040</v>
      </c>
      <c r="DR45" s="57">
        <v>182508</v>
      </c>
      <c r="DS45" s="57">
        <v>5618137</v>
      </c>
      <c r="DT45" s="42">
        <v>-342347</v>
      </c>
      <c r="DU45" s="42">
        <v>-1352</v>
      </c>
      <c r="DV45" s="56">
        <v>-27496</v>
      </c>
      <c r="DW45" s="56">
        <v>-371195</v>
      </c>
      <c r="DX45" s="57">
        <v>-188687</v>
      </c>
      <c r="DY45" s="57">
        <v>-624578</v>
      </c>
      <c r="DZ45" s="57">
        <v>-395475</v>
      </c>
      <c r="EA45" s="57">
        <v>4226889</v>
      </c>
    </row>
    <row r="46" spans="1:131" ht="39.950000000000003" customHeight="1" x14ac:dyDescent="0.15">
      <c r="A46" s="55" t="s">
        <v>165</v>
      </c>
      <c r="B46" s="43" t="s">
        <v>164</v>
      </c>
      <c r="C46" s="55">
        <v>16775</v>
      </c>
      <c r="D46" s="42">
        <v>4491</v>
      </c>
      <c r="E46" s="42">
        <v>92</v>
      </c>
      <c r="F46" s="42">
        <v>785</v>
      </c>
      <c r="G46" s="42">
        <v>2967</v>
      </c>
      <c r="H46" s="42">
        <v>5230</v>
      </c>
      <c r="I46" s="42">
        <v>18786</v>
      </c>
      <c r="J46" s="42">
        <v>126759</v>
      </c>
      <c r="K46" s="42">
        <v>390974</v>
      </c>
      <c r="L46" s="42">
        <v>2204</v>
      </c>
      <c r="M46" s="42">
        <v>229</v>
      </c>
      <c r="N46" s="42">
        <v>314</v>
      </c>
      <c r="O46" s="42">
        <v>12415</v>
      </c>
      <c r="P46" s="42">
        <v>27072</v>
      </c>
      <c r="Q46" s="42">
        <v>126092</v>
      </c>
      <c r="R46" s="42">
        <v>9315</v>
      </c>
      <c r="S46" s="42">
        <v>5406</v>
      </c>
      <c r="T46" s="42">
        <v>3777</v>
      </c>
      <c r="U46" s="42">
        <v>11</v>
      </c>
      <c r="V46" s="42">
        <v>28878</v>
      </c>
      <c r="W46" s="42">
        <v>556</v>
      </c>
      <c r="X46" s="42">
        <v>26385</v>
      </c>
      <c r="Y46" s="42">
        <v>4649</v>
      </c>
      <c r="Z46" s="42">
        <v>432</v>
      </c>
      <c r="AA46" s="42">
        <v>106365</v>
      </c>
      <c r="AB46" s="42">
        <v>110004</v>
      </c>
      <c r="AC46" s="42">
        <v>7519</v>
      </c>
      <c r="AD46" s="42">
        <v>1886</v>
      </c>
      <c r="AE46" s="42">
        <v>23225</v>
      </c>
      <c r="AF46" s="42">
        <v>92822</v>
      </c>
      <c r="AG46" s="42">
        <v>4664</v>
      </c>
      <c r="AH46" s="42">
        <v>14345</v>
      </c>
      <c r="AI46" s="42">
        <v>30275</v>
      </c>
      <c r="AJ46" s="42">
        <v>14740</v>
      </c>
      <c r="AK46" s="42">
        <v>19120</v>
      </c>
      <c r="AL46" s="42">
        <v>1386</v>
      </c>
      <c r="AM46" s="42">
        <v>2479</v>
      </c>
      <c r="AN46" s="42">
        <v>25127</v>
      </c>
      <c r="AO46" s="42">
        <v>542</v>
      </c>
      <c r="AP46" s="42">
        <v>4641</v>
      </c>
      <c r="AQ46" s="42">
        <v>15686</v>
      </c>
      <c r="AR46" s="42">
        <v>254395</v>
      </c>
      <c r="AS46" s="42">
        <v>576434</v>
      </c>
      <c r="AT46" s="42">
        <v>428305</v>
      </c>
      <c r="AU46" s="42">
        <v>639194</v>
      </c>
      <c r="AV46" s="42">
        <v>297246</v>
      </c>
      <c r="AW46" s="42">
        <v>88653</v>
      </c>
      <c r="AX46" s="42">
        <v>224743</v>
      </c>
      <c r="AY46" s="42">
        <v>314369</v>
      </c>
      <c r="AZ46" s="42">
        <v>84179</v>
      </c>
      <c r="BA46" s="42">
        <v>47950</v>
      </c>
      <c r="BB46" s="42">
        <v>63501</v>
      </c>
      <c r="BC46" s="42">
        <v>108037</v>
      </c>
      <c r="BD46" s="42">
        <v>56241</v>
      </c>
      <c r="BE46" s="42">
        <v>74077</v>
      </c>
      <c r="BF46" s="42">
        <v>39090</v>
      </c>
      <c r="BG46" s="42">
        <v>363246</v>
      </c>
      <c r="BH46" s="42">
        <v>120888</v>
      </c>
      <c r="BI46" s="42">
        <v>35858</v>
      </c>
      <c r="BJ46" s="42">
        <v>90575</v>
      </c>
      <c r="BK46" s="42">
        <v>216</v>
      </c>
      <c r="BL46" s="42">
        <v>666097</v>
      </c>
      <c r="BM46" s="42">
        <v>971188</v>
      </c>
      <c r="BN46" s="42">
        <v>116444</v>
      </c>
      <c r="BO46" s="42">
        <v>63877</v>
      </c>
      <c r="BP46" s="42">
        <v>7657</v>
      </c>
      <c r="BQ46" s="42">
        <v>6871</v>
      </c>
      <c r="BR46" s="42">
        <v>4157</v>
      </c>
      <c r="BS46" s="42">
        <v>851</v>
      </c>
      <c r="BT46" s="42">
        <v>312963</v>
      </c>
      <c r="BU46" s="42">
        <v>4664</v>
      </c>
      <c r="BV46" s="42">
        <v>788</v>
      </c>
      <c r="BW46" s="42">
        <v>6006</v>
      </c>
      <c r="BX46" s="42">
        <v>28384</v>
      </c>
      <c r="BY46" s="42">
        <v>2744</v>
      </c>
      <c r="BZ46" s="42">
        <v>30134</v>
      </c>
      <c r="CA46" s="42">
        <v>0</v>
      </c>
      <c r="CB46" s="42">
        <v>10961</v>
      </c>
      <c r="CC46" s="42">
        <v>355</v>
      </c>
      <c r="CD46" s="42">
        <v>1140</v>
      </c>
      <c r="CE46" s="42">
        <v>8660</v>
      </c>
      <c r="CF46" s="42">
        <v>37435</v>
      </c>
      <c r="CG46" s="42">
        <v>58</v>
      </c>
      <c r="CH46" s="42">
        <v>12568</v>
      </c>
      <c r="CI46" s="42">
        <v>321</v>
      </c>
      <c r="CJ46" s="42">
        <v>4651</v>
      </c>
      <c r="CK46" s="42">
        <v>1597</v>
      </c>
      <c r="CL46" s="42">
        <v>3482</v>
      </c>
      <c r="CM46" s="42">
        <v>185293</v>
      </c>
      <c r="CN46" s="42">
        <v>4268</v>
      </c>
      <c r="CO46" s="42">
        <v>4718</v>
      </c>
      <c r="CP46" s="42">
        <v>14548</v>
      </c>
      <c r="CQ46" s="42">
        <v>175</v>
      </c>
      <c r="CR46" s="42">
        <v>6973</v>
      </c>
      <c r="CS46" s="42">
        <v>6595</v>
      </c>
      <c r="CT46" s="42">
        <v>12771</v>
      </c>
      <c r="CU46" s="42">
        <v>10900</v>
      </c>
      <c r="CV46" s="42">
        <v>71</v>
      </c>
      <c r="CW46" s="42">
        <v>71642</v>
      </c>
      <c r="CX46" s="42">
        <v>12492</v>
      </c>
      <c r="CY46" s="42">
        <v>6789</v>
      </c>
      <c r="CZ46" s="42">
        <v>93761</v>
      </c>
      <c r="DA46" s="42">
        <v>30679</v>
      </c>
      <c r="DB46" s="42">
        <v>1936</v>
      </c>
      <c r="DC46" s="42">
        <v>49235</v>
      </c>
      <c r="DD46" s="42">
        <v>872</v>
      </c>
      <c r="DE46" s="56">
        <v>28473</v>
      </c>
      <c r="DF46" s="57">
        <v>8042861</v>
      </c>
      <c r="DG46" s="42">
        <v>71129</v>
      </c>
      <c r="DH46" s="42">
        <v>559828</v>
      </c>
      <c r="DI46" s="42">
        <v>0</v>
      </c>
      <c r="DJ46" s="42">
        <v>0</v>
      </c>
      <c r="DK46" s="42">
        <v>20426</v>
      </c>
      <c r="DL46" s="42">
        <v>466458</v>
      </c>
      <c r="DM46" s="56">
        <v>-7945</v>
      </c>
      <c r="DN46" s="57">
        <v>1109896</v>
      </c>
      <c r="DO46" s="57">
        <v>9152757</v>
      </c>
      <c r="DP46" s="56">
        <v>996104</v>
      </c>
      <c r="DQ46" s="57">
        <v>996104</v>
      </c>
      <c r="DR46" s="57">
        <v>2106000</v>
      </c>
      <c r="DS46" s="57">
        <v>10148861</v>
      </c>
      <c r="DT46" s="42">
        <v>-803079</v>
      </c>
      <c r="DU46" s="42">
        <v>-6025</v>
      </c>
      <c r="DV46" s="56">
        <v>-64557</v>
      </c>
      <c r="DW46" s="56">
        <v>-873661</v>
      </c>
      <c r="DX46" s="57">
        <v>1232339</v>
      </c>
      <c r="DY46" s="57">
        <v>-1469527</v>
      </c>
      <c r="DZ46" s="57">
        <v>-295613</v>
      </c>
      <c r="EA46" s="57">
        <v>7510060</v>
      </c>
    </row>
    <row r="47" spans="1:131" ht="39.950000000000003" customHeight="1" x14ac:dyDescent="0.15">
      <c r="A47" s="55" t="s">
        <v>163</v>
      </c>
      <c r="B47" s="43" t="s">
        <v>162</v>
      </c>
      <c r="C47" s="55">
        <v>0</v>
      </c>
      <c r="D47" s="42">
        <v>0</v>
      </c>
      <c r="E47" s="42">
        <v>0</v>
      </c>
      <c r="F47" s="42">
        <v>27</v>
      </c>
      <c r="G47" s="42">
        <v>0</v>
      </c>
      <c r="H47" s="42">
        <v>281</v>
      </c>
      <c r="I47" s="42">
        <v>1812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207</v>
      </c>
      <c r="Q47" s="42">
        <v>14716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660</v>
      </c>
      <c r="AC47" s="42">
        <v>0</v>
      </c>
      <c r="AD47" s="42">
        <v>0</v>
      </c>
      <c r="AE47" s="42">
        <v>5963</v>
      </c>
      <c r="AF47" s="42">
        <v>0</v>
      </c>
      <c r="AG47" s="42">
        <v>0</v>
      </c>
      <c r="AH47" s="42">
        <v>7236</v>
      </c>
      <c r="AI47" s="42">
        <v>884</v>
      </c>
      <c r="AJ47" s="42">
        <v>3854</v>
      </c>
      <c r="AK47" s="42">
        <v>2870</v>
      </c>
      <c r="AL47" s="42">
        <v>0</v>
      </c>
      <c r="AM47" s="42">
        <v>0</v>
      </c>
      <c r="AN47" s="42">
        <v>3659</v>
      </c>
      <c r="AO47" s="42">
        <v>0</v>
      </c>
      <c r="AP47" s="42">
        <v>0</v>
      </c>
      <c r="AQ47" s="42">
        <v>150</v>
      </c>
      <c r="AR47" s="42">
        <v>5259</v>
      </c>
      <c r="AS47" s="42">
        <v>8363</v>
      </c>
      <c r="AT47" s="42">
        <v>1772552</v>
      </c>
      <c r="AU47" s="42">
        <v>748675</v>
      </c>
      <c r="AV47" s="42">
        <v>116576</v>
      </c>
      <c r="AW47" s="42">
        <v>13519</v>
      </c>
      <c r="AX47" s="42">
        <v>19771</v>
      </c>
      <c r="AY47" s="42">
        <v>129396</v>
      </c>
      <c r="AZ47" s="42">
        <v>102435</v>
      </c>
      <c r="BA47" s="42">
        <v>6259</v>
      </c>
      <c r="BB47" s="42">
        <v>1151</v>
      </c>
      <c r="BC47" s="42">
        <v>11341</v>
      </c>
      <c r="BD47" s="42">
        <v>1914</v>
      </c>
      <c r="BE47" s="42">
        <v>6587</v>
      </c>
      <c r="BF47" s="42">
        <v>5343</v>
      </c>
      <c r="BG47" s="42">
        <v>324013</v>
      </c>
      <c r="BH47" s="42">
        <v>102327</v>
      </c>
      <c r="BI47" s="42">
        <v>45579</v>
      </c>
      <c r="BJ47" s="42">
        <v>5679</v>
      </c>
      <c r="BK47" s="42">
        <v>0</v>
      </c>
      <c r="BL47" s="42">
        <v>310080</v>
      </c>
      <c r="BM47" s="42">
        <v>9374</v>
      </c>
      <c r="BN47" s="42">
        <v>64599</v>
      </c>
      <c r="BO47" s="42">
        <v>65172</v>
      </c>
      <c r="BP47" s="42">
        <v>0</v>
      </c>
      <c r="BQ47" s="42">
        <v>0</v>
      </c>
      <c r="BR47" s="42">
        <v>52453</v>
      </c>
      <c r="BS47" s="42">
        <v>0</v>
      </c>
      <c r="BT47" s="42">
        <v>454</v>
      </c>
      <c r="BU47" s="42">
        <v>1</v>
      </c>
      <c r="BV47" s="42">
        <v>0</v>
      </c>
      <c r="BW47" s="42">
        <v>0</v>
      </c>
      <c r="BX47" s="42">
        <v>0</v>
      </c>
      <c r="BY47" s="42">
        <v>2111</v>
      </c>
      <c r="BZ47" s="42">
        <v>80</v>
      </c>
      <c r="CA47" s="42">
        <v>0</v>
      </c>
      <c r="CB47" s="42">
        <v>42</v>
      </c>
      <c r="CC47" s="42">
        <v>270</v>
      </c>
      <c r="CD47" s="42">
        <v>19</v>
      </c>
      <c r="CE47" s="42">
        <v>301</v>
      </c>
      <c r="CF47" s="42">
        <v>2416</v>
      </c>
      <c r="CG47" s="42">
        <v>83</v>
      </c>
      <c r="CH47" s="42">
        <v>0</v>
      </c>
      <c r="CI47" s="42">
        <v>52</v>
      </c>
      <c r="CJ47" s="42">
        <v>0</v>
      </c>
      <c r="CK47" s="42">
        <v>0</v>
      </c>
      <c r="CL47" s="42">
        <v>269</v>
      </c>
      <c r="CM47" s="42">
        <v>15430</v>
      </c>
      <c r="CN47" s="42">
        <v>0</v>
      </c>
      <c r="CO47" s="42">
        <v>0</v>
      </c>
      <c r="CP47" s="42">
        <v>0</v>
      </c>
      <c r="CQ47" s="42">
        <v>0</v>
      </c>
      <c r="CR47" s="42">
        <v>11</v>
      </c>
      <c r="CS47" s="42">
        <v>0</v>
      </c>
      <c r="CT47" s="42">
        <v>0</v>
      </c>
      <c r="CU47" s="42">
        <v>60</v>
      </c>
      <c r="CV47" s="42">
        <v>0</v>
      </c>
      <c r="CW47" s="42">
        <v>555814</v>
      </c>
      <c r="CX47" s="42">
        <v>5710</v>
      </c>
      <c r="CY47" s="42">
        <v>0</v>
      </c>
      <c r="CZ47" s="42">
        <v>0</v>
      </c>
      <c r="DA47" s="42">
        <v>0</v>
      </c>
      <c r="DB47" s="42">
        <v>0</v>
      </c>
      <c r="DC47" s="42">
        <v>429</v>
      </c>
      <c r="DD47" s="42">
        <v>0</v>
      </c>
      <c r="DE47" s="56">
        <v>0</v>
      </c>
      <c r="DF47" s="57">
        <v>4554288</v>
      </c>
      <c r="DG47" s="42">
        <v>0</v>
      </c>
      <c r="DH47" s="42">
        <v>27111</v>
      </c>
      <c r="DI47" s="42">
        <v>0</v>
      </c>
      <c r="DJ47" s="42">
        <v>0</v>
      </c>
      <c r="DK47" s="42">
        <v>180289</v>
      </c>
      <c r="DL47" s="42">
        <v>4918977</v>
      </c>
      <c r="DM47" s="56">
        <v>91258</v>
      </c>
      <c r="DN47" s="57">
        <v>5217635</v>
      </c>
      <c r="DO47" s="57">
        <v>9771923</v>
      </c>
      <c r="DP47" s="56">
        <v>3800307</v>
      </c>
      <c r="DQ47" s="57">
        <v>3800307</v>
      </c>
      <c r="DR47" s="57">
        <v>9017942</v>
      </c>
      <c r="DS47" s="57">
        <v>13572230</v>
      </c>
      <c r="DT47" s="42">
        <v>-1424716</v>
      </c>
      <c r="DU47" s="42">
        <v>0</v>
      </c>
      <c r="DV47" s="56">
        <v>-113976</v>
      </c>
      <c r="DW47" s="56">
        <v>-1538692</v>
      </c>
      <c r="DX47" s="57">
        <v>7479250</v>
      </c>
      <c r="DY47" s="57">
        <v>-1395896</v>
      </c>
      <c r="DZ47" s="57">
        <v>-179084</v>
      </c>
      <c r="EA47" s="57">
        <v>10458558</v>
      </c>
    </row>
    <row r="48" spans="1:131" ht="39.950000000000003" customHeight="1" x14ac:dyDescent="0.15">
      <c r="A48" s="55" t="s">
        <v>161</v>
      </c>
      <c r="B48" s="43" t="s">
        <v>160</v>
      </c>
      <c r="C48" s="55">
        <v>0</v>
      </c>
      <c r="D48" s="42">
        <v>0</v>
      </c>
      <c r="E48" s="42">
        <v>0</v>
      </c>
      <c r="F48" s="42">
        <v>167</v>
      </c>
      <c r="G48" s="42">
        <v>0</v>
      </c>
      <c r="H48" s="42">
        <v>421</v>
      </c>
      <c r="I48" s="42">
        <v>1610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108</v>
      </c>
      <c r="Q48" s="42">
        <v>1232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221</v>
      </c>
      <c r="AD48" s="42">
        <v>51</v>
      </c>
      <c r="AE48" s="42">
        <v>40784</v>
      </c>
      <c r="AF48" s="42">
        <v>0</v>
      </c>
      <c r="AG48" s="42">
        <v>0</v>
      </c>
      <c r="AH48" s="42">
        <v>572</v>
      </c>
      <c r="AI48" s="42">
        <v>1846</v>
      </c>
      <c r="AJ48" s="42">
        <v>3467</v>
      </c>
      <c r="AK48" s="42">
        <v>3882</v>
      </c>
      <c r="AL48" s="42">
        <v>3</v>
      </c>
      <c r="AM48" s="42">
        <v>15</v>
      </c>
      <c r="AN48" s="42">
        <v>3356</v>
      </c>
      <c r="AO48" s="42">
        <v>1020</v>
      </c>
      <c r="AP48" s="42">
        <v>196</v>
      </c>
      <c r="AQ48" s="42">
        <v>1098</v>
      </c>
      <c r="AR48" s="42">
        <v>248</v>
      </c>
      <c r="AS48" s="42">
        <v>6398</v>
      </c>
      <c r="AT48" s="42">
        <v>57851</v>
      </c>
      <c r="AU48" s="42">
        <v>2532152</v>
      </c>
      <c r="AV48" s="42">
        <v>14982</v>
      </c>
      <c r="AW48" s="42">
        <v>28439</v>
      </c>
      <c r="AX48" s="42">
        <v>18448</v>
      </c>
      <c r="AY48" s="42">
        <v>31615</v>
      </c>
      <c r="AZ48" s="42">
        <v>4600</v>
      </c>
      <c r="BA48" s="42">
        <v>6081</v>
      </c>
      <c r="BB48" s="42">
        <v>1090</v>
      </c>
      <c r="BC48" s="42">
        <v>3681</v>
      </c>
      <c r="BD48" s="42">
        <v>2011</v>
      </c>
      <c r="BE48" s="42">
        <v>5562</v>
      </c>
      <c r="BF48" s="42">
        <v>2100</v>
      </c>
      <c r="BG48" s="42">
        <v>31418</v>
      </c>
      <c r="BH48" s="42">
        <v>11548</v>
      </c>
      <c r="BI48" s="42">
        <v>6282</v>
      </c>
      <c r="BJ48" s="42">
        <v>1396</v>
      </c>
      <c r="BK48" s="42">
        <v>0</v>
      </c>
      <c r="BL48" s="42">
        <v>879</v>
      </c>
      <c r="BM48" s="42">
        <v>1550</v>
      </c>
      <c r="BN48" s="42">
        <v>2389</v>
      </c>
      <c r="BO48" s="42">
        <v>121</v>
      </c>
      <c r="BP48" s="42">
        <v>0</v>
      </c>
      <c r="BQ48" s="42">
        <v>153</v>
      </c>
      <c r="BR48" s="42">
        <v>1297</v>
      </c>
      <c r="BS48" s="42">
        <v>0</v>
      </c>
      <c r="BT48" s="42">
        <v>366</v>
      </c>
      <c r="BU48" s="42">
        <v>0</v>
      </c>
      <c r="BV48" s="42">
        <v>0</v>
      </c>
      <c r="BW48" s="42">
        <v>0</v>
      </c>
      <c r="BX48" s="42">
        <v>0</v>
      </c>
      <c r="BY48" s="42">
        <v>158</v>
      </c>
      <c r="BZ48" s="42">
        <v>312</v>
      </c>
      <c r="CA48" s="42">
        <v>0</v>
      </c>
      <c r="CB48" s="42">
        <v>631</v>
      </c>
      <c r="CC48" s="42">
        <v>149</v>
      </c>
      <c r="CD48" s="42">
        <v>132</v>
      </c>
      <c r="CE48" s="42">
        <v>199</v>
      </c>
      <c r="CF48" s="42">
        <v>1162</v>
      </c>
      <c r="CG48" s="42">
        <v>67</v>
      </c>
      <c r="CH48" s="42">
        <v>71</v>
      </c>
      <c r="CI48" s="42">
        <v>0</v>
      </c>
      <c r="CJ48" s="42">
        <v>0</v>
      </c>
      <c r="CK48" s="42">
        <v>97</v>
      </c>
      <c r="CL48" s="42">
        <v>0</v>
      </c>
      <c r="CM48" s="42">
        <v>744</v>
      </c>
      <c r="CN48" s="42">
        <v>0</v>
      </c>
      <c r="CO48" s="42">
        <v>0</v>
      </c>
      <c r="CP48" s="42">
        <v>0</v>
      </c>
      <c r="CQ48" s="42">
        <v>0</v>
      </c>
      <c r="CR48" s="42">
        <v>0</v>
      </c>
      <c r="CS48" s="42">
        <v>0</v>
      </c>
      <c r="CT48" s="42">
        <v>0</v>
      </c>
      <c r="CU48" s="42">
        <v>821</v>
      </c>
      <c r="CV48" s="42">
        <v>0</v>
      </c>
      <c r="CW48" s="42">
        <v>855198</v>
      </c>
      <c r="CX48" s="42">
        <v>410</v>
      </c>
      <c r="CY48" s="42">
        <v>0</v>
      </c>
      <c r="CZ48" s="42">
        <v>0</v>
      </c>
      <c r="DA48" s="42">
        <v>0</v>
      </c>
      <c r="DB48" s="42">
        <v>60</v>
      </c>
      <c r="DC48" s="42">
        <v>468</v>
      </c>
      <c r="DD48" s="42">
        <v>0</v>
      </c>
      <c r="DE48" s="56">
        <v>0</v>
      </c>
      <c r="DF48" s="57">
        <v>3693385</v>
      </c>
      <c r="DG48" s="42">
        <v>0</v>
      </c>
      <c r="DH48" s="42">
        <v>26168</v>
      </c>
      <c r="DI48" s="42">
        <v>0</v>
      </c>
      <c r="DJ48" s="42">
        <v>0</v>
      </c>
      <c r="DK48" s="42">
        <v>114312</v>
      </c>
      <c r="DL48" s="42">
        <v>10301334</v>
      </c>
      <c r="DM48" s="56">
        <v>168199</v>
      </c>
      <c r="DN48" s="57">
        <v>10610013</v>
      </c>
      <c r="DO48" s="57">
        <v>14303398</v>
      </c>
      <c r="DP48" s="56">
        <v>7328220</v>
      </c>
      <c r="DQ48" s="57">
        <v>7328220</v>
      </c>
      <c r="DR48" s="57">
        <v>17938233</v>
      </c>
      <c r="DS48" s="57">
        <v>21631618</v>
      </c>
      <c r="DT48" s="42">
        <v>-1876084</v>
      </c>
      <c r="DU48" s="42">
        <v>0</v>
      </c>
      <c r="DV48" s="56">
        <v>-150085</v>
      </c>
      <c r="DW48" s="56">
        <v>-2026169</v>
      </c>
      <c r="DX48" s="57">
        <v>15912064</v>
      </c>
      <c r="DY48" s="57">
        <v>-2648839</v>
      </c>
      <c r="DZ48" s="57">
        <v>-251687</v>
      </c>
      <c r="EA48" s="57">
        <v>16704923</v>
      </c>
    </row>
    <row r="49" spans="1:131" ht="39.950000000000003" customHeight="1" x14ac:dyDescent="0.15">
      <c r="A49" s="55" t="s">
        <v>159</v>
      </c>
      <c r="B49" s="43" t="s">
        <v>158</v>
      </c>
      <c r="C49" s="55">
        <v>58</v>
      </c>
      <c r="D49" s="42">
        <v>0</v>
      </c>
      <c r="E49" s="42">
        <v>5338</v>
      </c>
      <c r="F49" s="42">
        <v>60</v>
      </c>
      <c r="G49" s="42">
        <v>28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17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39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  <c r="AG49" s="42">
        <v>0</v>
      </c>
      <c r="AH49" s="42">
        <v>0</v>
      </c>
      <c r="AI49" s="42">
        <v>0</v>
      </c>
      <c r="AJ49" s="42">
        <v>0</v>
      </c>
      <c r="AK49" s="42">
        <v>0</v>
      </c>
      <c r="AL49" s="42">
        <v>0</v>
      </c>
      <c r="AM49" s="42">
        <v>0</v>
      </c>
      <c r="AN49" s="42">
        <v>0</v>
      </c>
      <c r="AO49" s="42">
        <v>0</v>
      </c>
      <c r="AP49" s="42">
        <v>0</v>
      </c>
      <c r="AQ49" s="42">
        <v>0</v>
      </c>
      <c r="AR49" s="42">
        <v>289</v>
      </c>
      <c r="AS49" s="42">
        <v>116</v>
      </c>
      <c r="AT49" s="42">
        <v>51683</v>
      </c>
      <c r="AU49" s="42">
        <v>170635</v>
      </c>
      <c r="AV49" s="42">
        <v>659617</v>
      </c>
      <c r="AW49" s="42">
        <v>1815</v>
      </c>
      <c r="AX49" s="42">
        <v>0</v>
      </c>
      <c r="AY49" s="42">
        <v>24727</v>
      </c>
      <c r="AZ49" s="42">
        <v>0</v>
      </c>
      <c r="BA49" s="42">
        <v>2715</v>
      </c>
      <c r="BB49" s="42">
        <v>0</v>
      </c>
      <c r="BC49" s="42">
        <v>5337</v>
      </c>
      <c r="BD49" s="42">
        <v>3222</v>
      </c>
      <c r="BE49" s="42">
        <v>4940</v>
      </c>
      <c r="BF49" s="42">
        <v>1827</v>
      </c>
      <c r="BG49" s="42">
        <v>19256</v>
      </c>
      <c r="BH49" s="42">
        <v>10619</v>
      </c>
      <c r="BI49" s="42">
        <v>3162</v>
      </c>
      <c r="BJ49" s="42">
        <v>1973</v>
      </c>
      <c r="BK49" s="42">
        <v>47</v>
      </c>
      <c r="BL49" s="42">
        <v>21309</v>
      </c>
      <c r="BM49" s="42">
        <v>0</v>
      </c>
      <c r="BN49" s="42">
        <v>1133</v>
      </c>
      <c r="BO49" s="42">
        <v>0</v>
      </c>
      <c r="BP49" s="42">
        <v>0</v>
      </c>
      <c r="BQ49" s="42">
        <v>0</v>
      </c>
      <c r="BR49" s="42">
        <v>834</v>
      </c>
      <c r="BS49" s="42">
        <v>255</v>
      </c>
      <c r="BT49" s="42">
        <v>195262</v>
      </c>
      <c r="BU49" s="42">
        <v>776</v>
      </c>
      <c r="BV49" s="42">
        <v>0</v>
      </c>
      <c r="BW49" s="42">
        <v>0</v>
      </c>
      <c r="BX49" s="42">
        <v>0</v>
      </c>
      <c r="BY49" s="42">
        <v>0</v>
      </c>
      <c r="BZ49" s="42">
        <v>50</v>
      </c>
      <c r="CA49" s="42">
        <v>0</v>
      </c>
      <c r="CB49" s="42">
        <v>137</v>
      </c>
      <c r="CC49" s="42">
        <v>89</v>
      </c>
      <c r="CD49" s="42">
        <v>159</v>
      </c>
      <c r="CE49" s="42">
        <v>377</v>
      </c>
      <c r="CF49" s="42">
        <v>1390</v>
      </c>
      <c r="CG49" s="42">
        <v>153</v>
      </c>
      <c r="CH49" s="42">
        <v>480</v>
      </c>
      <c r="CI49" s="42">
        <v>135</v>
      </c>
      <c r="CJ49" s="42">
        <v>0</v>
      </c>
      <c r="CK49" s="42">
        <v>893</v>
      </c>
      <c r="CL49" s="42">
        <v>11009</v>
      </c>
      <c r="CM49" s="42">
        <v>144489</v>
      </c>
      <c r="CN49" s="42">
        <v>0</v>
      </c>
      <c r="CO49" s="42">
        <v>0</v>
      </c>
      <c r="CP49" s="42">
        <v>857061</v>
      </c>
      <c r="CQ49" s="42">
        <v>14662</v>
      </c>
      <c r="CR49" s="42">
        <v>37398</v>
      </c>
      <c r="CS49" s="42">
        <v>29244</v>
      </c>
      <c r="CT49" s="42">
        <v>0</v>
      </c>
      <c r="CU49" s="42">
        <v>21202</v>
      </c>
      <c r="CV49" s="42">
        <v>0</v>
      </c>
      <c r="CW49" s="42">
        <v>291796</v>
      </c>
      <c r="CX49" s="42">
        <v>19661</v>
      </c>
      <c r="CY49" s="42">
        <v>355</v>
      </c>
      <c r="CZ49" s="42">
        <v>0</v>
      </c>
      <c r="DA49" s="42">
        <v>90</v>
      </c>
      <c r="DB49" s="42">
        <v>38344</v>
      </c>
      <c r="DC49" s="42">
        <v>5786</v>
      </c>
      <c r="DD49" s="42">
        <v>45663</v>
      </c>
      <c r="DE49" s="56">
        <v>0</v>
      </c>
      <c r="DF49" s="57">
        <v>2707712</v>
      </c>
      <c r="DG49" s="42">
        <v>4549</v>
      </c>
      <c r="DH49" s="42">
        <v>349631</v>
      </c>
      <c r="DI49" s="42">
        <v>290</v>
      </c>
      <c r="DJ49" s="42">
        <v>0</v>
      </c>
      <c r="DK49" s="42">
        <v>498049</v>
      </c>
      <c r="DL49" s="42">
        <v>5132158</v>
      </c>
      <c r="DM49" s="56">
        <v>76421</v>
      </c>
      <c r="DN49" s="57">
        <v>6061098</v>
      </c>
      <c r="DO49" s="57">
        <v>8768810</v>
      </c>
      <c r="DP49" s="56">
        <v>2351787</v>
      </c>
      <c r="DQ49" s="57">
        <v>2351787</v>
      </c>
      <c r="DR49" s="57">
        <v>8412885</v>
      </c>
      <c r="DS49" s="57">
        <v>11120597</v>
      </c>
      <c r="DT49" s="42">
        <v>-1952156</v>
      </c>
      <c r="DU49" s="42">
        <v>-747</v>
      </c>
      <c r="DV49" s="56">
        <v>-156191</v>
      </c>
      <c r="DW49" s="56">
        <v>-2109094</v>
      </c>
      <c r="DX49" s="57">
        <v>6303791</v>
      </c>
      <c r="DY49" s="57">
        <v>-1954066</v>
      </c>
      <c r="DZ49" s="57">
        <v>-154137</v>
      </c>
      <c r="EA49" s="57">
        <v>6903300</v>
      </c>
    </row>
    <row r="50" spans="1:131" ht="39.950000000000003" customHeight="1" x14ac:dyDescent="0.15">
      <c r="A50" s="55" t="s">
        <v>157</v>
      </c>
      <c r="B50" s="43" t="s">
        <v>156</v>
      </c>
      <c r="C50" s="55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  <c r="AG50" s="42">
        <v>0</v>
      </c>
      <c r="AH50" s="42">
        <v>0</v>
      </c>
      <c r="AI50" s="42">
        <v>0</v>
      </c>
      <c r="AJ50" s="42">
        <v>0</v>
      </c>
      <c r="AK50" s="42">
        <v>0</v>
      </c>
      <c r="AL50" s="42">
        <v>0</v>
      </c>
      <c r="AM50" s="42">
        <v>0</v>
      </c>
      <c r="AN50" s="42">
        <v>0</v>
      </c>
      <c r="AO50" s="42">
        <v>0</v>
      </c>
      <c r="AP50" s="42">
        <v>0</v>
      </c>
      <c r="AQ50" s="42">
        <v>0</v>
      </c>
      <c r="AR50" s="42">
        <v>0</v>
      </c>
      <c r="AS50" s="42">
        <v>3953</v>
      </c>
      <c r="AT50" s="42">
        <v>12842</v>
      </c>
      <c r="AU50" s="42">
        <v>78307</v>
      </c>
      <c r="AV50" s="42">
        <v>727708</v>
      </c>
      <c r="AW50" s="42">
        <v>1289430</v>
      </c>
      <c r="AX50" s="42">
        <v>367099</v>
      </c>
      <c r="AY50" s="42">
        <v>467201</v>
      </c>
      <c r="AZ50" s="42">
        <v>500565</v>
      </c>
      <c r="BA50" s="42">
        <v>549488</v>
      </c>
      <c r="BB50" s="42">
        <v>295345</v>
      </c>
      <c r="BC50" s="42">
        <v>678490</v>
      </c>
      <c r="BD50" s="42">
        <v>549218</v>
      </c>
      <c r="BE50" s="42">
        <v>0</v>
      </c>
      <c r="BF50" s="42">
        <v>0</v>
      </c>
      <c r="BG50" s="42">
        <v>348050</v>
      </c>
      <c r="BH50" s="42">
        <v>0</v>
      </c>
      <c r="BI50" s="42">
        <v>13517</v>
      </c>
      <c r="BJ50" s="42">
        <v>60282</v>
      </c>
      <c r="BK50" s="42">
        <v>0</v>
      </c>
      <c r="BL50" s="42">
        <v>0</v>
      </c>
      <c r="BM50" s="42">
        <v>0</v>
      </c>
      <c r="BN50" s="42">
        <v>0</v>
      </c>
      <c r="BO50" s="42">
        <v>0</v>
      </c>
      <c r="BP50" s="42">
        <v>0</v>
      </c>
      <c r="BQ50" s="42">
        <v>0</v>
      </c>
      <c r="BR50" s="42">
        <v>0</v>
      </c>
      <c r="BS50" s="42">
        <v>0</v>
      </c>
      <c r="BT50" s="42">
        <v>0</v>
      </c>
      <c r="BU50" s="42">
        <v>0</v>
      </c>
      <c r="BV50" s="42">
        <v>0</v>
      </c>
      <c r="BW50" s="42">
        <v>0</v>
      </c>
      <c r="BX50" s="42">
        <v>0</v>
      </c>
      <c r="BY50" s="42">
        <v>0</v>
      </c>
      <c r="BZ50" s="42">
        <v>0</v>
      </c>
      <c r="CA50" s="42">
        <v>0</v>
      </c>
      <c r="CB50" s="42">
        <v>0</v>
      </c>
      <c r="CC50" s="42">
        <v>0</v>
      </c>
      <c r="CD50" s="42">
        <v>0</v>
      </c>
      <c r="CE50" s="42">
        <v>0</v>
      </c>
      <c r="CF50" s="42">
        <v>37</v>
      </c>
      <c r="CG50" s="42">
        <v>0</v>
      </c>
      <c r="CH50" s="42">
        <v>0</v>
      </c>
      <c r="CI50" s="42">
        <v>0</v>
      </c>
      <c r="CJ50" s="42">
        <v>0</v>
      </c>
      <c r="CK50" s="42">
        <v>0</v>
      </c>
      <c r="CL50" s="42">
        <v>0</v>
      </c>
      <c r="CM50" s="42">
        <v>0</v>
      </c>
      <c r="CN50" s="42">
        <v>0</v>
      </c>
      <c r="CO50" s="42">
        <v>869</v>
      </c>
      <c r="CP50" s="42">
        <v>0</v>
      </c>
      <c r="CQ50" s="42">
        <v>0</v>
      </c>
      <c r="CR50" s="42">
        <v>0</v>
      </c>
      <c r="CS50" s="42">
        <v>0</v>
      </c>
      <c r="CT50" s="42">
        <v>0</v>
      </c>
      <c r="CU50" s="42">
        <v>0</v>
      </c>
      <c r="CV50" s="42">
        <v>0</v>
      </c>
      <c r="CW50" s="42">
        <v>219440</v>
      </c>
      <c r="CX50" s="42">
        <v>0</v>
      </c>
      <c r="CY50" s="42">
        <v>0</v>
      </c>
      <c r="CZ50" s="42">
        <v>0</v>
      </c>
      <c r="DA50" s="42">
        <v>0</v>
      </c>
      <c r="DB50" s="42">
        <v>0</v>
      </c>
      <c r="DC50" s="42">
        <v>0</v>
      </c>
      <c r="DD50" s="42">
        <v>0</v>
      </c>
      <c r="DE50" s="56">
        <v>0</v>
      </c>
      <c r="DF50" s="57">
        <v>6161841</v>
      </c>
      <c r="DG50" s="42">
        <v>0</v>
      </c>
      <c r="DH50" s="42">
        <v>2343</v>
      </c>
      <c r="DI50" s="42">
        <v>0</v>
      </c>
      <c r="DJ50" s="42">
        <v>0</v>
      </c>
      <c r="DK50" s="42">
        <v>0</v>
      </c>
      <c r="DL50" s="42">
        <v>0</v>
      </c>
      <c r="DM50" s="56">
        <v>45792</v>
      </c>
      <c r="DN50" s="57">
        <v>48135</v>
      </c>
      <c r="DO50" s="57">
        <v>6209976</v>
      </c>
      <c r="DP50" s="56">
        <v>4205318</v>
      </c>
      <c r="DQ50" s="57">
        <v>4205318</v>
      </c>
      <c r="DR50" s="57">
        <v>4253453</v>
      </c>
      <c r="DS50" s="57">
        <v>10415294</v>
      </c>
      <c r="DT50" s="42">
        <v>-2777101</v>
      </c>
      <c r="DU50" s="42">
        <v>0</v>
      </c>
      <c r="DV50" s="56">
        <v>-222168</v>
      </c>
      <c r="DW50" s="56">
        <v>-2999269</v>
      </c>
      <c r="DX50" s="57">
        <v>1254184</v>
      </c>
      <c r="DY50" s="57">
        <v>-648541</v>
      </c>
      <c r="DZ50" s="57">
        <v>-93907</v>
      </c>
      <c r="EA50" s="57">
        <v>6673577</v>
      </c>
    </row>
    <row r="51" spans="1:131" ht="39.950000000000003" customHeight="1" x14ac:dyDescent="0.15">
      <c r="A51" s="55" t="s">
        <v>155</v>
      </c>
      <c r="B51" s="43" t="s">
        <v>154</v>
      </c>
      <c r="C51" s="55">
        <v>0</v>
      </c>
      <c r="D51" s="42">
        <v>0</v>
      </c>
      <c r="E51" s="42">
        <v>0</v>
      </c>
      <c r="F51" s="42">
        <v>0</v>
      </c>
      <c r="G51" s="42">
        <v>13</v>
      </c>
      <c r="H51" s="42">
        <v>0</v>
      </c>
      <c r="I51" s="42">
        <v>22</v>
      </c>
      <c r="J51" s="42">
        <v>45</v>
      </c>
      <c r="K51" s="42">
        <v>36</v>
      </c>
      <c r="L51" s="42">
        <v>0</v>
      </c>
      <c r="M51" s="42">
        <v>4</v>
      </c>
      <c r="N51" s="42">
        <v>0</v>
      </c>
      <c r="O51" s="42">
        <v>4</v>
      </c>
      <c r="P51" s="42">
        <v>5</v>
      </c>
      <c r="Q51" s="42">
        <v>28</v>
      </c>
      <c r="R51" s="42">
        <v>5</v>
      </c>
      <c r="S51" s="42">
        <v>95</v>
      </c>
      <c r="T51" s="42">
        <v>5272</v>
      </c>
      <c r="U51" s="42">
        <v>0</v>
      </c>
      <c r="V51" s="42">
        <v>12</v>
      </c>
      <c r="W51" s="42">
        <v>2</v>
      </c>
      <c r="X51" s="42">
        <v>10</v>
      </c>
      <c r="Y51" s="42">
        <v>4</v>
      </c>
      <c r="Z51" s="42">
        <v>0</v>
      </c>
      <c r="AA51" s="42">
        <v>121</v>
      </c>
      <c r="AB51" s="42">
        <v>29</v>
      </c>
      <c r="AC51" s="42">
        <v>12</v>
      </c>
      <c r="AD51" s="42">
        <v>0</v>
      </c>
      <c r="AE51" s="42">
        <v>2</v>
      </c>
      <c r="AF51" s="42">
        <v>6</v>
      </c>
      <c r="AG51" s="42">
        <v>0</v>
      </c>
      <c r="AH51" s="42">
        <v>0</v>
      </c>
      <c r="AI51" s="42">
        <v>2</v>
      </c>
      <c r="AJ51" s="42">
        <v>0</v>
      </c>
      <c r="AK51" s="42">
        <v>0</v>
      </c>
      <c r="AL51" s="42">
        <v>10</v>
      </c>
      <c r="AM51" s="42">
        <v>19</v>
      </c>
      <c r="AN51" s="42">
        <v>1</v>
      </c>
      <c r="AO51" s="42">
        <v>7</v>
      </c>
      <c r="AP51" s="42">
        <v>0</v>
      </c>
      <c r="AQ51" s="42">
        <v>1285</v>
      </c>
      <c r="AR51" s="42">
        <v>24</v>
      </c>
      <c r="AS51" s="42">
        <v>29684</v>
      </c>
      <c r="AT51" s="42">
        <v>71411</v>
      </c>
      <c r="AU51" s="42">
        <v>91409</v>
      </c>
      <c r="AV51" s="42">
        <v>276902</v>
      </c>
      <c r="AW51" s="42">
        <v>842143</v>
      </c>
      <c r="AX51" s="42">
        <v>1514808</v>
      </c>
      <c r="AY51" s="42">
        <v>248343</v>
      </c>
      <c r="AZ51" s="42">
        <v>81819</v>
      </c>
      <c r="BA51" s="42">
        <v>291640</v>
      </c>
      <c r="BB51" s="42">
        <v>62456</v>
      </c>
      <c r="BC51" s="42">
        <v>405123</v>
      </c>
      <c r="BD51" s="42">
        <v>171991</v>
      </c>
      <c r="BE51" s="42">
        <v>9106</v>
      </c>
      <c r="BF51" s="42">
        <v>2172</v>
      </c>
      <c r="BG51" s="42">
        <v>265212</v>
      </c>
      <c r="BH51" s="42">
        <v>2929</v>
      </c>
      <c r="BI51" s="42">
        <v>3255</v>
      </c>
      <c r="BJ51" s="42">
        <v>10593</v>
      </c>
      <c r="BK51" s="42">
        <v>0</v>
      </c>
      <c r="BL51" s="42">
        <v>17460</v>
      </c>
      <c r="BM51" s="42">
        <v>2098</v>
      </c>
      <c r="BN51" s="42">
        <v>668</v>
      </c>
      <c r="BO51" s="42">
        <v>83</v>
      </c>
      <c r="BP51" s="42">
        <v>147</v>
      </c>
      <c r="BQ51" s="42">
        <v>15</v>
      </c>
      <c r="BR51" s="42">
        <v>116</v>
      </c>
      <c r="BS51" s="42">
        <v>0</v>
      </c>
      <c r="BT51" s="42">
        <v>2868</v>
      </c>
      <c r="BU51" s="42">
        <v>1940</v>
      </c>
      <c r="BV51" s="42">
        <v>0</v>
      </c>
      <c r="BW51" s="42">
        <v>0</v>
      </c>
      <c r="BX51" s="42">
        <v>0</v>
      </c>
      <c r="BY51" s="42">
        <v>97</v>
      </c>
      <c r="BZ51" s="42">
        <v>1</v>
      </c>
      <c r="CA51" s="42">
        <v>0</v>
      </c>
      <c r="CB51" s="42">
        <v>19</v>
      </c>
      <c r="CC51" s="42">
        <v>6</v>
      </c>
      <c r="CD51" s="42">
        <v>0</v>
      </c>
      <c r="CE51" s="42">
        <v>1</v>
      </c>
      <c r="CF51" s="42">
        <v>139</v>
      </c>
      <c r="CG51" s="42">
        <v>38</v>
      </c>
      <c r="CH51" s="42">
        <v>4499</v>
      </c>
      <c r="CI51" s="42">
        <v>15808</v>
      </c>
      <c r="CJ51" s="42">
        <v>25179</v>
      </c>
      <c r="CK51" s="42">
        <v>1476</v>
      </c>
      <c r="CL51" s="42">
        <v>37709</v>
      </c>
      <c r="CM51" s="42">
        <v>95667</v>
      </c>
      <c r="CN51" s="42">
        <v>1047</v>
      </c>
      <c r="CO51" s="42">
        <v>77450</v>
      </c>
      <c r="CP51" s="42">
        <v>57</v>
      </c>
      <c r="CQ51" s="42">
        <v>0</v>
      </c>
      <c r="CR51" s="42">
        <v>292</v>
      </c>
      <c r="CS51" s="42">
        <v>1</v>
      </c>
      <c r="CT51" s="42">
        <v>0</v>
      </c>
      <c r="CU51" s="42">
        <v>103</v>
      </c>
      <c r="CV51" s="42">
        <v>1</v>
      </c>
      <c r="CW51" s="42">
        <v>572152</v>
      </c>
      <c r="CX51" s="42">
        <v>2292</v>
      </c>
      <c r="CY51" s="42">
        <v>5</v>
      </c>
      <c r="CZ51" s="42">
        <v>0</v>
      </c>
      <c r="DA51" s="42">
        <v>22</v>
      </c>
      <c r="DB51" s="42">
        <v>2</v>
      </c>
      <c r="DC51" s="42">
        <v>745</v>
      </c>
      <c r="DD51" s="42">
        <v>64041</v>
      </c>
      <c r="DE51" s="56">
        <v>0</v>
      </c>
      <c r="DF51" s="57">
        <v>5312315</v>
      </c>
      <c r="DG51" s="42">
        <v>892</v>
      </c>
      <c r="DH51" s="42">
        <v>213659</v>
      </c>
      <c r="DI51" s="42">
        <v>0</v>
      </c>
      <c r="DJ51" s="42">
        <v>0</v>
      </c>
      <c r="DK51" s="42">
        <v>0</v>
      </c>
      <c r="DL51" s="42">
        <v>0</v>
      </c>
      <c r="DM51" s="56">
        <v>48140</v>
      </c>
      <c r="DN51" s="57">
        <v>262691</v>
      </c>
      <c r="DO51" s="57">
        <v>5575006</v>
      </c>
      <c r="DP51" s="56">
        <v>3021246</v>
      </c>
      <c r="DQ51" s="57">
        <v>3021246</v>
      </c>
      <c r="DR51" s="57">
        <v>3283937</v>
      </c>
      <c r="DS51" s="57">
        <v>8596252</v>
      </c>
      <c r="DT51" s="42">
        <v>-1087864</v>
      </c>
      <c r="DU51" s="42">
        <v>0</v>
      </c>
      <c r="DV51" s="56">
        <v>-87019</v>
      </c>
      <c r="DW51" s="56">
        <v>-1174883</v>
      </c>
      <c r="DX51" s="57">
        <v>2109054</v>
      </c>
      <c r="DY51" s="57">
        <v>-471938</v>
      </c>
      <c r="DZ51" s="57">
        <v>-86924</v>
      </c>
      <c r="EA51" s="57">
        <v>6862507</v>
      </c>
    </row>
    <row r="52" spans="1:131" ht="39.950000000000003" customHeight="1" x14ac:dyDescent="0.15">
      <c r="A52" s="55" t="s">
        <v>153</v>
      </c>
      <c r="B52" s="43" t="s">
        <v>152</v>
      </c>
      <c r="C52" s="55">
        <v>0</v>
      </c>
      <c r="D52" s="42">
        <v>131</v>
      </c>
      <c r="E52" s="42">
        <v>0</v>
      </c>
      <c r="F52" s="42">
        <v>0</v>
      </c>
      <c r="G52" s="42">
        <v>1199</v>
      </c>
      <c r="H52" s="42">
        <v>0</v>
      </c>
      <c r="I52" s="42">
        <v>120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70</v>
      </c>
      <c r="Q52" s="42">
        <v>369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63</v>
      </c>
      <c r="AF52" s="42">
        <v>0</v>
      </c>
      <c r="AG52" s="42">
        <v>0</v>
      </c>
      <c r="AH52" s="42">
        <v>0</v>
      </c>
      <c r="AI52" s="42">
        <v>28</v>
      </c>
      <c r="AJ52" s="42">
        <v>0</v>
      </c>
      <c r="AK52" s="42">
        <v>0</v>
      </c>
      <c r="AL52" s="42">
        <v>0</v>
      </c>
      <c r="AM52" s="42">
        <v>0</v>
      </c>
      <c r="AN52" s="42">
        <v>0</v>
      </c>
      <c r="AO52" s="42">
        <v>0</v>
      </c>
      <c r="AP52" s="42">
        <v>0</v>
      </c>
      <c r="AQ52" s="42">
        <v>118</v>
      </c>
      <c r="AR52" s="42">
        <v>6804</v>
      </c>
      <c r="AS52" s="42">
        <v>1157</v>
      </c>
      <c r="AT52" s="42">
        <v>256709</v>
      </c>
      <c r="AU52" s="42">
        <v>319170</v>
      </c>
      <c r="AV52" s="42">
        <v>89033</v>
      </c>
      <c r="AW52" s="42">
        <v>0</v>
      </c>
      <c r="AX52" s="42">
        <v>8395</v>
      </c>
      <c r="AY52" s="42">
        <v>1175257</v>
      </c>
      <c r="AZ52" s="42">
        <v>66002</v>
      </c>
      <c r="BA52" s="42">
        <v>25013</v>
      </c>
      <c r="BB52" s="42">
        <v>10755</v>
      </c>
      <c r="BC52" s="42">
        <v>33716</v>
      </c>
      <c r="BD52" s="42">
        <v>19190</v>
      </c>
      <c r="BE52" s="42">
        <v>338076</v>
      </c>
      <c r="BF52" s="42">
        <v>33974</v>
      </c>
      <c r="BG52" s="42">
        <v>1118563</v>
      </c>
      <c r="BH52" s="42">
        <v>46016</v>
      </c>
      <c r="BI52" s="42">
        <v>24215</v>
      </c>
      <c r="BJ52" s="42">
        <v>1611</v>
      </c>
      <c r="BK52" s="42">
        <v>0</v>
      </c>
      <c r="BL52" s="42">
        <v>70293</v>
      </c>
      <c r="BM52" s="42">
        <v>43744</v>
      </c>
      <c r="BN52" s="42">
        <v>20422</v>
      </c>
      <c r="BO52" s="42">
        <v>38901</v>
      </c>
      <c r="BP52" s="42">
        <v>0</v>
      </c>
      <c r="BQ52" s="42">
        <v>0</v>
      </c>
      <c r="BR52" s="42">
        <v>0</v>
      </c>
      <c r="BS52" s="42">
        <v>0</v>
      </c>
      <c r="BT52" s="42">
        <v>12</v>
      </c>
      <c r="BU52" s="42">
        <v>0</v>
      </c>
      <c r="BV52" s="42">
        <v>0</v>
      </c>
      <c r="BW52" s="42">
        <v>0</v>
      </c>
      <c r="BX52" s="42">
        <v>0</v>
      </c>
      <c r="BY52" s="42">
        <v>545</v>
      </c>
      <c r="BZ52" s="42">
        <v>0</v>
      </c>
      <c r="CA52" s="42">
        <v>93</v>
      </c>
      <c r="CB52" s="42">
        <v>0</v>
      </c>
      <c r="CC52" s="42">
        <v>0</v>
      </c>
      <c r="CD52" s="42">
        <v>0</v>
      </c>
      <c r="CE52" s="42">
        <v>38</v>
      </c>
      <c r="CF52" s="42">
        <v>0</v>
      </c>
      <c r="CG52" s="42">
        <v>1</v>
      </c>
      <c r="CH52" s="42">
        <v>21</v>
      </c>
      <c r="CI52" s="42">
        <v>0</v>
      </c>
      <c r="CJ52" s="42">
        <v>0</v>
      </c>
      <c r="CK52" s="42">
        <v>0</v>
      </c>
      <c r="CL52" s="42">
        <v>0</v>
      </c>
      <c r="CM52" s="42">
        <v>37</v>
      </c>
      <c r="CN52" s="42">
        <v>0</v>
      </c>
      <c r="CO52" s="42">
        <v>0</v>
      </c>
      <c r="CP52" s="42">
        <v>0</v>
      </c>
      <c r="CQ52" s="42">
        <v>0</v>
      </c>
      <c r="CR52" s="42">
        <v>0</v>
      </c>
      <c r="CS52" s="42">
        <v>0</v>
      </c>
      <c r="CT52" s="42">
        <v>0</v>
      </c>
      <c r="CU52" s="42">
        <v>0</v>
      </c>
      <c r="CV52" s="42">
        <v>0</v>
      </c>
      <c r="CW52" s="42">
        <v>259218</v>
      </c>
      <c r="CX52" s="42">
        <v>3</v>
      </c>
      <c r="CY52" s="42">
        <v>0</v>
      </c>
      <c r="CZ52" s="42">
        <v>0</v>
      </c>
      <c r="DA52" s="42">
        <v>0</v>
      </c>
      <c r="DB52" s="42">
        <v>0</v>
      </c>
      <c r="DC52" s="42">
        <v>113</v>
      </c>
      <c r="DD52" s="42">
        <v>0</v>
      </c>
      <c r="DE52" s="56">
        <v>371</v>
      </c>
      <c r="DF52" s="57">
        <v>4009566</v>
      </c>
      <c r="DG52" s="42">
        <v>53</v>
      </c>
      <c r="DH52" s="42">
        <v>18257</v>
      </c>
      <c r="DI52" s="42">
        <v>0</v>
      </c>
      <c r="DJ52" s="42">
        <v>0</v>
      </c>
      <c r="DK52" s="42">
        <v>85380</v>
      </c>
      <c r="DL52" s="42">
        <v>3178068</v>
      </c>
      <c r="DM52" s="56">
        <v>-6545</v>
      </c>
      <c r="DN52" s="57">
        <v>3275213</v>
      </c>
      <c r="DO52" s="57">
        <v>7284779</v>
      </c>
      <c r="DP52" s="56">
        <v>3249267</v>
      </c>
      <c r="DQ52" s="57">
        <v>3249267</v>
      </c>
      <c r="DR52" s="57">
        <v>6524480</v>
      </c>
      <c r="DS52" s="57">
        <v>10534046</v>
      </c>
      <c r="DT52" s="42">
        <v>-1333975</v>
      </c>
      <c r="DU52" s="42">
        <v>0</v>
      </c>
      <c r="DV52" s="56">
        <v>-106718</v>
      </c>
      <c r="DW52" s="56">
        <v>-1440693</v>
      </c>
      <c r="DX52" s="57">
        <v>5083787</v>
      </c>
      <c r="DY52" s="57">
        <v>-965080</v>
      </c>
      <c r="DZ52" s="57">
        <v>-107946</v>
      </c>
      <c r="EA52" s="57">
        <v>8020327</v>
      </c>
    </row>
    <row r="53" spans="1:131" ht="39.950000000000003" customHeight="1" x14ac:dyDescent="0.15">
      <c r="A53" s="55" t="s">
        <v>151</v>
      </c>
      <c r="B53" s="43" t="s">
        <v>150</v>
      </c>
      <c r="C53" s="55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18</v>
      </c>
      <c r="AF53" s="42">
        <v>0</v>
      </c>
      <c r="AG53" s="42">
        <v>0</v>
      </c>
      <c r="AH53" s="42">
        <v>0</v>
      </c>
      <c r="AI53" s="42">
        <v>0</v>
      </c>
      <c r="AJ53" s="42">
        <v>0</v>
      </c>
      <c r="AK53" s="42">
        <v>0</v>
      </c>
      <c r="AL53" s="42">
        <v>0</v>
      </c>
      <c r="AM53" s="42">
        <v>0</v>
      </c>
      <c r="AN53" s="42">
        <v>0</v>
      </c>
      <c r="AO53" s="42">
        <v>0</v>
      </c>
      <c r="AP53" s="42">
        <v>0</v>
      </c>
      <c r="AQ53" s="42">
        <v>0</v>
      </c>
      <c r="AR53" s="42">
        <v>0</v>
      </c>
      <c r="AS53" s="42">
        <v>0</v>
      </c>
      <c r="AT53" s="42">
        <v>0</v>
      </c>
      <c r="AU53" s="42">
        <v>0</v>
      </c>
      <c r="AV53" s="42">
        <v>0</v>
      </c>
      <c r="AW53" s="42">
        <v>0</v>
      </c>
      <c r="AX53" s="42">
        <v>0</v>
      </c>
      <c r="AY53" s="42">
        <v>0</v>
      </c>
      <c r="AZ53" s="42">
        <v>236619</v>
      </c>
      <c r="BA53" s="42">
        <v>0</v>
      </c>
      <c r="BB53" s="42">
        <v>7</v>
      </c>
      <c r="BC53" s="42">
        <v>0</v>
      </c>
      <c r="BD53" s="42">
        <v>0</v>
      </c>
      <c r="BE53" s="42">
        <v>0</v>
      </c>
      <c r="BF53" s="42">
        <v>0</v>
      </c>
      <c r="BG53" s="42">
        <v>0</v>
      </c>
      <c r="BH53" s="42">
        <v>915</v>
      </c>
      <c r="BI53" s="42">
        <v>4281</v>
      </c>
      <c r="BJ53" s="42">
        <v>24</v>
      </c>
      <c r="BK53" s="42">
        <v>0</v>
      </c>
      <c r="BL53" s="42">
        <v>128048</v>
      </c>
      <c r="BM53" s="42">
        <v>0</v>
      </c>
      <c r="BN53" s="42">
        <v>0</v>
      </c>
      <c r="BO53" s="42">
        <v>0</v>
      </c>
      <c r="BP53" s="42">
        <v>0</v>
      </c>
      <c r="BQ53" s="42">
        <v>0</v>
      </c>
      <c r="BR53" s="42">
        <v>0</v>
      </c>
      <c r="BS53" s="42">
        <v>0</v>
      </c>
      <c r="BT53" s="42">
        <v>0</v>
      </c>
      <c r="BU53" s="42">
        <v>0</v>
      </c>
      <c r="BV53" s="42">
        <v>0</v>
      </c>
      <c r="BW53" s="42">
        <v>0</v>
      </c>
      <c r="BX53" s="42">
        <v>0</v>
      </c>
      <c r="BY53" s="42">
        <v>0</v>
      </c>
      <c r="BZ53" s="42">
        <v>1341</v>
      </c>
      <c r="CA53" s="42">
        <v>0</v>
      </c>
      <c r="CB53" s="42">
        <v>0</v>
      </c>
      <c r="CC53" s="42">
        <v>0</v>
      </c>
      <c r="CD53" s="42">
        <v>0</v>
      </c>
      <c r="CE53" s="42">
        <v>0</v>
      </c>
      <c r="CF53" s="42">
        <v>380</v>
      </c>
      <c r="CG53" s="42">
        <v>0</v>
      </c>
      <c r="CH53" s="42">
        <v>0</v>
      </c>
      <c r="CI53" s="42">
        <v>0</v>
      </c>
      <c r="CJ53" s="42">
        <v>0</v>
      </c>
      <c r="CK53" s="42">
        <v>0</v>
      </c>
      <c r="CL53" s="42">
        <v>5013</v>
      </c>
      <c r="CM53" s="42">
        <v>25579</v>
      </c>
      <c r="CN53" s="42">
        <v>0</v>
      </c>
      <c r="CO53" s="42">
        <v>0</v>
      </c>
      <c r="CP53" s="42">
        <v>0</v>
      </c>
      <c r="CQ53" s="42">
        <v>0</v>
      </c>
      <c r="CR53" s="42">
        <v>0</v>
      </c>
      <c r="CS53" s="42">
        <v>0</v>
      </c>
      <c r="CT53" s="42">
        <v>0</v>
      </c>
      <c r="CU53" s="42">
        <v>1201</v>
      </c>
      <c r="CV53" s="42">
        <v>0</v>
      </c>
      <c r="CW53" s="42">
        <v>102922</v>
      </c>
      <c r="CX53" s="42">
        <v>1094</v>
      </c>
      <c r="CY53" s="42">
        <v>0</v>
      </c>
      <c r="CZ53" s="42">
        <v>0</v>
      </c>
      <c r="DA53" s="42">
        <v>0</v>
      </c>
      <c r="DB53" s="42">
        <v>2118</v>
      </c>
      <c r="DC53" s="42">
        <v>132</v>
      </c>
      <c r="DD53" s="42">
        <v>0</v>
      </c>
      <c r="DE53" s="56">
        <v>0</v>
      </c>
      <c r="DF53" s="57">
        <v>509692</v>
      </c>
      <c r="DG53" s="42">
        <v>96939</v>
      </c>
      <c r="DH53" s="42">
        <v>4266206</v>
      </c>
      <c r="DI53" s="42">
        <v>0</v>
      </c>
      <c r="DJ53" s="42">
        <v>0</v>
      </c>
      <c r="DK53" s="42">
        <v>5084</v>
      </c>
      <c r="DL53" s="42">
        <v>746489</v>
      </c>
      <c r="DM53" s="56">
        <v>10366</v>
      </c>
      <c r="DN53" s="57">
        <v>5125084</v>
      </c>
      <c r="DO53" s="57">
        <v>5634776</v>
      </c>
      <c r="DP53" s="56">
        <v>390699</v>
      </c>
      <c r="DQ53" s="57">
        <v>390699</v>
      </c>
      <c r="DR53" s="57">
        <v>5515783</v>
      </c>
      <c r="DS53" s="57">
        <v>6025475</v>
      </c>
      <c r="DT53" s="42">
        <v>-877099</v>
      </c>
      <c r="DU53" s="42">
        <v>-134</v>
      </c>
      <c r="DV53" s="56">
        <v>-69974</v>
      </c>
      <c r="DW53" s="56">
        <v>-947207</v>
      </c>
      <c r="DX53" s="57">
        <v>4568576</v>
      </c>
      <c r="DY53" s="57">
        <v>-2184796</v>
      </c>
      <c r="DZ53" s="57">
        <v>-43213</v>
      </c>
      <c r="EA53" s="57">
        <v>2850259</v>
      </c>
    </row>
    <row r="54" spans="1:131" ht="39.950000000000003" customHeight="1" x14ac:dyDescent="0.15">
      <c r="A54" s="55" t="s">
        <v>149</v>
      </c>
      <c r="B54" s="43" t="s">
        <v>148</v>
      </c>
      <c r="C54" s="55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  <c r="AG54" s="42">
        <v>0</v>
      </c>
      <c r="AH54" s="42">
        <v>0</v>
      </c>
      <c r="AI54" s="42">
        <v>0</v>
      </c>
      <c r="AJ54" s="42">
        <v>0</v>
      </c>
      <c r="AK54" s="42">
        <v>0</v>
      </c>
      <c r="AL54" s="42">
        <v>0</v>
      </c>
      <c r="AM54" s="42">
        <v>0</v>
      </c>
      <c r="AN54" s="42">
        <v>0</v>
      </c>
      <c r="AO54" s="42">
        <v>0</v>
      </c>
      <c r="AP54" s="42">
        <v>0</v>
      </c>
      <c r="AQ54" s="42">
        <v>0</v>
      </c>
      <c r="AR54" s="42">
        <v>0</v>
      </c>
      <c r="AS54" s="42">
        <v>0</v>
      </c>
      <c r="AT54" s="42">
        <v>11908</v>
      </c>
      <c r="AU54" s="42">
        <v>84698</v>
      </c>
      <c r="AV54" s="42">
        <v>25289</v>
      </c>
      <c r="AW54" s="42">
        <v>2304</v>
      </c>
      <c r="AX54" s="42">
        <v>0</v>
      </c>
      <c r="AY54" s="42">
        <v>36894</v>
      </c>
      <c r="AZ54" s="42">
        <v>0</v>
      </c>
      <c r="BA54" s="42">
        <v>77743</v>
      </c>
      <c r="BB54" s="42">
        <v>0</v>
      </c>
      <c r="BC54" s="42">
        <v>2792</v>
      </c>
      <c r="BD54" s="42">
        <v>472</v>
      </c>
      <c r="BE54" s="42">
        <v>341</v>
      </c>
      <c r="BF54" s="42">
        <v>0</v>
      </c>
      <c r="BG54" s="42">
        <v>66</v>
      </c>
      <c r="BH54" s="42">
        <v>12729</v>
      </c>
      <c r="BI54" s="42">
        <v>628</v>
      </c>
      <c r="BJ54" s="42">
        <v>0</v>
      </c>
      <c r="BK54" s="42">
        <v>0</v>
      </c>
      <c r="BL54" s="42">
        <v>4572</v>
      </c>
      <c r="BM54" s="42">
        <v>522</v>
      </c>
      <c r="BN54" s="42">
        <v>5176</v>
      </c>
      <c r="BO54" s="42">
        <v>5894</v>
      </c>
      <c r="BP54" s="42">
        <v>0</v>
      </c>
      <c r="BQ54" s="42">
        <v>0</v>
      </c>
      <c r="BR54" s="42">
        <v>0</v>
      </c>
      <c r="BS54" s="42">
        <v>0</v>
      </c>
      <c r="BT54" s="42">
        <v>0</v>
      </c>
      <c r="BU54" s="42">
        <v>0</v>
      </c>
      <c r="BV54" s="42">
        <v>0</v>
      </c>
      <c r="BW54" s="42">
        <v>0</v>
      </c>
      <c r="BX54" s="42">
        <v>0</v>
      </c>
      <c r="BY54" s="42">
        <v>147</v>
      </c>
      <c r="BZ54" s="42">
        <v>0</v>
      </c>
      <c r="CA54" s="42">
        <v>0</v>
      </c>
      <c r="CB54" s="42">
        <v>0</v>
      </c>
      <c r="CC54" s="42">
        <v>0</v>
      </c>
      <c r="CD54" s="42">
        <v>0</v>
      </c>
      <c r="CE54" s="42">
        <v>0</v>
      </c>
      <c r="CF54" s="42">
        <v>0</v>
      </c>
      <c r="CG54" s="42">
        <v>0</v>
      </c>
      <c r="CH54" s="42">
        <v>0</v>
      </c>
      <c r="CI54" s="42">
        <v>0</v>
      </c>
      <c r="CJ54" s="42">
        <v>167</v>
      </c>
      <c r="CK54" s="42">
        <v>0</v>
      </c>
      <c r="CL54" s="42">
        <v>0</v>
      </c>
      <c r="CM54" s="42">
        <v>42035</v>
      </c>
      <c r="CN54" s="42">
        <v>0</v>
      </c>
      <c r="CO54" s="42">
        <v>0</v>
      </c>
      <c r="CP54" s="42">
        <v>3343</v>
      </c>
      <c r="CQ54" s="42">
        <v>0</v>
      </c>
      <c r="CR54" s="42">
        <v>0</v>
      </c>
      <c r="CS54" s="42">
        <v>0</v>
      </c>
      <c r="CT54" s="42">
        <v>0</v>
      </c>
      <c r="CU54" s="42">
        <v>0</v>
      </c>
      <c r="CV54" s="42">
        <v>0</v>
      </c>
      <c r="CW54" s="42">
        <v>37365</v>
      </c>
      <c r="CX54" s="42">
        <v>3166</v>
      </c>
      <c r="CY54" s="42">
        <v>0</v>
      </c>
      <c r="CZ54" s="42">
        <v>0</v>
      </c>
      <c r="DA54" s="42">
        <v>0</v>
      </c>
      <c r="DB54" s="42">
        <v>0</v>
      </c>
      <c r="DC54" s="42">
        <v>0</v>
      </c>
      <c r="DD54" s="42">
        <v>0</v>
      </c>
      <c r="DE54" s="56">
        <v>0</v>
      </c>
      <c r="DF54" s="57">
        <v>358251</v>
      </c>
      <c r="DG54" s="42">
        <v>10</v>
      </c>
      <c r="DH54" s="42">
        <v>151</v>
      </c>
      <c r="DI54" s="42">
        <v>0</v>
      </c>
      <c r="DJ54" s="42">
        <v>0</v>
      </c>
      <c r="DK54" s="42">
        <v>147989</v>
      </c>
      <c r="DL54" s="42">
        <v>1220740</v>
      </c>
      <c r="DM54" s="56">
        <v>4000</v>
      </c>
      <c r="DN54" s="57">
        <v>1372890</v>
      </c>
      <c r="DO54" s="57">
        <v>1731141</v>
      </c>
      <c r="DP54" s="56">
        <v>1932868</v>
      </c>
      <c r="DQ54" s="57">
        <v>1932868</v>
      </c>
      <c r="DR54" s="57">
        <v>3305758</v>
      </c>
      <c r="DS54" s="57">
        <v>3664009</v>
      </c>
      <c r="DT54" s="42">
        <v>-995047</v>
      </c>
      <c r="DU54" s="42">
        <v>0</v>
      </c>
      <c r="DV54" s="56">
        <v>-79604</v>
      </c>
      <c r="DW54" s="56">
        <v>-1074651</v>
      </c>
      <c r="DX54" s="57">
        <v>2231107</v>
      </c>
      <c r="DY54" s="57">
        <v>-382789</v>
      </c>
      <c r="DZ54" s="57">
        <v>-41092</v>
      </c>
      <c r="EA54" s="57">
        <v>2165477</v>
      </c>
    </row>
    <row r="55" spans="1:131" ht="39.950000000000003" customHeight="1" x14ac:dyDescent="0.15">
      <c r="A55" s="55" t="s">
        <v>147</v>
      </c>
      <c r="B55" s="43" t="s">
        <v>146</v>
      </c>
      <c r="C55" s="55">
        <v>100</v>
      </c>
      <c r="D55" s="42">
        <v>327</v>
      </c>
      <c r="E55" s="42">
        <v>4</v>
      </c>
      <c r="F55" s="42">
        <v>0</v>
      </c>
      <c r="G55" s="42">
        <v>1859</v>
      </c>
      <c r="H55" s="42">
        <v>3</v>
      </c>
      <c r="I55" s="42">
        <v>210</v>
      </c>
      <c r="J55" s="42">
        <v>0</v>
      </c>
      <c r="K55" s="42">
        <v>0</v>
      </c>
      <c r="L55" s="42">
        <v>0</v>
      </c>
      <c r="M55" s="42">
        <v>18</v>
      </c>
      <c r="N55" s="42">
        <v>0</v>
      </c>
      <c r="O55" s="42">
        <v>0</v>
      </c>
      <c r="P55" s="42">
        <v>1</v>
      </c>
      <c r="Q55" s="42">
        <v>1679</v>
      </c>
      <c r="R55" s="42">
        <v>0</v>
      </c>
      <c r="S55" s="42">
        <v>0</v>
      </c>
      <c r="T55" s="42">
        <v>132</v>
      </c>
      <c r="U55" s="42">
        <v>0</v>
      </c>
      <c r="V55" s="42">
        <v>26</v>
      </c>
      <c r="W55" s="42">
        <v>0</v>
      </c>
      <c r="X55" s="42">
        <v>0</v>
      </c>
      <c r="Y55" s="42">
        <v>0</v>
      </c>
      <c r="Z55" s="42">
        <v>0</v>
      </c>
      <c r="AA55" s="42">
        <v>49</v>
      </c>
      <c r="AB55" s="42">
        <v>32</v>
      </c>
      <c r="AC55" s="42">
        <v>0</v>
      </c>
      <c r="AD55" s="42">
        <v>0</v>
      </c>
      <c r="AE55" s="42">
        <v>282</v>
      </c>
      <c r="AF55" s="42">
        <v>0</v>
      </c>
      <c r="AG55" s="42">
        <v>0</v>
      </c>
      <c r="AH55" s="42">
        <v>0</v>
      </c>
      <c r="AI55" s="42">
        <v>0</v>
      </c>
      <c r="AJ55" s="42">
        <v>0</v>
      </c>
      <c r="AK55" s="42">
        <v>332</v>
      </c>
      <c r="AL55" s="42">
        <v>0</v>
      </c>
      <c r="AM55" s="42">
        <v>0</v>
      </c>
      <c r="AN55" s="42">
        <v>0</v>
      </c>
      <c r="AO55" s="42">
        <v>0</v>
      </c>
      <c r="AP55" s="42">
        <v>0</v>
      </c>
      <c r="AQ55" s="42">
        <v>98</v>
      </c>
      <c r="AR55" s="42">
        <v>14</v>
      </c>
      <c r="AS55" s="42">
        <v>2726</v>
      </c>
      <c r="AT55" s="42">
        <v>12937</v>
      </c>
      <c r="AU55" s="42">
        <v>24797</v>
      </c>
      <c r="AV55" s="42">
        <v>37115</v>
      </c>
      <c r="AW55" s="42">
        <v>199945</v>
      </c>
      <c r="AX55" s="42">
        <v>91349</v>
      </c>
      <c r="AY55" s="42">
        <v>99254</v>
      </c>
      <c r="AZ55" s="42">
        <v>29233</v>
      </c>
      <c r="BA55" s="42">
        <v>9285</v>
      </c>
      <c r="BB55" s="42">
        <v>279202</v>
      </c>
      <c r="BC55" s="42">
        <v>60996</v>
      </c>
      <c r="BD55" s="42">
        <v>5297</v>
      </c>
      <c r="BE55" s="42">
        <v>329139</v>
      </c>
      <c r="BF55" s="42">
        <v>47149</v>
      </c>
      <c r="BG55" s="42">
        <v>102167</v>
      </c>
      <c r="BH55" s="42">
        <v>5421</v>
      </c>
      <c r="BI55" s="42">
        <v>31064</v>
      </c>
      <c r="BJ55" s="42">
        <v>13253</v>
      </c>
      <c r="BK55" s="42">
        <v>0</v>
      </c>
      <c r="BL55" s="42">
        <v>165560</v>
      </c>
      <c r="BM55" s="42">
        <v>50502</v>
      </c>
      <c r="BN55" s="42">
        <v>17628</v>
      </c>
      <c r="BO55" s="42">
        <v>17974</v>
      </c>
      <c r="BP55" s="42">
        <v>106</v>
      </c>
      <c r="BQ55" s="42">
        <v>0</v>
      </c>
      <c r="BR55" s="42">
        <v>1166</v>
      </c>
      <c r="BS55" s="42">
        <v>0</v>
      </c>
      <c r="BT55" s="42">
        <v>27068</v>
      </c>
      <c r="BU55" s="42">
        <v>124</v>
      </c>
      <c r="BV55" s="42">
        <v>923</v>
      </c>
      <c r="BW55" s="42">
        <v>295</v>
      </c>
      <c r="BX55" s="42">
        <v>0</v>
      </c>
      <c r="BY55" s="42">
        <v>3272</v>
      </c>
      <c r="BZ55" s="42">
        <v>695</v>
      </c>
      <c r="CA55" s="42">
        <v>1824</v>
      </c>
      <c r="CB55" s="42">
        <v>922</v>
      </c>
      <c r="CC55" s="42">
        <v>149</v>
      </c>
      <c r="CD55" s="42">
        <v>121</v>
      </c>
      <c r="CE55" s="42">
        <v>64</v>
      </c>
      <c r="CF55" s="42">
        <v>4987</v>
      </c>
      <c r="CG55" s="42">
        <v>0</v>
      </c>
      <c r="CH55" s="42">
        <v>0</v>
      </c>
      <c r="CI55" s="42">
        <v>3620</v>
      </c>
      <c r="CJ55" s="42">
        <v>690</v>
      </c>
      <c r="CK55" s="42">
        <v>0</v>
      </c>
      <c r="CL55" s="42">
        <v>5375</v>
      </c>
      <c r="CM55" s="42">
        <v>20879</v>
      </c>
      <c r="CN55" s="42">
        <v>18131</v>
      </c>
      <c r="CO55" s="42">
        <v>8499</v>
      </c>
      <c r="CP55" s="42">
        <v>2175</v>
      </c>
      <c r="CQ55" s="42">
        <v>482</v>
      </c>
      <c r="CR55" s="42">
        <v>45</v>
      </c>
      <c r="CS55" s="42">
        <v>94</v>
      </c>
      <c r="CT55" s="42">
        <v>0</v>
      </c>
      <c r="CU55" s="42">
        <v>272</v>
      </c>
      <c r="CV55" s="42">
        <v>0</v>
      </c>
      <c r="CW55" s="42">
        <v>96027</v>
      </c>
      <c r="CX55" s="42">
        <v>5179</v>
      </c>
      <c r="CY55" s="42">
        <v>686</v>
      </c>
      <c r="CZ55" s="42">
        <v>1632</v>
      </c>
      <c r="DA55" s="42">
        <v>169</v>
      </c>
      <c r="DB55" s="42">
        <v>7280</v>
      </c>
      <c r="DC55" s="42">
        <v>828</v>
      </c>
      <c r="DD55" s="42">
        <v>0</v>
      </c>
      <c r="DE55" s="56">
        <v>5282</v>
      </c>
      <c r="DF55" s="57">
        <v>1856220</v>
      </c>
      <c r="DG55" s="42">
        <v>13967</v>
      </c>
      <c r="DH55" s="42">
        <v>1024642</v>
      </c>
      <c r="DI55" s="42">
        <v>0</v>
      </c>
      <c r="DJ55" s="42">
        <v>0</v>
      </c>
      <c r="DK55" s="42">
        <v>103875</v>
      </c>
      <c r="DL55" s="42">
        <v>815404</v>
      </c>
      <c r="DM55" s="56">
        <v>46207</v>
      </c>
      <c r="DN55" s="57">
        <v>2004095</v>
      </c>
      <c r="DO55" s="57">
        <v>3860315</v>
      </c>
      <c r="DP55" s="56">
        <v>1344044</v>
      </c>
      <c r="DQ55" s="57">
        <v>1344044</v>
      </c>
      <c r="DR55" s="57">
        <v>3348139</v>
      </c>
      <c r="DS55" s="57">
        <v>5204359</v>
      </c>
      <c r="DT55" s="42">
        <v>-1167151</v>
      </c>
      <c r="DU55" s="42">
        <v>0</v>
      </c>
      <c r="DV55" s="56">
        <v>-93337</v>
      </c>
      <c r="DW55" s="56">
        <v>-1260488</v>
      </c>
      <c r="DX55" s="57">
        <v>2087651</v>
      </c>
      <c r="DY55" s="57">
        <v>-877719</v>
      </c>
      <c r="DZ55" s="57">
        <v>-39505</v>
      </c>
      <c r="EA55" s="57">
        <v>3026647</v>
      </c>
    </row>
    <row r="56" spans="1:131" ht="39.950000000000003" customHeight="1" x14ac:dyDescent="0.15">
      <c r="A56" s="55" t="s">
        <v>145</v>
      </c>
      <c r="B56" s="43" t="s">
        <v>333</v>
      </c>
      <c r="C56" s="55">
        <v>7</v>
      </c>
      <c r="D56" s="42">
        <v>0</v>
      </c>
      <c r="E56" s="42">
        <v>46</v>
      </c>
      <c r="F56" s="42">
        <v>77</v>
      </c>
      <c r="G56" s="42">
        <v>87</v>
      </c>
      <c r="H56" s="42">
        <v>0</v>
      </c>
      <c r="I56" s="42">
        <v>12</v>
      </c>
      <c r="J56" s="42">
        <v>509</v>
      </c>
      <c r="K56" s="42">
        <v>310</v>
      </c>
      <c r="L56" s="42">
        <v>0</v>
      </c>
      <c r="M56" s="42">
        <v>0</v>
      </c>
      <c r="N56" s="42">
        <v>20</v>
      </c>
      <c r="O56" s="42">
        <v>8</v>
      </c>
      <c r="P56" s="42">
        <v>39</v>
      </c>
      <c r="Q56" s="42">
        <v>23</v>
      </c>
      <c r="R56" s="42">
        <v>9</v>
      </c>
      <c r="S56" s="42">
        <v>15</v>
      </c>
      <c r="T56" s="42">
        <v>1</v>
      </c>
      <c r="U56" s="42">
        <v>1</v>
      </c>
      <c r="V56" s="42">
        <v>11</v>
      </c>
      <c r="W56" s="42">
        <v>2</v>
      </c>
      <c r="X56" s="42">
        <v>20</v>
      </c>
      <c r="Y56" s="42">
        <v>6</v>
      </c>
      <c r="Z56" s="42">
        <v>1</v>
      </c>
      <c r="AA56" s="42">
        <v>949</v>
      </c>
      <c r="AB56" s="42">
        <v>61</v>
      </c>
      <c r="AC56" s="42">
        <v>46</v>
      </c>
      <c r="AD56" s="42">
        <v>12</v>
      </c>
      <c r="AE56" s="42">
        <v>18</v>
      </c>
      <c r="AF56" s="42">
        <v>127</v>
      </c>
      <c r="AG56" s="42">
        <v>18</v>
      </c>
      <c r="AH56" s="42">
        <v>13</v>
      </c>
      <c r="AI56" s="42">
        <v>27</v>
      </c>
      <c r="AJ56" s="42">
        <v>3</v>
      </c>
      <c r="AK56" s="42">
        <v>50</v>
      </c>
      <c r="AL56" s="42">
        <v>6</v>
      </c>
      <c r="AM56" s="42">
        <v>11</v>
      </c>
      <c r="AN56" s="42">
        <v>3</v>
      </c>
      <c r="AO56" s="42">
        <v>4</v>
      </c>
      <c r="AP56" s="42">
        <v>4</v>
      </c>
      <c r="AQ56" s="42">
        <v>26</v>
      </c>
      <c r="AR56" s="42">
        <v>563</v>
      </c>
      <c r="AS56" s="42">
        <v>148</v>
      </c>
      <c r="AT56" s="42">
        <v>8725</v>
      </c>
      <c r="AU56" s="42">
        <v>2700</v>
      </c>
      <c r="AV56" s="42">
        <v>262</v>
      </c>
      <c r="AW56" s="42">
        <v>607</v>
      </c>
      <c r="AX56" s="42">
        <v>317</v>
      </c>
      <c r="AY56" s="42">
        <v>469</v>
      </c>
      <c r="AZ56" s="42">
        <v>44</v>
      </c>
      <c r="BA56" s="42">
        <v>166</v>
      </c>
      <c r="BB56" s="42">
        <v>170</v>
      </c>
      <c r="BC56" s="42">
        <v>51225</v>
      </c>
      <c r="BD56" s="42">
        <v>358</v>
      </c>
      <c r="BE56" s="42">
        <v>289595</v>
      </c>
      <c r="BF56" s="42">
        <v>39443</v>
      </c>
      <c r="BG56" s="42">
        <v>520</v>
      </c>
      <c r="BH56" s="42">
        <v>20918</v>
      </c>
      <c r="BI56" s="42">
        <v>4292</v>
      </c>
      <c r="BJ56" s="42">
        <v>353</v>
      </c>
      <c r="BK56" s="42">
        <v>93</v>
      </c>
      <c r="BL56" s="42">
        <v>48048</v>
      </c>
      <c r="BM56" s="42">
        <v>6547</v>
      </c>
      <c r="BN56" s="42">
        <v>35991</v>
      </c>
      <c r="BO56" s="42">
        <v>26356</v>
      </c>
      <c r="BP56" s="42">
        <v>368</v>
      </c>
      <c r="BQ56" s="42">
        <v>50</v>
      </c>
      <c r="BR56" s="42">
        <v>61</v>
      </c>
      <c r="BS56" s="42">
        <v>117</v>
      </c>
      <c r="BT56" s="42">
        <v>34004</v>
      </c>
      <c r="BU56" s="42">
        <v>5994</v>
      </c>
      <c r="BV56" s="42">
        <v>4525</v>
      </c>
      <c r="BW56" s="42">
        <v>1657</v>
      </c>
      <c r="BX56" s="42">
        <v>0</v>
      </c>
      <c r="BY56" s="42">
        <v>866</v>
      </c>
      <c r="BZ56" s="42">
        <v>4413</v>
      </c>
      <c r="CA56" s="42">
        <v>0</v>
      </c>
      <c r="CB56" s="42">
        <v>434</v>
      </c>
      <c r="CC56" s="42">
        <v>136</v>
      </c>
      <c r="CD56" s="42">
        <v>229</v>
      </c>
      <c r="CE56" s="42">
        <v>67</v>
      </c>
      <c r="CF56" s="42">
        <v>574</v>
      </c>
      <c r="CG56" s="42">
        <v>0</v>
      </c>
      <c r="CH56" s="42">
        <v>107</v>
      </c>
      <c r="CI56" s="42">
        <v>848</v>
      </c>
      <c r="CJ56" s="42">
        <v>8392</v>
      </c>
      <c r="CK56" s="42">
        <v>80</v>
      </c>
      <c r="CL56" s="42">
        <v>2691</v>
      </c>
      <c r="CM56" s="42">
        <v>74999</v>
      </c>
      <c r="CN56" s="42">
        <v>882</v>
      </c>
      <c r="CO56" s="42">
        <v>5194</v>
      </c>
      <c r="CP56" s="42">
        <v>1397</v>
      </c>
      <c r="CQ56" s="42">
        <v>9</v>
      </c>
      <c r="CR56" s="42">
        <v>608</v>
      </c>
      <c r="CS56" s="42">
        <v>35</v>
      </c>
      <c r="CT56" s="42">
        <v>384</v>
      </c>
      <c r="CU56" s="42">
        <v>1352</v>
      </c>
      <c r="CV56" s="42">
        <v>2622</v>
      </c>
      <c r="CW56" s="42">
        <v>18719</v>
      </c>
      <c r="CX56" s="42">
        <v>31100</v>
      </c>
      <c r="CY56" s="42">
        <v>74</v>
      </c>
      <c r="CZ56" s="42">
        <v>5376</v>
      </c>
      <c r="DA56" s="42">
        <v>93</v>
      </c>
      <c r="DB56" s="42">
        <v>3588</v>
      </c>
      <c r="DC56" s="42">
        <v>291</v>
      </c>
      <c r="DD56" s="42">
        <v>0</v>
      </c>
      <c r="DE56" s="56">
        <v>0</v>
      </c>
      <c r="DF56" s="57">
        <v>752828</v>
      </c>
      <c r="DG56" s="42">
        <v>67962</v>
      </c>
      <c r="DH56" s="42">
        <v>3881963</v>
      </c>
      <c r="DI56" s="42">
        <v>0</v>
      </c>
      <c r="DJ56" s="42">
        <v>0</v>
      </c>
      <c r="DK56" s="42">
        <v>693949</v>
      </c>
      <c r="DL56" s="42">
        <v>2670950</v>
      </c>
      <c r="DM56" s="56">
        <v>4626</v>
      </c>
      <c r="DN56" s="57">
        <v>7319450</v>
      </c>
      <c r="DO56" s="57">
        <v>8072278</v>
      </c>
      <c r="DP56" s="56">
        <v>1069275</v>
      </c>
      <c r="DQ56" s="57">
        <v>1069275</v>
      </c>
      <c r="DR56" s="57">
        <v>8388725</v>
      </c>
      <c r="DS56" s="57">
        <v>9141553</v>
      </c>
      <c r="DT56" s="42">
        <v>-3467686</v>
      </c>
      <c r="DU56" s="42">
        <v>0</v>
      </c>
      <c r="DV56" s="56">
        <v>-276613</v>
      </c>
      <c r="DW56" s="56">
        <v>-3744299</v>
      </c>
      <c r="DX56" s="57">
        <v>4644426</v>
      </c>
      <c r="DY56" s="57">
        <v>-1779142</v>
      </c>
      <c r="DZ56" s="57">
        <v>-80499</v>
      </c>
      <c r="EA56" s="57">
        <v>3537613</v>
      </c>
    </row>
    <row r="57" spans="1:131" ht="39.950000000000003" customHeight="1" x14ac:dyDescent="0.15">
      <c r="A57" s="55" t="s">
        <v>144</v>
      </c>
      <c r="B57" s="43" t="s">
        <v>143</v>
      </c>
      <c r="C57" s="55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  <c r="AG57" s="42">
        <v>0</v>
      </c>
      <c r="AH57" s="42">
        <v>0</v>
      </c>
      <c r="AI57" s="42">
        <v>0</v>
      </c>
      <c r="AJ57" s="42">
        <v>0</v>
      </c>
      <c r="AK57" s="42">
        <v>0</v>
      </c>
      <c r="AL57" s="42">
        <v>0</v>
      </c>
      <c r="AM57" s="42">
        <v>0</v>
      </c>
      <c r="AN57" s="42">
        <v>0</v>
      </c>
      <c r="AO57" s="42">
        <v>0</v>
      </c>
      <c r="AP57" s="42">
        <v>0</v>
      </c>
      <c r="AQ57" s="42">
        <v>0</v>
      </c>
      <c r="AR57" s="42">
        <v>0</v>
      </c>
      <c r="AS57" s="42">
        <v>0</v>
      </c>
      <c r="AT57" s="42">
        <v>0</v>
      </c>
      <c r="AU57" s="42">
        <v>1919</v>
      </c>
      <c r="AV57" s="42">
        <v>0</v>
      </c>
      <c r="AW57" s="42">
        <v>0</v>
      </c>
      <c r="AX57" s="42">
        <v>0</v>
      </c>
      <c r="AY57" s="42">
        <v>0</v>
      </c>
      <c r="AZ57" s="42">
        <v>0</v>
      </c>
      <c r="BA57" s="42">
        <v>0</v>
      </c>
      <c r="BB57" s="42">
        <v>0</v>
      </c>
      <c r="BC57" s="42">
        <v>314</v>
      </c>
      <c r="BD57" s="42">
        <v>98651</v>
      </c>
      <c r="BE57" s="42">
        <v>0</v>
      </c>
      <c r="BF57" s="42">
        <v>0</v>
      </c>
      <c r="BG57" s="42">
        <v>0</v>
      </c>
      <c r="BH57" s="42">
        <v>0</v>
      </c>
      <c r="BI57" s="42">
        <v>0</v>
      </c>
      <c r="BJ57" s="42">
        <v>0</v>
      </c>
      <c r="BK57" s="42">
        <v>0</v>
      </c>
      <c r="BL57" s="42">
        <v>0</v>
      </c>
      <c r="BM57" s="42">
        <v>0</v>
      </c>
      <c r="BN57" s="42">
        <v>0</v>
      </c>
      <c r="BO57" s="42">
        <v>0</v>
      </c>
      <c r="BP57" s="42">
        <v>0</v>
      </c>
      <c r="BQ57" s="42">
        <v>0</v>
      </c>
      <c r="BR57" s="42">
        <v>0</v>
      </c>
      <c r="BS57" s="42">
        <v>0</v>
      </c>
      <c r="BT57" s="42">
        <v>0</v>
      </c>
      <c r="BU57" s="42">
        <v>0</v>
      </c>
      <c r="BV57" s="42">
        <v>0</v>
      </c>
      <c r="BW57" s="42">
        <v>0</v>
      </c>
      <c r="BX57" s="42">
        <v>0</v>
      </c>
      <c r="BY57" s="42">
        <v>0</v>
      </c>
      <c r="BZ57" s="42">
        <v>0</v>
      </c>
      <c r="CA57" s="42">
        <v>0</v>
      </c>
      <c r="CB57" s="42">
        <v>0</v>
      </c>
      <c r="CC57" s="42">
        <v>0</v>
      </c>
      <c r="CD57" s="42">
        <v>0</v>
      </c>
      <c r="CE57" s="42">
        <v>0</v>
      </c>
      <c r="CF57" s="42">
        <v>0</v>
      </c>
      <c r="CG57" s="42">
        <v>10</v>
      </c>
      <c r="CH57" s="42">
        <v>1085</v>
      </c>
      <c r="CI57" s="42">
        <v>609</v>
      </c>
      <c r="CJ57" s="42">
        <v>0</v>
      </c>
      <c r="CK57" s="42">
        <v>13</v>
      </c>
      <c r="CL57" s="42">
        <v>0</v>
      </c>
      <c r="CM57" s="42">
        <v>0</v>
      </c>
      <c r="CN57" s="42">
        <v>0</v>
      </c>
      <c r="CO57" s="42">
        <v>0</v>
      </c>
      <c r="CP57" s="42">
        <v>0</v>
      </c>
      <c r="CQ57" s="42">
        <v>0</v>
      </c>
      <c r="CR57" s="42">
        <v>0</v>
      </c>
      <c r="CS57" s="42">
        <v>0</v>
      </c>
      <c r="CT57" s="42">
        <v>0</v>
      </c>
      <c r="CU57" s="42">
        <v>38818</v>
      </c>
      <c r="CV57" s="42">
        <v>0</v>
      </c>
      <c r="CW57" s="42">
        <v>24005</v>
      </c>
      <c r="CX57" s="42">
        <v>0</v>
      </c>
      <c r="CY57" s="42">
        <v>0</v>
      </c>
      <c r="CZ57" s="42">
        <v>0</v>
      </c>
      <c r="DA57" s="42">
        <v>0</v>
      </c>
      <c r="DB57" s="42">
        <v>0</v>
      </c>
      <c r="DC57" s="42">
        <v>0</v>
      </c>
      <c r="DD57" s="42">
        <v>0</v>
      </c>
      <c r="DE57" s="56">
        <v>0</v>
      </c>
      <c r="DF57" s="57">
        <v>165424</v>
      </c>
      <c r="DG57" s="42">
        <v>0</v>
      </c>
      <c r="DH57" s="42">
        <v>896235</v>
      </c>
      <c r="DI57" s="42">
        <v>0</v>
      </c>
      <c r="DJ57" s="42">
        <v>0</v>
      </c>
      <c r="DK57" s="42">
        <v>490688</v>
      </c>
      <c r="DL57" s="42">
        <v>3077315</v>
      </c>
      <c r="DM57" s="56">
        <v>11593</v>
      </c>
      <c r="DN57" s="57">
        <v>4475831</v>
      </c>
      <c r="DO57" s="57">
        <v>4641255</v>
      </c>
      <c r="DP57" s="56">
        <v>795352</v>
      </c>
      <c r="DQ57" s="57">
        <v>795352</v>
      </c>
      <c r="DR57" s="57">
        <v>5271183</v>
      </c>
      <c r="DS57" s="57">
        <v>5436607</v>
      </c>
      <c r="DT57" s="42">
        <v>-2470528</v>
      </c>
      <c r="DU57" s="42">
        <v>0</v>
      </c>
      <c r="DV57" s="56">
        <v>-197617</v>
      </c>
      <c r="DW57" s="56">
        <v>-2668145</v>
      </c>
      <c r="DX57" s="57">
        <v>2603038</v>
      </c>
      <c r="DY57" s="57">
        <v>-814813</v>
      </c>
      <c r="DZ57" s="57">
        <v>-34802</v>
      </c>
      <c r="EA57" s="57">
        <v>1918847</v>
      </c>
    </row>
    <row r="58" spans="1:131" ht="39.950000000000003" customHeight="1" x14ac:dyDescent="0.15">
      <c r="A58" s="55" t="s">
        <v>142</v>
      </c>
      <c r="B58" s="43" t="s">
        <v>141</v>
      </c>
      <c r="C58" s="55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  <c r="AG58" s="42">
        <v>0</v>
      </c>
      <c r="AH58" s="42">
        <v>0</v>
      </c>
      <c r="AI58" s="42">
        <v>0</v>
      </c>
      <c r="AJ58" s="42">
        <v>0</v>
      </c>
      <c r="AK58" s="42">
        <v>0</v>
      </c>
      <c r="AL58" s="42">
        <v>0</v>
      </c>
      <c r="AM58" s="42">
        <v>0</v>
      </c>
      <c r="AN58" s="42">
        <v>0</v>
      </c>
      <c r="AO58" s="42">
        <v>0</v>
      </c>
      <c r="AP58" s="42">
        <v>0</v>
      </c>
      <c r="AQ58" s="42">
        <v>0</v>
      </c>
      <c r="AR58" s="42">
        <v>0</v>
      </c>
      <c r="AS58" s="42">
        <v>0</v>
      </c>
      <c r="AT58" s="42">
        <v>0</v>
      </c>
      <c r="AU58" s="42">
        <v>0</v>
      </c>
      <c r="AV58" s="42">
        <v>0</v>
      </c>
      <c r="AW58" s="42">
        <v>0</v>
      </c>
      <c r="AX58" s="42">
        <v>0</v>
      </c>
      <c r="AY58" s="42">
        <v>0</v>
      </c>
      <c r="AZ58" s="42">
        <v>0</v>
      </c>
      <c r="BA58" s="42">
        <v>0</v>
      </c>
      <c r="BB58" s="42">
        <v>0</v>
      </c>
      <c r="BC58" s="42">
        <v>0</v>
      </c>
      <c r="BD58" s="42">
        <v>0</v>
      </c>
      <c r="BE58" s="42">
        <v>0</v>
      </c>
      <c r="BF58" s="42">
        <v>0</v>
      </c>
      <c r="BG58" s="42">
        <v>0</v>
      </c>
      <c r="BH58" s="42">
        <v>0</v>
      </c>
      <c r="BI58" s="42">
        <v>0</v>
      </c>
      <c r="BJ58" s="42">
        <v>0</v>
      </c>
      <c r="BK58" s="42">
        <v>0</v>
      </c>
      <c r="BL58" s="42">
        <v>0</v>
      </c>
      <c r="BM58" s="42">
        <v>0</v>
      </c>
      <c r="BN58" s="42">
        <v>0</v>
      </c>
      <c r="BO58" s="42">
        <v>0</v>
      </c>
      <c r="BP58" s="42">
        <v>0</v>
      </c>
      <c r="BQ58" s="42">
        <v>0</v>
      </c>
      <c r="BR58" s="42">
        <v>0</v>
      </c>
      <c r="BS58" s="42">
        <v>0</v>
      </c>
      <c r="BT58" s="42">
        <v>0</v>
      </c>
      <c r="BU58" s="42">
        <v>0</v>
      </c>
      <c r="BV58" s="42">
        <v>0</v>
      </c>
      <c r="BW58" s="42">
        <v>0</v>
      </c>
      <c r="BX58" s="42">
        <v>0</v>
      </c>
      <c r="BY58" s="42">
        <v>0</v>
      </c>
      <c r="BZ58" s="42">
        <v>0</v>
      </c>
      <c r="CA58" s="42">
        <v>0</v>
      </c>
      <c r="CB58" s="42">
        <v>0</v>
      </c>
      <c r="CC58" s="42">
        <v>0</v>
      </c>
      <c r="CD58" s="42">
        <v>0</v>
      </c>
      <c r="CE58" s="42">
        <v>0</v>
      </c>
      <c r="CF58" s="42">
        <v>0</v>
      </c>
      <c r="CG58" s="42">
        <v>0</v>
      </c>
      <c r="CH58" s="42">
        <v>0</v>
      </c>
      <c r="CI58" s="42">
        <v>0</v>
      </c>
      <c r="CJ58" s="42">
        <v>0</v>
      </c>
      <c r="CK58" s="42">
        <v>0</v>
      </c>
      <c r="CL58" s="42">
        <v>0</v>
      </c>
      <c r="CM58" s="42">
        <v>0</v>
      </c>
      <c r="CN58" s="42">
        <v>0</v>
      </c>
      <c r="CO58" s="42">
        <v>0</v>
      </c>
      <c r="CP58" s="42">
        <v>0</v>
      </c>
      <c r="CQ58" s="42">
        <v>0</v>
      </c>
      <c r="CR58" s="42">
        <v>0</v>
      </c>
      <c r="CS58" s="42">
        <v>0</v>
      </c>
      <c r="CT58" s="42">
        <v>0</v>
      </c>
      <c r="CU58" s="42">
        <v>0</v>
      </c>
      <c r="CV58" s="42">
        <v>0</v>
      </c>
      <c r="CW58" s="42">
        <v>0</v>
      </c>
      <c r="CX58" s="42">
        <v>0</v>
      </c>
      <c r="CY58" s="42">
        <v>0</v>
      </c>
      <c r="CZ58" s="42">
        <v>0</v>
      </c>
      <c r="DA58" s="42">
        <v>0</v>
      </c>
      <c r="DB58" s="42">
        <v>0</v>
      </c>
      <c r="DC58" s="42">
        <v>0</v>
      </c>
      <c r="DD58" s="42">
        <v>0</v>
      </c>
      <c r="DE58" s="56">
        <v>0</v>
      </c>
      <c r="DF58" s="57">
        <v>0</v>
      </c>
      <c r="DG58" s="42">
        <v>0</v>
      </c>
      <c r="DH58" s="42">
        <v>8135845</v>
      </c>
      <c r="DI58" s="42">
        <v>0</v>
      </c>
      <c r="DJ58" s="42">
        <v>0</v>
      </c>
      <c r="DK58" s="42">
        <v>115939</v>
      </c>
      <c r="DL58" s="42">
        <v>2796308</v>
      </c>
      <c r="DM58" s="56">
        <v>6745</v>
      </c>
      <c r="DN58" s="57">
        <v>11054837</v>
      </c>
      <c r="DO58" s="57">
        <v>11054837</v>
      </c>
      <c r="DP58" s="56">
        <v>9885473</v>
      </c>
      <c r="DQ58" s="57">
        <v>9885473</v>
      </c>
      <c r="DR58" s="57">
        <v>20940310</v>
      </c>
      <c r="DS58" s="57">
        <v>20940310</v>
      </c>
      <c r="DT58" s="42">
        <v>-1086543</v>
      </c>
      <c r="DU58" s="42">
        <v>0</v>
      </c>
      <c r="DV58" s="56">
        <v>-86861</v>
      </c>
      <c r="DW58" s="56">
        <v>-1173404</v>
      </c>
      <c r="DX58" s="57">
        <v>19766906</v>
      </c>
      <c r="DY58" s="57">
        <v>-3360416</v>
      </c>
      <c r="DZ58" s="57">
        <v>-418150</v>
      </c>
      <c r="EA58" s="57">
        <v>15988340</v>
      </c>
    </row>
    <row r="59" spans="1:131" ht="39.950000000000003" customHeight="1" x14ac:dyDescent="0.15">
      <c r="A59" s="55" t="s">
        <v>140</v>
      </c>
      <c r="B59" s="43" t="s">
        <v>139</v>
      </c>
      <c r="C59" s="55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  <c r="AE59" s="42">
        <v>0</v>
      </c>
      <c r="AF59" s="42">
        <v>0</v>
      </c>
      <c r="AG59" s="42">
        <v>0</v>
      </c>
      <c r="AH59" s="42">
        <v>0</v>
      </c>
      <c r="AI59" s="42">
        <v>0</v>
      </c>
      <c r="AJ59" s="42">
        <v>0</v>
      </c>
      <c r="AK59" s="42">
        <v>0</v>
      </c>
      <c r="AL59" s="42">
        <v>0</v>
      </c>
      <c r="AM59" s="42">
        <v>0</v>
      </c>
      <c r="AN59" s="42">
        <v>0</v>
      </c>
      <c r="AO59" s="42">
        <v>0</v>
      </c>
      <c r="AP59" s="42">
        <v>0</v>
      </c>
      <c r="AQ59" s="42">
        <v>0</v>
      </c>
      <c r="AR59" s="42">
        <v>0</v>
      </c>
      <c r="AS59" s="42">
        <v>0</v>
      </c>
      <c r="AT59" s="42">
        <v>0</v>
      </c>
      <c r="AU59" s="42">
        <v>0</v>
      </c>
      <c r="AV59" s="42">
        <v>0</v>
      </c>
      <c r="AW59" s="42">
        <v>0</v>
      </c>
      <c r="AX59" s="42">
        <v>0</v>
      </c>
      <c r="AY59" s="42">
        <v>0</v>
      </c>
      <c r="AZ59" s="42">
        <v>0</v>
      </c>
      <c r="BA59" s="42">
        <v>0</v>
      </c>
      <c r="BB59" s="42">
        <v>0</v>
      </c>
      <c r="BC59" s="42">
        <v>0</v>
      </c>
      <c r="BD59" s="42">
        <v>0</v>
      </c>
      <c r="BE59" s="42">
        <v>0</v>
      </c>
      <c r="BF59" s="42">
        <v>195273</v>
      </c>
      <c r="BG59" s="42">
        <v>0</v>
      </c>
      <c r="BH59" s="42">
        <v>0</v>
      </c>
      <c r="BI59" s="42">
        <v>0</v>
      </c>
      <c r="BJ59" s="42">
        <v>0</v>
      </c>
      <c r="BK59" s="42">
        <v>0</v>
      </c>
      <c r="BL59" s="42">
        <v>0</v>
      </c>
      <c r="BM59" s="42">
        <v>0</v>
      </c>
      <c r="BN59" s="42">
        <v>0</v>
      </c>
      <c r="BO59" s="42">
        <v>0</v>
      </c>
      <c r="BP59" s="42">
        <v>0</v>
      </c>
      <c r="BQ59" s="42">
        <v>0</v>
      </c>
      <c r="BR59" s="42">
        <v>0</v>
      </c>
      <c r="BS59" s="42">
        <v>0</v>
      </c>
      <c r="BT59" s="42">
        <v>0</v>
      </c>
      <c r="BU59" s="42">
        <v>0</v>
      </c>
      <c r="BV59" s="42">
        <v>0</v>
      </c>
      <c r="BW59" s="42">
        <v>0</v>
      </c>
      <c r="BX59" s="42">
        <v>0</v>
      </c>
      <c r="BY59" s="42">
        <v>0</v>
      </c>
      <c r="BZ59" s="42">
        <v>0</v>
      </c>
      <c r="CA59" s="42">
        <v>0</v>
      </c>
      <c r="CB59" s="42">
        <v>0</v>
      </c>
      <c r="CC59" s="42">
        <v>0</v>
      </c>
      <c r="CD59" s="42">
        <v>0</v>
      </c>
      <c r="CE59" s="42">
        <v>0</v>
      </c>
      <c r="CF59" s="42">
        <v>0</v>
      </c>
      <c r="CG59" s="42">
        <v>0</v>
      </c>
      <c r="CH59" s="42">
        <v>0</v>
      </c>
      <c r="CI59" s="42">
        <v>0</v>
      </c>
      <c r="CJ59" s="42">
        <v>0</v>
      </c>
      <c r="CK59" s="42">
        <v>0</v>
      </c>
      <c r="CL59" s="42">
        <v>0</v>
      </c>
      <c r="CM59" s="42">
        <v>14713</v>
      </c>
      <c r="CN59" s="42">
        <v>0</v>
      </c>
      <c r="CO59" s="42">
        <v>0</v>
      </c>
      <c r="CP59" s="42">
        <v>0</v>
      </c>
      <c r="CQ59" s="42">
        <v>0</v>
      </c>
      <c r="CR59" s="42">
        <v>0</v>
      </c>
      <c r="CS59" s="42">
        <v>0</v>
      </c>
      <c r="CT59" s="42">
        <v>0</v>
      </c>
      <c r="CU59" s="42">
        <v>0</v>
      </c>
      <c r="CV59" s="42">
        <v>0</v>
      </c>
      <c r="CW59" s="42">
        <v>43514</v>
      </c>
      <c r="CX59" s="42">
        <v>0</v>
      </c>
      <c r="CY59" s="42">
        <v>0</v>
      </c>
      <c r="CZ59" s="42">
        <v>0</v>
      </c>
      <c r="DA59" s="42">
        <v>0</v>
      </c>
      <c r="DB59" s="42">
        <v>0</v>
      </c>
      <c r="DC59" s="42">
        <v>0</v>
      </c>
      <c r="DD59" s="42">
        <v>0</v>
      </c>
      <c r="DE59" s="56">
        <v>0</v>
      </c>
      <c r="DF59" s="57">
        <v>253500</v>
      </c>
      <c r="DG59" s="42">
        <v>0</v>
      </c>
      <c r="DH59" s="42">
        <v>517759</v>
      </c>
      <c r="DI59" s="42">
        <v>0</v>
      </c>
      <c r="DJ59" s="42">
        <v>0</v>
      </c>
      <c r="DK59" s="42">
        <v>55244</v>
      </c>
      <c r="DL59" s="42">
        <v>2723104</v>
      </c>
      <c r="DM59" s="56">
        <v>2488</v>
      </c>
      <c r="DN59" s="57">
        <v>3298595</v>
      </c>
      <c r="DO59" s="57">
        <v>3552095</v>
      </c>
      <c r="DP59" s="56">
        <v>1763473</v>
      </c>
      <c r="DQ59" s="57">
        <v>1763473</v>
      </c>
      <c r="DR59" s="57">
        <v>5062068</v>
      </c>
      <c r="DS59" s="57">
        <v>5315568</v>
      </c>
      <c r="DT59" s="42">
        <v>-155688</v>
      </c>
      <c r="DU59" s="42">
        <v>0</v>
      </c>
      <c r="DV59" s="56">
        <v>-12425</v>
      </c>
      <c r="DW59" s="56">
        <v>-168113</v>
      </c>
      <c r="DX59" s="57">
        <v>4893955</v>
      </c>
      <c r="DY59" s="57">
        <v>-494788</v>
      </c>
      <c r="DZ59" s="57">
        <v>-92018</v>
      </c>
      <c r="EA59" s="57">
        <v>4560649</v>
      </c>
    </row>
    <row r="60" spans="1:131" ht="39.950000000000003" customHeight="1" x14ac:dyDescent="0.15">
      <c r="A60" s="55" t="s">
        <v>138</v>
      </c>
      <c r="B60" s="43" t="s">
        <v>137</v>
      </c>
      <c r="C60" s="55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  <c r="AG60" s="42">
        <v>0</v>
      </c>
      <c r="AH60" s="42">
        <v>0</v>
      </c>
      <c r="AI60" s="42">
        <v>0</v>
      </c>
      <c r="AJ60" s="42">
        <v>0</v>
      </c>
      <c r="AK60" s="42">
        <v>0</v>
      </c>
      <c r="AL60" s="42">
        <v>0</v>
      </c>
      <c r="AM60" s="42">
        <v>0</v>
      </c>
      <c r="AN60" s="42">
        <v>0</v>
      </c>
      <c r="AO60" s="42">
        <v>0</v>
      </c>
      <c r="AP60" s="42">
        <v>0</v>
      </c>
      <c r="AQ60" s="42">
        <v>0</v>
      </c>
      <c r="AR60" s="42">
        <v>0</v>
      </c>
      <c r="AS60" s="42">
        <v>0</v>
      </c>
      <c r="AT60" s="42">
        <v>0</v>
      </c>
      <c r="AU60" s="42">
        <v>9906</v>
      </c>
      <c r="AV60" s="42">
        <v>0</v>
      </c>
      <c r="AW60" s="42">
        <v>0</v>
      </c>
      <c r="AX60" s="42">
        <v>0</v>
      </c>
      <c r="AY60" s="42">
        <v>0</v>
      </c>
      <c r="AZ60" s="42">
        <v>0</v>
      </c>
      <c r="BA60" s="42">
        <v>0</v>
      </c>
      <c r="BB60" s="42">
        <v>0</v>
      </c>
      <c r="BC60" s="42">
        <v>0</v>
      </c>
      <c r="BD60" s="42">
        <v>0</v>
      </c>
      <c r="BE60" s="42">
        <v>9573687</v>
      </c>
      <c r="BF60" s="42">
        <v>2459114</v>
      </c>
      <c r="BG60" s="42">
        <v>11701645</v>
      </c>
      <c r="BH60" s="42">
        <v>0</v>
      </c>
      <c r="BI60" s="42">
        <v>182260</v>
      </c>
      <c r="BJ60" s="42">
        <v>0</v>
      </c>
      <c r="BK60" s="42">
        <v>0</v>
      </c>
      <c r="BL60" s="42">
        <v>0</v>
      </c>
      <c r="BM60" s="42">
        <v>0</v>
      </c>
      <c r="BN60" s="42">
        <v>0</v>
      </c>
      <c r="BO60" s="42">
        <v>0</v>
      </c>
      <c r="BP60" s="42">
        <v>0</v>
      </c>
      <c r="BQ60" s="42">
        <v>0</v>
      </c>
      <c r="BR60" s="42">
        <v>0</v>
      </c>
      <c r="BS60" s="42">
        <v>0</v>
      </c>
      <c r="BT60" s="42">
        <v>0</v>
      </c>
      <c r="BU60" s="42">
        <v>0</v>
      </c>
      <c r="BV60" s="42">
        <v>0</v>
      </c>
      <c r="BW60" s="42">
        <v>0</v>
      </c>
      <c r="BX60" s="42">
        <v>0</v>
      </c>
      <c r="BY60" s="42">
        <v>0</v>
      </c>
      <c r="BZ60" s="42">
        <v>0</v>
      </c>
      <c r="CA60" s="42">
        <v>1416</v>
      </c>
      <c r="CB60" s="42">
        <v>0</v>
      </c>
      <c r="CC60" s="42">
        <v>0</v>
      </c>
      <c r="CD60" s="42">
        <v>0</v>
      </c>
      <c r="CE60" s="42">
        <v>0</v>
      </c>
      <c r="CF60" s="42">
        <v>0</v>
      </c>
      <c r="CG60" s="42">
        <v>0</v>
      </c>
      <c r="CH60" s="42">
        <v>0</v>
      </c>
      <c r="CI60" s="42">
        <v>0</v>
      </c>
      <c r="CJ60" s="42">
        <v>0</v>
      </c>
      <c r="CK60" s="42">
        <v>0</v>
      </c>
      <c r="CL60" s="42">
        <v>0</v>
      </c>
      <c r="CM60" s="42">
        <v>0</v>
      </c>
      <c r="CN60" s="42">
        <v>0</v>
      </c>
      <c r="CO60" s="42">
        <v>0</v>
      </c>
      <c r="CP60" s="42">
        <v>0</v>
      </c>
      <c r="CQ60" s="42">
        <v>0</v>
      </c>
      <c r="CR60" s="42">
        <v>0</v>
      </c>
      <c r="CS60" s="42">
        <v>0</v>
      </c>
      <c r="CT60" s="42">
        <v>0</v>
      </c>
      <c r="CU60" s="42">
        <v>0</v>
      </c>
      <c r="CV60" s="42">
        <v>0</v>
      </c>
      <c r="CW60" s="42">
        <v>1875512</v>
      </c>
      <c r="CX60" s="42">
        <v>0</v>
      </c>
      <c r="CY60" s="42">
        <v>0</v>
      </c>
      <c r="CZ60" s="42">
        <v>0</v>
      </c>
      <c r="DA60" s="42">
        <v>0</v>
      </c>
      <c r="DB60" s="42">
        <v>0</v>
      </c>
      <c r="DC60" s="42">
        <v>0</v>
      </c>
      <c r="DD60" s="42">
        <v>0</v>
      </c>
      <c r="DE60" s="56">
        <v>0</v>
      </c>
      <c r="DF60" s="57">
        <v>25803540</v>
      </c>
      <c r="DG60" s="42">
        <v>0</v>
      </c>
      <c r="DH60" s="42">
        <v>12392</v>
      </c>
      <c r="DI60" s="42">
        <v>0</v>
      </c>
      <c r="DJ60" s="42">
        <v>0</v>
      </c>
      <c r="DK60" s="42">
        <v>0</v>
      </c>
      <c r="DL60" s="42">
        <v>0</v>
      </c>
      <c r="DM60" s="56">
        <v>76048</v>
      </c>
      <c r="DN60" s="57">
        <v>88440</v>
      </c>
      <c r="DO60" s="57">
        <v>25891980</v>
      </c>
      <c r="DP60" s="56">
        <v>4803042</v>
      </c>
      <c r="DQ60" s="57">
        <v>4803042</v>
      </c>
      <c r="DR60" s="57">
        <v>4891482</v>
      </c>
      <c r="DS60" s="57">
        <v>30695022</v>
      </c>
      <c r="DT60" s="42">
        <v>-1398953</v>
      </c>
      <c r="DU60" s="42">
        <v>0</v>
      </c>
      <c r="DV60" s="56">
        <v>-111916</v>
      </c>
      <c r="DW60" s="56">
        <v>-1510869</v>
      </c>
      <c r="DX60" s="57">
        <v>3380613</v>
      </c>
      <c r="DY60" s="57">
        <v>-959976</v>
      </c>
      <c r="DZ60" s="57">
        <v>-455118</v>
      </c>
      <c r="EA60" s="57">
        <v>27769059</v>
      </c>
    </row>
    <row r="61" spans="1:131" ht="39.950000000000003" customHeight="1" x14ac:dyDescent="0.15">
      <c r="A61" s="55" t="s">
        <v>136</v>
      </c>
      <c r="B61" s="43" t="s">
        <v>135</v>
      </c>
      <c r="C61" s="55">
        <v>0</v>
      </c>
      <c r="D61" s="42">
        <v>0</v>
      </c>
      <c r="E61" s="42">
        <v>0</v>
      </c>
      <c r="F61" s="42">
        <v>0</v>
      </c>
      <c r="G61" s="42">
        <v>72155</v>
      </c>
      <c r="H61" s="42">
        <v>0</v>
      </c>
      <c r="I61" s="42">
        <v>31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  <c r="AG61" s="42">
        <v>0</v>
      </c>
      <c r="AH61" s="42">
        <v>0</v>
      </c>
      <c r="AI61" s="42">
        <v>0</v>
      </c>
      <c r="AJ61" s="42">
        <v>0</v>
      </c>
      <c r="AK61" s="42">
        <v>0</v>
      </c>
      <c r="AL61" s="42">
        <v>0</v>
      </c>
      <c r="AM61" s="42">
        <v>0</v>
      </c>
      <c r="AN61" s="42">
        <v>0</v>
      </c>
      <c r="AO61" s="42">
        <v>0</v>
      </c>
      <c r="AP61" s="42">
        <v>0</v>
      </c>
      <c r="AQ61" s="42">
        <v>0</v>
      </c>
      <c r="AR61" s="42">
        <v>0</v>
      </c>
      <c r="AS61" s="42">
        <v>0</v>
      </c>
      <c r="AT61" s="42">
        <v>0</v>
      </c>
      <c r="AU61" s="42">
        <v>0</v>
      </c>
      <c r="AV61" s="42">
        <v>0</v>
      </c>
      <c r="AW61" s="42">
        <v>0</v>
      </c>
      <c r="AX61" s="42">
        <v>0</v>
      </c>
      <c r="AY61" s="42">
        <v>0</v>
      </c>
      <c r="AZ61" s="42">
        <v>0</v>
      </c>
      <c r="BA61" s="42">
        <v>0</v>
      </c>
      <c r="BB61" s="42">
        <v>0</v>
      </c>
      <c r="BC61" s="42">
        <v>0</v>
      </c>
      <c r="BD61" s="42">
        <v>0</v>
      </c>
      <c r="BE61" s="42">
        <v>0</v>
      </c>
      <c r="BF61" s="42">
        <v>0</v>
      </c>
      <c r="BG61" s="42">
        <v>0</v>
      </c>
      <c r="BH61" s="42">
        <v>370833</v>
      </c>
      <c r="BI61" s="42">
        <v>0</v>
      </c>
      <c r="BJ61" s="42">
        <v>0</v>
      </c>
      <c r="BK61" s="42">
        <v>0</v>
      </c>
      <c r="BL61" s="42">
        <v>0</v>
      </c>
      <c r="BM61" s="42">
        <v>0</v>
      </c>
      <c r="BN61" s="42">
        <v>0</v>
      </c>
      <c r="BO61" s="42">
        <v>0</v>
      </c>
      <c r="BP61" s="42">
        <v>0</v>
      </c>
      <c r="BQ61" s="42">
        <v>0</v>
      </c>
      <c r="BR61" s="42">
        <v>0</v>
      </c>
      <c r="BS61" s="42">
        <v>0</v>
      </c>
      <c r="BT61" s="42">
        <v>0</v>
      </c>
      <c r="BU61" s="42">
        <v>0</v>
      </c>
      <c r="BV61" s="42">
        <v>0</v>
      </c>
      <c r="BW61" s="42">
        <v>0</v>
      </c>
      <c r="BX61" s="42">
        <v>0</v>
      </c>
      <c r="BY61" s="42">
        <v>0</v>
      </c>
      <c r="BZ61" s="42">
        <v>0</v>
      </c>
      <c r="CA61" s="42">
        <v>0</v>
      </c>
      <c r="CB61" s="42">
        <v>80821</v>
      </c>
      <c r="CC61" s="42">
        <v>0</v>
      </c>
      <c r="CD61" s="42">
        <v>0</v>
      </c>
      <c r="CE61" s="42">
        <v>0</v>
      </c>
      <c r="CF61" s="42">
        <v>4496</v>
      </c>
      <c r="CG61" s="42">
        <v>0</v>
      </c>
      <c r="CH61" s="42">
        <v>0</v>
      </c>
      <c r="CI61" s="42">
        <v>0</v>
      </c>
      <c r="CJ61" s="42">
        <v>0</v>
      </c>
      <c r="CK61" s="42">
        <v>0</v>
      </c>
      <c r="CL61" s="42">
        <v>0</v>
      </c>
      <c r="CM61" s="42">
        <v>48041</v>
      </c>
      <c r="CN61" s="42">
        <v>1922</v>
      </c>
      <c r="CO61" s="42">
        <v>1015</v>
      </c>
      <c r="CP61" s="42">
        <v>0</v>
      </c>
      <c r="CQ61" s="42">
        <v>0</v>
      </c>
      <c r="CR61" s="42">
        <v>0</v>
      </c>
      <c r="CS61" s="42">
        <v>0</v>
      </c>
      <c r="CT61" s="42">
        <v>0</v>
      </c>
      <c r="CU61" s="42">
        <v>60</v>
      </c>
      <c r="CV61" s="42">
        <v>0</v>
      </c>
      <c r="CW61" s="42">
        <v>0</v>
      </c>
      <c r="CX61" s="42">
        <v>42</v>
      </c>
      <c r="CY61" s="42">
        <v>0</v>
      </c>
      <c r="CZ61" s="42">
        <v>0</v>
      </c>
      <c r="DA61" s="42">
        <v>0</v>
      </c>
      <c r="DB61" s="42">
        <v>129</v>
      </c>
      <c r="DC61" s="42">
        <v>0</v>
      </c>
      <c r="DD61" s="42">
        <v>0</v>
      </c>
      <c r="DE61" s="56">
        <v>0</v>
      </c>
      <c r="DF61" s="57">
        <v>579545</v>
      </c>
      <c r="DG61" s="42">
        <v>0</v>
      </c>
      <c r="DH61" s="42">
        <v>17132</v>
      </c>
      <c r="DI61" s="42">
        <v>0</v>
      </c>
      <c r="DJ61" s="42">
        <v>0</v>
      </c>
      <c r="DK61" s="42">
        <v>229777</v>
      </c>
      <c r="DL61" s="42">
        <v>377600</v>
      </c>
      <c r="DM61" s="56">
        <v>96175</v>
      </c>
      <c r="DN61" s="57">
        <v>720684</v>
      </c>
      <c r="DO61" s="57">
        <v>1300229</v>
      </c>
      <c r="DP61" s="56">
        <v>1715840</v>
      </c>
      <c r="DQ61" s="57">
        <v>1715840</v>
      </c>
      <c r="DR61" s="57">
        <v>2436524</v>
      </c>
      <c r="DS61" s="57">
        <v>3016069</v>
      </c>
      <c r="DT61" s="42">
        <v>-86389</v>
      </c>
      <c r="DU61" s="42">
        <v>0</v>
      </c>
      <c r="DV61" s="56">
        <v>-5072</v>
      </c>
      <c r="DW61" s="56">
        <v>-91461</v>
      </c>
      <c r="DX61" s="57">
        <v>2345063</v>
      </c>
      <c r="DY61" s="57">
        <v>-225401</v>
      </c>
      <c r="DZ61" s="57">
        <v>-10309</v>
      </c>
      <c r="EA61" s="57">
        <v>2688898</v>
      </c>
    </row>
    <row r="62" spans="1:131" ht="39.950000000000003" customHeight="1" x14ac:dyDescent="0.15">
      <c r="A62" s="55" t="s">
        <v>134</v>
      </c>
      <c r="B62" s="43" t="s">
        <v>133</v>
      </c>
      <c r="C62" s="55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  <c r="AG62" s="42">
        <v>0</v>
      </c>
      <c r="AH62" s="42">
        <v>0</v>
      </c>
      <c r="AI62" s="42">
        <v>0</v>
      </c>
      <c r="AJ62" s="42">
        <v>0</v>
      </c>
      <c r="AK62" s="42">
        <v>0</v>
      </c>
      <c r="AL62" s="42">
        <v>0</v>
      </c>
      <c r="AM62" s="42">
        <v>0</v>
      </c>
      <c r="AN62" s="42">
        <v>0</v>
      </c>
      <c r="AO62" s="42">
        <v>0</v>
      </c>
      <c r="AP62" s="42">
        <v>0</v>
      </c>
      <c r="AQ62" s="42">
        <v>0</v>
      </c>
      <c r="AR62" s="42">
        <v>0</v>
      </c>
      <c r="AS62" s="42">
        <v>0</v>
      </c>
      <c r="AT62" s="42">
        <v>0</v>
      </c>
      <c r="AU62" s="42">
        <v>0</v>
      </c>
      <c r="AV62" s="42">
        <v>0</v>
      </c>
      <c r="AW62" s="42">
        <v>0</v>
      </c>
      <c r="AX62" s="42">
        <v>0</v>
      </c>
      <c r="AY62" s="42">
        <v>0</v>
      </c>
      <c r="AZ62" s="42">
        <v>0</v>
      </c>
      <c r="BA62" s="42">
        <v>0</v>
      </c>
      <c r="BB62" s="42">
        <v>0</v>
      </c>
      <c r="BC62" s="42">
        <v>0</v>
      </c>
      <c r="BD62" s="42">
        <v>0</v>
      </c>
      <c r="BE62" s="42">
        <v>0</v>
      </c>
      <c r="BF62" s="42">
        <v>0</v>
      </c>
      <c r="BG62" s="42">
        <v>0</v>
      </c>
      <c r="BH62" s="42">
        <v>0</v>
      </c>
      <c r="BI62" s="42">
        <v>1397681</v>
      </c>
      <c r="BJ62" s="42">
        <v>0</v>
      </c>
      <c r="BK62" s="42">
        <v>0</v>
      </c>
      <c r="BL62" s="42">
        <v>0</v>
      </c>
      <c r="BM62" s="42">
        <v>0</v>
      </c>
      <c r="BN62" s="42">
        <v>0</v>
      </c>
      <c r="BO62" s="42">
        <v>0</v>
      </c>
      <c r="BP62" s="42">
        <v>0</v>
      </c>
      <c r="BQ62" s="42">
        <v>0</v>
      </c>
      <c r="BR62" s="42">
        <v>0</v>
      </c>
      <c r="BS62" s="42">
        <v>0</v>
      </c>
      <c r="BT62" s="42">
        <v>0</v>
      </c>
      <c r="BU62" s="42">
        <v>0</v>
      </c>
      <c r="BV62" s="42">
        <v>0</v>
      </c>
      <c r="BW62" s="42">
        <v>0</v>
      </c>
      <c r="BX62" s="42">
        <v>0</v>
      </c>
      <c r="BY62" s="42">
        <v>374261</v>
      </c>
      <c r="BZ62" s="42">
        <v>0</v>
      </c>
      <c r="CA62" s="42">
        <v>0</v>
      </c>
      <c r="CB62" s="42">
        <v>0</v>
      </c>
      <c r="CC62" s="42">
        <v>345894</v>
      </c>
      <c r="CD62" s="42">
        <v>0</v>
      </c>
      <c r="CE62" s="42">
        <v>0</v>
      </c>
      <c r="CF62" s="42">
        <v>9804</v>
      </c>
      <c r="CG62" s="42">
        <v>0</v>
      </c>
      <c r="CH62" s="42">
        <v>0</v>
      </c>
      <c r="CI62" s="42">
        <v>0</v>
      </c>
      <c r="CJ62" s="42">
        <v>0</v>
      </c>
      <c r="CK62" s="42">
        <v>0</v>
      </c>
      <c r="CL62" s="42">
        <v>0</v>
      </c>
      <c r="CM62" s="42">
        <v>157769</v>
      </c>
      <c r="CN62" s="42">
        <v>0</v>
      </c>
      <c r="CO62" s="42">
        <v>0</v>
      </c>
      <c r="CP62" s="42">
        <v>0</v>
      </c>
      <c r="CQ62" s="42">
        <v>0</v>
      </c>
      <c r="CR62" s="42">
        <v>0</v>
      </c>
      <c r="CS62" s="42">
        <v>0</v>
      </c>
      <c r="CT62" s="42">
        <v>0</v>
      </c>
      <c r="CU62" s="42">
        <v>19</v>
      </c>
      <c r="CV62" s="42">
        <v>0</v>
      </c>
      <c r="CW62" s="42">
        <v>122083</v>
      </c>
      <c r="CX62" s="42">
        <v>552</v>
      </c>
      <c r="CY62" s="42">
        <v>0</v>
      </c>
      <c r="CZ62" s="42">
        <v>0</v>
      </c>
      <c r="DA62" s="42">
        <v>0</v>
      </c>
      <c r="DB62" s="42">
        <v>29</v>
      </c>
      <c r="DC62" s="42">
        <v>1473</v>
      </c>
      <c r="DD62" s="42">
        <v>0</v>
      </c>
      <c r="DE62" s="56">
        <v>0</v>
      </c>
      <c r="DF62" s="57">
        <v>2409565</v>
      </c>
      <c r="DG62" s="42">
        <v>0</v>
      </c>
      <c r="DH62" s="42">
        <v>268335</v>
      </c>
      <c r="DI62" s="42">
        <v>0</v>
      </c>
      <c r="DJ62" s="42">
        <v>0</v>
      </c>
      <c r="DK62" s="42">
        <v>601170</v>
      </c>
      <c r="DL62" s="42">
        <v>2166177</v>
      </c>
      <c r="DM62" s="56">
        <v>-51497</v>
      </c>
      <c r="DN62" s="57">
        <v>2984185</v>
      </c>
      <c r="DO62" s="57">
        <v>5393750</v>
      </c>
      <c r="DP62" s="56">
        <v>1445611</v>
      </c>
      <c r="DQ62" s="57">
        <v>1445611</v>
      </c>
      <c r="DR62" s="57">
        <v>4429796</v>
      </c>
      <c r="DS62" s="57">
        <v>6839361</v>
      </c>
      <c r="DT62" s="42">
        <v>-1527764</v>
      </c>
      <c r="DU62" s="42">
        <v>0</v>
      </c>
      <c r="DV62" s="56">
        <v>-116851</v>
      </c>
      <c r="DW62" s="56">
        <v>-1644615</v>
      </c>
      <c r="DX62" s="57">
        <v>2785181</v>
      </c>
      <c r="DY62" s="57">
        <v>-747767</v>
      </c>
      <c r="DZ62" s="57">
        <v>-76212</v>
      </c>
      <c r="EA62" s="57">
        <v>4370767</v>
      </c>
    </row>
    <row r="63" spans="1:131" ht="39.950000000000003" customHeight="1" x14ac:dyDescent="0.15">
      <c r="A63" s="55" t="s">
        <v>132</v>
      </c>
      <c r="B63" s="43" t="s">
        <v>21</v>
      </c>
      <c r="C63" s="55">
        <v>1268</v>
      </c>
      <c r="D63" s="42">
        <v>330</v>
      </c>
      <c r="E63" s="42">
        <v>154</v>
      </c>
      <c r="F63" s="42">
        <v>382</v>
      </c>
      <c r="G63" s="42">
        <v>17507</v>
      </c>
      <c r="H63" s="42">
        <v>412</v>
      </c>
      <c r="I63" s="42">
        <v>2284</v>
      </c>
      <c r="J63" s="42">
        <v>14632</v>
      </c>
      <c r="K63" s="42">
        <v>19354</v>
      </c>
      <c r="L63" s="42">
        <v>2</v>
      </c>
      <c r="M63" s="42">
        <v>1</v>
      </c>
      <c r="N63" s="42">
        <v>1091</v>
      </c>
      <c r="O63" s="42">
        <v>94579</v>
      </c>
      <c r="P63" s="42">
        <v>7634</v>
      </c>
      <c r="Q63" s="42">
        <v>32161</v>
      </c>
      <c r="R63" s="42">
        <v>2999</v>
      </c>
      <c r="S63" s="42">
        <v>658</v>
      </c>
      <c r="T63" s="42">
        <v>515</v>
      </c>
      <c r="U63" s="42">
        <v>8</v>
      </c>
      <c r="V63" s="42">
        <v>53</v>
      </c>
      <c r="W63" s="42">
        <v>56</v>
      </c>
      <c r="X63" s="42">
        <v>5135</v>
      </c>
      <c r="Y63" s="42">
        <v>191</v>
      </c>
      <c r="Z63" s="42">
        <v>35</v>
      </c>
      <c r="AA63" s="42">
        <v>814</v>
      </c>
      <c r="AB63" s="42">
        <v>4061</v>
      </c>
      <c r="AC63" s="42">
        <v>7</v>
      </c>
      <c r="AD63" s="42">
        <v>264</v>
      </c>
      <c r="AE63" s="42">
        <v>3976</v>
      </c>
      <c r="AF63" s="42">
        <v>2276</v>
      </c>
      <c r="AG63" s="42">
        <v>6036</v>
      </c>
      <c r="AH63" s="42">
        <v>6750</v>
      </c>
      <c r="AI63" s="42">
        <v>754</v>
      </c>
      <c r="AJ63" s="42">
        <v>5378</v>
      </c>
      <c r="AK63" s="42">
        <v>5794</v>
      </c>
      <c r="AL63" s="42">
        <v>81</v>
      </c>
      <c r="AM63" s="42">
        <v>36492</v>
      </c>
      <c r="AN63" s="42">
        <v>9163</v>
      </c>
      <c r="AO63" s="42">
        <v>174</v>
      </c>
      <c r="AP63" s="42">
        <v>11</v>
      </c>
      <c r="AQ63" s="42">
        <v>9776</v>
      </c>
      <c r="AR63" s="42">
        <v>296</v>
      </c>
      <c r="AS63" s="42">
        <v>1840</v>
      </c>
      <c r="AT63" s="42">
        <v>1087</v>
      </c>
      <c r="AU63" s="42">
        <v>57289</v>
      </c>
      <c r="AV63" s="42">
        <v>19129</v>
      </c>
      <c r="AW63" s="42">
        <v>5583</v>
      </c>
      <c r="AX63" s="42">
        <v>14623</v>
      </c>
      <c r="AY63" s="42">
        <v>11308</v>
      </c>
      <c r="AZ63" s="42">
        <v>744</v>
      </c>
      <c r="BA63" s="42">
        <v>11405</v>
      </c>
      <c r="BB63" s="42">
        <v>3375</v>
      </c>
      <c r="BC63" s="42">
        <v>11564</v>
      </c>
      <c r="BD63" s="42">
        <v>2570</v>
      </c>
      <c r="BE63" s="42">
        <v>14493</v>
      </c>
      <c r="BF63" s="42">
        <v>4374</v>
      </c>
      <c r="BG63" s="42">
        <v>21737</v>
      </c>
      <c r="BH63" s="42">
        <v>2543</v>
      </c>
      <c r="BI63" s="42">
        <v>1543</v>
      </c>
      <c r="BJ63" s="42">
        <v>281311</v>
      </c>
      <c r="BK63" s="42">
        <v>44</v>
      </c>
      <c r="BL63" s="42">
        <v>67574</v>
      </c>
      <c r="BM63" s="42">
        <v>93306</v>
      </c>
      <c r="BN63" s="42">
        <v>69022</v>
      </c>
      <c r="BO63" s="42">
        <v>52188</v>
      </c>
      <c r="BP63" s="42">
        <v>459</v>
      </c>
      <c r="BQ63" s="42">
        <v>11</v>
      </c>
      <c r="BR63" s="42">
        <v>5090</v>
      </c>
      <c r="BS63" s="42">
        <v>4407</v>
      </c>
      <c r="BT63" s="42">
        <v>59005</v>
      </c>
      <c r="BU63" s="42">
        <v>12555</v>
      </c>
      <c r="BV63" s="42">
        <v>672</v>
      </c>
      <c r="BW63" s="42">
        <v>282</v>
      </c>
      <c r="BX63" s="42">
        <v>0</v>
      </c>
      <c r="BY63" s="42">
        <v>359</v>
      </c>
      <c r="BZ63" s="42">
        <v>6341</v>
      </c>
      <c r="CA63" s="42">
        <v>275</v>
      </c>
      <c r="CB63" s="42">
        <v>2174</v>
      </c>
      <c r="CC63" s="42">
        <v>125</v>
      </c>
      <c r="CD63" s="42">
        <v>18</v>
      </c>
      <c r="CE63" s="42">
        <v>168</v>
      </c>
      <c r="CF63" s="42">
        <v>1558</v>
      </c>
      <c r="CG63" s="42">
        <v>183</v>
      </c>
      <c r="CH63" s="42">
        <v>34736</v>
      </c>
      <c r="CI63" s="42">
        <v>16491</v>
      </c>
      <c r="CJ63" s="42">
        <v>197239</v>
      </c>
      <c r="CK63" s="42">
        <v>4620</v>
      </c>
      <c r="CL63" s="42">
        <v>81629</v>
      </c>
      <c r="CM63" s="42">
        <v>104076</v>
      </c>
      <c r="CN63" s="42">
        <v>120290</v>
      </c>
      <c r="CO63" s="42">
        <v>309288</v>
      </c>
      <c r="CP63" s="42">
        <v>17135</v>
      </c>
      <c r="CQ63" s="42">
        <v>1975</v>
      </c>
      <c r="CR63" s="42">
        <v>57392</v>
      </c>
      <c r="CS63" s="42">
        <v>33779</v>
      </c>
      <c r="CT63" s="42">
        <v>42858</v>
      </c>
      <c r="CU63" s="42">
        <v>159524</v>
      </c>
      <c r="CV63" s="42">
        <v>31103</v>
      </c>
      <c r="CW63" s="42">
        <v>20541</v>
      </c>
      <c r="CX63" s="42">
        <v>304064</v>
      </c>
      <c r="CY63" s="42">
        <v>20200</v>
      </c>
      <c r="CZ63" s="42">
        <v>106185</v>
      </c>
      <c r="DA63" s="42">
        <v>48213</v>
      </c>
      <c r="DB63" s="42">
        <v>104573</v>
      </c>
      <c r="DC63" s="42">
        <v>129328</v>
      </c>
      <c r="DD63" s="42">
        <v>281177</v>
      </c>
      <c r="DE63" s="56">
        <v>3154</v>
      </c>
      <c r="DF63" s="57">
        <v>3365448</v>
      </c>
      <c r="DG63" s="42">
        <v>498101</v>
      </c>
      <c r="DH63" s="42">
        <v>4672150</v>
      </c>
      <c r="DI63" s="42">
        <v>27</v>
      </c>
      <c r="DJ63" s="42">
        <v>0</v>
      </c>
      <c r="DK63" s="42">
        <v>195624</v>
      </c>
      <c r="DL63" s="42">
        <v>1879028</v>
      </c>
      <c r="DM63" s="56">
        <v>68554</v>
      </c>
      <c r="DN63" s="57">
        <v>7313484</v>
      </c>
      <c r="DO63" s="57">
        <v>10678932</v>
      </c>
      <c r="DP63" s="56">
        <v>897784</v>
      </c>
      <c r="DQ63" s="57">
        <v>897784</v>
      </c>
      <c r="DR63" s="57">
        <v>8211268</v>
      </c>
      <c r="DS63" s="57">
        <v>11576716</v>
      </c>
      <c r="DT63" s="42">
        <v>-2089072</v>
      </c>
      <c r="DU63" s="42">
        <v>-27927</v>
      </c>
      <c r="DV63" s="56">
        <v>-146424</v>
      </c>
      <c r="DW63" s="56">
        <v>-2263423</v>
      </c>
      <c r="DX63" s="57">
        <v>5947845</v>
      </c>
      <c r="DY63" s="57">
        <v>-5195576</v>
      </c>
      <c r="DZ63" s="57">
        <v>-499411</v>
      </c>
      <c r="EA63" s="57">
        <v>3618306</v>
      </c>
    </row>
    <row r="64" spans="1:131" ht="39.950000000000003" customHeight="1" x14ac:dyDescent="0.15">
      <c r="A64" s="55" t="s">
        <v>131</v>
      </c>
      <c r="B64" s="43" t="s">
        <v>130</v>
      </c>
      <c r="C64" s="55">
        <v>2539</v>
      </c>
      <c r="D64" s="42">
        <v>9762</v>
      </c>
      <c r="E64" s="42">
        <v>3</v>
      </c>
      <c r="F64" s="42">
        <v>4764</v>
      </c>
      <c r="G64" s="42">
        <v>4</v>
      </c>
      <c r="H64" s="42">
        <v>0</v>
      </c>
      <c r="I64" s="42">
        <v>0</v>
      </c>
      <c r="J64" s="42">
        <v>0</v>
      </c>
      <c r="K64" s="42">
        <v>23183</v>
      </c>
      <c r="L64" s="42">
        <v>2935</v>
      </c>
      <c r="M64" s="42">
        <v>0</v>
      </c>
      <c r="N64" s="42">
        <v>327</v>
      </c>
      <c r="O64" s="42">
        <v>0</v>
      </c>
      <c r="P64" s="42">
        <v>12834</v>
      </c>
      <c r="Q64" s="42">
        <v>0</v>
      </c>
      <c r="R64" s="42">
        <v>78044</v>
      </c>
      <c r="S64" s="42">
        <v>0</v>
      </c>
      <c r="T64" s="42">
        <v>0</v>
      </c>
      <c r="U64" s="42">
        <v>10566</v>
      </c>
      <c r="V64" s="42">
        <v>1938</v>
      </c>
      <c r="W64" s="42">
        <v>7286</v>
      </c>
      <c r="X64" s="42">
        <v>4918</v>
      </c>
      <c r="Y64" s="42">
        <v>0</v>
      </c>
      <c r="Z64" s="42">
        <v>212</v>
      </c>
      <c r="AA64" s="42">
        <v>3</v>
      </c>
      <c r="AB64" s="42">
        <v>29</v>
      </c>
      <c r="AC64" s="42">
        <v>602</v>
      </c>
      <c r="AD64" s="42">
        <v>20200</v>
      </c>
      <c r="AE64" s="42">
        <v>16519</v>
      </c>
      <c r="AF64" s="42">
        <v>38</v>
      </c>
      <c r="AG64" s="42">
        <v>0</v>
      </c>
      <c r="AH64" s="42">
        <v>16557</v>
      </c>
      <c r="AI64" s="42">
        <v>10015</v>
      </c>
      <c r="AJ64" s="42">
        <v>9170</v>
      </c>
      <c r="AK64" s="42">
        <v>4841</v>
      </c>
      <c r="AL64" s="42">
        <v>121581</v>
      </c>
      <c r="AM64" s="42">
        <v>54087</v>
      </c>
      <c r="AN64" s="42">
        <v>10120</v>
      </c>
      <c r="AO64" s="42">
        <v>318</v>
      </c>
      <c r="AP64" s="42">
        <v>153146</v>
      </c>
      <c r="AQ64" s="42">
        <v>121901</v>
      </c>
      <c r="AR64" s="42">
        <v>0</v>
      </c>
      <c r="AS64" s="42">
        <v>3629</v>
      </c>
      <c r="AT64" s="42">
        <v>0</v>
      </c>
      <c r="AU64" s="42">
        <v>0</v>
      </c>
      <c r="AV64" s="42">
        <v>0</v>
      </c>
      <c r="AW64" s="42">
        <v>969</v>
      </c>
      <c r="AX64" s="42">
        <v>0</v>
      </c>
      <c r="AY64" s="42">
        <v>0</v>
      </c>
      <c r="AZ64" s="42">
        <v>0</v>
      </c>
      <c r="BA64" s="42">
        <v>0</v>
      </c>
      <c r="BB64" s="42">
        <v>211</v>
      </c>
      <c r="BC64" s="42">
        <v>0</v>
      </c>
      <c r="BD64" s="42">
        <v>0</v>
      </c>
      <c r="BE64" s="42">
        <v>0</v>
      </c>
      <c r="BF64" s="42">
        <v>0</v>
      </c>
      <c r="BG64" s="42">
        <v>9099</v>
      </c>
      <c r="BH64" s="42">
        <v>0</v>
      </c>
      <c r="BI64" s="42">
        <v>0</v>
      </c>
      <c r="BJ64" s="42">
        <v>56</v>
      </c>
      <c r="BK64" s="42">
        <v>0</v>
      </c>
      <c r="BL64" s="42">
        <v>0</v>
      </c>
      <c r="BM64" s="42">
        <v>0</v>
      </c>
      <c r="BN64" s="42">
        <v>3441</v>
      </c>
      <c r="BO64" s="42">
        <v>140</v>
      </c>
      <c r="BP64" s="42">
        <v>142665</v>
      </c>
      <c r="BQ64" s="42">
        <v>22424</v>
      </c>
      <c r="BR64" s="42">
        <v>0</v>
      </c>
      <c r="BS64" s="42">
        <v>0</v>
      </c>
      <c r="BT64" s="42">
        <v>0</v>
      </c>
      <c r="BU64" s="42">
        <v>0</v>
      </c>
      <c r="BV64" s="42">
        <v>0</v>
      </c>
      <c r="BW64" s="42">
        <v>0</v>
      </c>
      <c r="BX64" s="42">
        <v>0</v>
      </c>
      <c r="BY64" s="42">
        <v>0</v>
      </c>
      <c r="BZ64" s="42">
        <v>8201</v>
      </c>
      <c r="CA64" s="42">
        <v>0</v>
      </c>
      <c r="CB64" s="42">
        <v>0</v>
      </c>
      <c r="CC64" s="42">
        <v>0</v>
      </c>
      <c r="CD64" s="42">
        <v>0</v>
      </c>
      <c r="CE64" s="42">
        <v>0</v>
      </c>
      <c r="CF64" s="42">
        <v>0</v>
      </c>
      <c r="CG64" s="42">
        <v>0</v>
      </c>
      <c r="CH64" s="42">
        <v>0</v>
      </c>
      <c r="CI64" s="42">
        <v>0</v>
      </c>
      <c r="CJ64" s="42">
        <v>0</v>
      </c>
      <c r="CK64" s="42">
        <v>0</v>
      </c>
      <c r="CL64" s="42">
        <v>0</v>
      </c>
      <c r="CM64" s="42">
        <v>0</v>
      </c>
      <c r="CN64" s="42">
        <v>0</v>
      </c>
      <c r="CO64" s="42">
        <v>0</v>
      </c>
      <c r="CP64" s="42">
        <v>0</v>
      </c>
      <c r="CQ64" s="42">
        <v>0</v>
      </c>
      <c r="CR64" s="42">
        <v>0</v>
      </c>
      <c r="CS64" s="42">
        <v>0</v>
      </c>
      <c r="CT64" s="42">
        <v>0</v>
      </c>
      <c r="CU64" s="42">
        <v>0</v>
      </c>
      <c r="CV64" s="42">
        <v>0</v>
      </c>
      <c r="CW64" s="42">
        <v>0</v>
      </c>
      <c r="CX64" s="42">
        <v>0</v>
      </c>
      <c r="CY64" s="42">
        <v>0</v>
      </c>
      <c r="CZ64" s="42">
        <v>1839</v>
      </c>
      <c r="DA64" s="42">
        <v>0</v>
      </c>
      <c r="DB64" s="42">
        <v>0</v>
      </c>
      <c r="DC64" s="42">
        <v>0</v>
      </c>
      <c r="DD64" s="42">
        <v>0</v>
      </c>
      <c r="DE64" s="56">
        <v>0</v>
      </c>
      <c r="DF64" s="57">
        <v>891116</v>
      </c>
      <c r="DG64" s="42">
        <v>0</v>
      </c>
      <c r="DH64" s="42">
        <v>104116</v>
      </c>
      <c r="DI64" s="42">
        <v>0</v>
      </c>
      <c r="DJ64" s="42">
        <v>0</v>
      </c>
      <c r="DK64" s="42">
        <v>0</v>
      </c>
      <c r="DL64" s="42">
        <v>0</v>
      </c>
      <c r="DM64" s="56">
        <v>0</v>
      </c>
      <c r="DN64" s="57">
        <v>104116</v>
      </c>
      <c r="DO64" s="57">
        <v>995232</v>
      </c>
      <c r="DP64" s="56">
        <v>0</v>
      </c>
      <c r="DQ64" s="57">
        <v>0</v>
      </c>
      <c r="DR64" s="57">
        <v>104116</v>
      </c>
      <c r="DS64" s="57">
        <v>995232</v>
      </c>
      <c r="DT64" s="42">
        <v>0</v>
      </c>
      <c r="DU64" s="42">
        <v>0</v>
      </c>
      <c r="DV64" s="56">
        <v>0</v>
      </c>
      <c r="DW64" s="56">
        <v>0</v>
      </c>
      <c r="DX64" s="57">
        <v>104116</v>
      </c>
      <c r="DY64" s="57">
        <v>0</v>
      </c>
      <c r="DZ64" s="57">
        <v>0</v>
      </c>
      <c r="EA64" s="57">
        <v>995232</v>
      </c>
    </row>
    <row r="65" spans="1:131" ht="39.950000000000003" customHeight="1" x14ac:dyDescent="0.15">
      <c r="A65" s="55" t="s">
        <v>129</v>
      </c>
      <c r="B65" s="43" t="s">
        <v>128</v>
      </c>
      <c r="C65" s="55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  <c r="AG65" s="42">
        <v>0</v>
      </c>
      <c r="AH65" s="42">
        <v>0</v>
      </c>
      <c r="AI65" s="42">
        <v>0</v>
      </c>
      <c r="AJ65" s="42">
        <v>0</v>
      </c>
      <c r="AK65" s="42">
        <v>0</v>
      </c>
      <c r="AL65" s="42">
        <v>0</v>
      </c>
      <c r="AM65" s="42">
        <v>0</v>
      </c>
      <c r="AN65" s="42">
        <v>0</v>
      </c>
      <c r="AO65" s="42">
        <v>0</v>
      </c>
      <c r="AP65" s="42">
        <v>0</v>
      </c>
      <c r="AQ65" s="42">
        <v>0</v>
      </c>
      <c r="AR65" s="42">
        <v>0</v>
      </c>
      <c r="AS65" s="42">
        <v>0</v>
      </c>
      <c r="AT65" s="42">
        <v>0</v>
      </c>
      <c r="AU65" s="42">
        <v>0</v>
      </c>
      <c r="AV65" s="42">
        <v>0</v>
      </c>
      <c r="AW65" s="42">
        <v>0</v>
      </c>
      <c r="AX65" s="42">
        <v>0</v>
      </c>
      <c r="AY65" s="42">
        <v>0</v>
      </c>
      <c r="AZ65" s="42">
        <v>0</v>
      </c>
      <c r="BA65" s="42">
        <v>0</v>
      </c>
      <c r="BB65" s="42">
        <v>0</v>
      </c>
      <c r="BC65" s="42">
        <v>0</v>
      </c>
      <c r="BD65" s="42">
        <v>0</v>
      </c>
      <c r="BE65" s="42">
        <v>0</v>
      </c>
      <c r="BF65" s="42">
        <v>0</v>
      </c>
      <c r="BG65" s="42">
        <v>0</v>
      </c>
      <c r="BH65" s="42">
        <v>0</v>
      </c>
      <c r="BI65" s="42">
        <v>0</v>
      </c>
      <c r="BJ65" s="42">
        <v>0</v>
      </c>
      <c r="BK65" s="42">
        <v>0</v>
      </c>
      <c r="BL65" s="42">
        <v>0</v>
      </c>
      <c r="BM65" s="42">
        <v>0</v>
      </c>
      <c r="BN65" s="42">
        <v>0</v>
      </c>
      <c r="BO65" s="42">
        <v>0</v>
      </c>
      <c r="BP65" s="42">
        <v>0</v>
      </c>
      <c r="BQ65" s="42">
        <v>0</v>
      </c>
      <c r="BR65" s="42">
        <v>0</v>
      </c>
      <c r="BS65" s="42">
        <v>0</v>
      </c>
      <c r="BT65" s="42">
        <v>0</v>
      </c>
      <c r="BU65" s="42">
        <v>0</v>
      </c>
      <c r="BV65" s="42">
        <v>0</v>
      </c>
      <c r="BW65" s="42">
        <v>0</v>
      </c>
      <c r="BX65" s="42">
        <v>0</v>
      </c>
      <c r="BY65" s="42">
        <v>0</v>
      </c>
      <c r="BZ65" s="42">
        <v>0</v>
      </c>
      <c r="CA65" s="42">
        <v>0</v>
      </c>
      <c r="CB65" s="42">
        <v>0</v>
      </c>
      <c r="CC65" s="42">
        <v>0</v>
      </c>
      <c r="CD65" s="42">
        <v>0</v>
      </c>
      <c r="CE65" s="42">
        <v>0</v>
      </c>
      <c r="CF65" s="42">
        <v>0</v>
      </c>
      <c r="CG65" s="42">
        <v>0</v>
      </c>
      <c r="CH65" s="42">
        <v>0</v>
      </c>
      <c r="CI65" s="42">
        <v>0</v>
      </c>
      <c r="CJ65" s="42">
        <v>0</v>
      </c>
      <c r="CK65" s="42">
        <v>0</v>
      </c>
      <c r="CL65" s="42">
        <v>0</v>
      </c>
      <c r="CM65" s="42">
        <v>0</v>
      </c>
      <c r="CN65" s="42">
        <v>0</v>
      </c>
      <c r="CO65" s="42">
        <v>0</v>
      </c>
      <c r="CP65" s="42">
        <v>0</v>
      </c>
      <c r="CQ65" s="42">
        <v>0</v>
      </c>
      <c r="CR65" s="42">
        <v>0</v>
      </c>
      <c r="CS65" s="42">
        <v>0</v>
      </c>
      <c r="CT65" s="42">
        <v>0</v>
      </c>
      <c r="CU65" s="42">
        <v>0</v>
      </c>
      <c r="CV65" s="42">
        <v>0</v>
      </c>
      <c r="CW65" s="42">
        <v>0</v>
      </c>
      <c r="CX65" s="42">
        <v>0</v>
      </c>
      <c r="CY65" s="42">
        <v>0</v>
      </c>
      <c r="CZ65" s="42">
        <v>0</v>
      </c>
      <c r="DA65" s="42">
        <v>0</v>
      </c>
      <c r="DB65" s="42">
        <v>0</v>
      </c>
      <c r="DC65" s="42">
        <v>0</v>
      </c>
      <c r="DD65" s="42">
        <v>0</v>
      </c>
      <c r="DE65" s="56">
        <v>0</v>
      </c>
      <c r="DF65" s="57">
        <v>0</v>
      </c>
      <c r="DG65" s="42">
        <v>0</v>
      </c>
      <c r="DH65" s="42">
        <v>0</v>
      </c>
      <c r="DI65" s="42">
        <v>0</v>
      </c>
      <c r="DJ65" s="42">
        <v>0</v>
      </c>
      <c r="DK65" s="42">
        <v>4296588</v>
      </c>
      <c r="DL65" s="42">
        <v>24979453</v>
      </c>
      <c r="DM65" s="56">
        <v>0</v>
      </c>
      <c r="DN65" s="57">
        <v>29276041</v>
      </c>
      <c r="DO65" s="57">
        <v>29276041</v>
      </c>
      <c r="DP65" s="56">
        <v>0</v>
      </c>
      <c r="DQ65" s="57">
        <v>0</v>
      </c>
      <c r="DR65" s="57">
        <v>29276041</v>
      </c>
      <c r="DS65" s="57">
        <v>29276041</v>
      </c>
      <c r="DT65" s="42">
        <v>0</v>
      </c>
      <c r="DU65" s="42">
        <v>0</v>
      </c>
      <c r="DV65" s="56">
        <v>0</v>
      </c>
      <c r="DW65" s="56">
        <v>0</v>
      </c>
      <c r="DX65" s="57">
        <v>29276041</v>
      </c>
      <c r="DY65" s="57">
        <v>0</v>
      </c>
      <c r="DZ65" s="57">
        <v>0</v>
      </c>
      <c r="EA65" s="57">
        <v>29276041</v>
      </c>
    </row>
    <row r="66" spans="1:131" ht="39.950000000000003" customHeight="1" x14ac:dyDescent="0.15">
      <c r="A66" s="55" t="s">
        <v>127</v>
      </c>
      <c r="B66" s="43" t="s">
        <v>126</v>
      </c>
      <c r="C66" s="55">
        <v>21019</v>
      </c>
      <c r="D66" s="42">
        <v>5482</v>
      </c>
      <c r="E66" s="42">
        <v>1426</v>
      </c>
      <c r="F66" s="42">
        <v>1036</v>
      </c>
      <c r="G66" s="42">
        <v>1207</v>
      </c>
      <c r="H66" s="42">
        <v>566</v>
      </c>
      <c r="I66" s="42">
        <v>2038</v>
      </c>
      <c r="J66" s="42">
        <v>14490</v>
      </c>
      <c r="K66" s="42">
        <v>3230</v>
      </c>
      <c r="L66" s="42">
        <v>162</v>
      </c>
      <c r="M66" s="42">
        <v>56</v>
      </c>
      <c r="N66" s="42">
        <v>4006</v>
      </c>
      <c r="O66" s="42">
        <v>4062</v>
      </c>
      <c r="P66" s="42">
        <v>2224</v>
      </c>
      <c r="Q66" s="42">
        <v>3422</v>
      </c>
      <c r="R66" s="42">
        <v>25269</v>
      </c>
      <c r="S66" s="42">
        <v>10779</v>
      </c>
      <c r="T66" s="42">
        <v>7800</v>
      </c>
      <c r="U66" s="42">
        <v>965</v>
      </c>
      <c r="V66" s="42">
        <v>9668</v>
      </c>
      <c r="W66" s="42">
        <v>6238</v>
      </c>
      <c r="X66" s="42">
        <v>22729</v>
      </c>
      <c r="Y66" s="42">
        <v>12836</v>
      </c>
      <c r="Z66" s="42">
        <v>4358</v>
      </c>
      <c r="AA66" s="42">
        <v>9337</v>
      </c>
      <c r="AB66" s="42">
        <v>20096</v>
      </c>
      <c r="AC66" s="42">
        <v>2780</v>
      </c>
      <c r="AD66" s="42">
        <v>3029</v>
      </c>
      <c r="AE66" s="42">
        <v>36534</v>
      </c>
      <c r="AF66" s="42">
        <v>4781</v>
      </c>
      <c r="AG66" s="42">
        <v>251</v>
      </c>
      <c r="AH66" s="42">
        <v>4374</v>
      </c>
      <c r="AI66" s="42">
        <v>16229</v>
      </c>
      <c r="AJ66" s="42">
        <v>2634</v>
      </c>
      <c r="AK66" s="42">
        <v>10613</v>
      </c>
      <c r="AL66" s="42">
        <v>49887</v>
      </c>
      <c r="AM66" s="42">
        <v>41631</v>
      </c>
      <c r="AN66" s="42">
        <v>9927</v>
      </c>
      <c r="AO66" s="42">
        <v>4842</v>
      </c>
      <c r="AP66" s="42">
        <v>11539</v>
      </c>
      <c r="AQ66" s="42">
        <v>14803</v>
      </c>
      <c r="AR66" s="42">
        <v>20638</v>
      </c>
      <c r="AS66" s="42">
        <v>22473</v>
      </c>
      <c r="AT66" s="42">
        <v>17351</v>
      </c>
      <c r="AU66" s="42">
        <v>26866</v>
      </c>
      <c r="AV66" s="42">
        <v>8379</v>
      </c>
      <c r="AW66" s="42">
        <v>10746</v>
      </c>
      <c r="AX66" s="42">
        <v>32165</v>
      </c>
      <c r="AY66" s="42">
        <v>15269</v>
      </c>
      <c r="AZ66" s="42">
        <v>4076</v>
      </c>
      <c r="BA66" s="42">
        <v>2497</v>
      </c>
      <c r="BB66" s="42">
        <v>5325</v>
      </c>
      <c r="BC66" s="42">
        <v>6270</v>
      </c>
      <c r="BD66" s="42">
        <v>2277</v>
      </c>
      <c r="BE66" s="42">
        <v>3527</v>
      </c>
      <c r="BF66" s="42">
        <v>3446</v>
      </c>
      <c r="BG66" s="42">
        <v>15008</v>
      </c>
      <c r="BH66" s="42">
        <v>2978</v>
      </c>
      <c r="BI66" s="42">
        <v>8793</v>
      </c>
      <c r="BJ66" s="42">
        <v>5472</v>
      </c>
      <c r="BK66" s="42">
        <v>257</v>
      </c>
      <c r="BL66" s="42">
        <v>18643</v>
      </c>
      <c r="BM66" s="42">
        <v>12302</v>
      </c>
      <c r="BN66" s="42">
        <v>4994</v>
      </c>
      <c r="BO66" s="42">
        <v>2009</v>
      </c>
      <c r="BP66" s="42">
        <v>253897</v>
      </c>
      <c r="BQ66" s="42">
        <v>103326</v>
      </c>
      <c r="BR66" s="42">
        <v>133015</v>
      </c>
      <c r="BS66" s="42">
        <v>13937</v>
      </c>
      <c r="BT66" s="42">
        <v>276671</v>
      </c>
      <c r="BU66" s="42">
        <v>86761</v>
      </c>
      <c r="BV66" s="42">
        <v>60725</v>
      </c>
      <c r="BW66" s="42">
        <v>149301</v>
      </c>
      <c r="BX66" s="42">
        <v>512650</v>
      </c>
      <c r="BY66" s="42">
        <v>106170</v>
      </c>
      <c r="BZ66" s="42">
        <v>15728</v>
      </c>
      <c r="CA66" s="42">
        <v>108539</v>
      </c>
      <c r="CB66" s="42">
        <v>8870</v>
      </c>
      <c r="CC66" s="42">
        <v>181</v>
      </c>
      <c r="CD66" s="42">
        <v>3885</v>
      </c>
      <c r="CE66" s="42">
        <v>24472</v>
      </c>
      <c r="CF66" s="42">
        <v>88471</v>
      </c>
      <c r="CG66" s="42">
        <v>2144</v>
      </c>
      <c r="CH66" s="42">
        <v>66695</v>
      </c>
      <c r="CI66" s="42">
        <v>53688</v>
      </c>
      <c r="CJ66" s="42">
        <v>9731</v>
      </c>
      <c r="CK66" s="42">
        <v>22332</v>
      </c>
      <c r="CL66" s="42">
        <v>18475</v>
      </c>
      <c r="CM66" s="42">
        <v>324300</v>
      </c>
      <c r="CN66" s="42">
        <v>158673</v>
      </c>
      <c r="CO66" s="42">
        <v>71210</v>
      </c>
      <c r="CP66" s="42">
        <v>88654</v>
      </c>
      <c r="CQ66" s="42">
        <v>2946</v>
      </c>
      <c r="CR66" s="42">
        <v>36422</v>
      </c>
      <c r="CS66" s="42">
        <v>23745</v>
      </c>
      <c r="CT66" s="42">
        <v>7339</v>
      </c>
      <c r="CU66" s="42">
        <v>16823</v>
      </c>
      <c r="CV66" s="42">
        <v>1509</v>
      </c>
      <c r="CW66" s="42">
        <v>8016</v>
      </c>
      <c r="CX66" s="42">
        <v>62717</v>
      </c>
      <c r="CY66" s="42">
        <v>8885</v>
      </c>
      <c r="CZ66" s="42">
        <v>34483</v>
      </c>
      <c r="DA66" s="42">
        <v>12323</v>
      </c>
      <c r="DB66" s="42">
        <v>40786</v>
      </c>
      <c r="DC66" s="42">
        <v>20769</v>
      </c>
      <c r="DD66" s="42">
        <v>0</v>
      </c>
      <c r="DE66" s="56">
        <v>0</v>
      </c>
      <c r="DF66" s="57">
        <v>3699380</v>
      </c>
      <c r="DG66" s="42">
        <v>0</v>
      </c>
      <c r="DH66" s="42">
        <v>0</v>
      </c>
      <c r="DI66" s="42">
        <v>0</v>
      </c>
      <c r="DJ66" s="42">
        <v>0</v>
      </c>
      <c r="DK66" s="42">
        <v>1332636</v>
      </c>
      <c r="DL66" s="42">
        <v>6151946</v>
      </c>
      <c r="DM66" s="56">
        <v>0</v>
      </c>
      <c r="DN66" s="57">
        <v>7484582</v>
      </c>
      <c r="DO66" s="57">
        <v>11183962</v>
      </c>
      <c r="DP66" s="56">
        <v>0</v>
      </c>
      <c r="DQ66" s="57">
        <v>0</v>
      </c>
      <c r="DR66" s="57">
        <v>7484582</v>
      </c>
      <c r="DS66" s="57">
        <v>11183962</v>
      </c>
      <c r="DT66" s="42">
        <v>0</v>
      </c>
      <c r="DU66" s="42">
        <v>0</v>
      </c>
      <c r="DV66" s="56">
        <v>0</v>
      </c>
      <c r="DW66" s="56">
        <v>0</v>
      </c>
      <c r="DX66" s="57">
        <v>7484582</v>
      </c>
      <c r="DY66" s="57">
        <v>0</v>
      </c>
      <c r="DZ66" s="57">
        <v>0</v>
      </c>
      <c r="EA66" s="57">
        <v>11183962</v>
      </c>
    </row>
    <row r="67" spans="1:131" ht="39.950000000000003" customHeight="1" x14ac:dyDescent="0.15">
      <c r="A67" s="55" t="s">
        <v>125</v>
      </c>
      <c r="B67" s="43" t="s">
        <v>124</v>
      </c>
      <c r="C67" s="55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  <c r="AG67" s="42">
        <v>0</v>
      </c>
      <c r="AH67" s="42">
        <v>0</v>
      </c>
      <c r="AI67" s="42">
        <v>0</v>
      </c>
      <c r="AJ67" s="42">
        <v>0</v>
      </c>
      <c r="AK67" s="42">
        <v>0</v>
      </c>
      <c r="AL67" s="42">
        <v>0</v>
      </c>
      <c r="AM67" s="42">
        <v>0</v>
      </c>
      <c r="AN67" s="42">
        <v>0</v>
      </c>
      <c r="AO67" s="42">
        <v>0</v>
      </c>
      <c r="AP67" s="42">
        <v>0</v>
      </c>
      <c r="AQ67" s="42">
        <v>0</v>
      </c>
      <c r="AR67" s="42">
        <v>0</v>
      </c>
      <c r="AS67" s="42">
        <v>0</v>
      </c>
      <c r="AT67" s="42">
        <v>0</v>
      </c>
      <c r="AU67" s="42">
        <v>0</v>
      </c>
      <c r="AV67" s="42">
        <v>0</v>
      </c>
      <c r="AW67" s="42">
        <v>0</v>
      </c>
      <c r="AX67" s="42">
        <v>0</v>
      </c>
      <c r="AY67" s="42">
        <v>0</v>
      </c>
      <c r="AZ67" s="42">
        <v>0</v>
      </c>
      <c r="BA67" s="42">
        <v>0</v>
      </c>
      <c r="BB67" s="42">
        <v>0</v>
      </c>
      <c r="BC67" s="42">
        <v>0</v>
      </c>
      <c r="BD67" s="42">
        <v>0</v>
      </c>
      <c r="BE67" s="42">
        <v>0</v>
      </c>
      <c r="BF67" s="42">
        <v>0</v>
      </c>
      <c r="BG67" s="42">
        <v>0</v>
      </c>
      <c r="BH67" s="42">
        <v>0</v>
      </c>
      <c r="BI67" s="42">
        <v>0</v>
      </c>
      <c r="BJ67" s="42">
        <v>0</v>
      </c>
      <c r="BK67" s="42">
        <v>0</v>
      </c>
      <c r="BL67" s="42">
        <v>0</v>
      </c>
      <c r="BM67" s="42">
        <v>0</v>
      </c>
      <c r="BN67" s="42">
        <v>0</v>
      </c>
      <c r="BO67" s="42">
        <v>0</v>
      </c>
      <c r="BP67" s="42">
        <v>0</v>
      </c>
      <c r="BQ67" s="42">
        <v>0</v>
      </c>
      <c r="BR67" s="42">
        <v>0</v>
      </c>
      <c r="BS67" s="42">
        <v>0</v>
      </c>
      <c r="BT67" s="42">
        <v>0</v>
      </c>
      <c r="BU67" s="42">
        <v>0</v>
      </c>
      <c r="BV67" s="42">
        <v>0</v>
      </c>
      <c r="BW67" s="42">
        <v>0</v>
      </c>
      <c r="BX67" s="42">
        <v>0</v>
      </c>
      <c r="BY67" s="42">
        <v>0</v>
      </c>
      <c r="BZ67" s="42">
        <v>0</v>
      </c>
      <c r="CA67" s="42">
        <v>0</v>
      </c>
      <c r="CB67" s="42">
        <v>0</v>
      </c>
      <c r="CC67" s="42">
        <v>0</v>
      </c>
      <c r="CD67" s="42">
        <v>0</v>
      </c>
      <c r="CE67" s="42">
        <v>0</v>
      </c>
      <c r="CF67" s="42">
        <v>0</v>
      </c>
      <c r="CG67" s="42">
        <v>0</v>
      </c>
      <c r="CH67" s="42">
        <v>0</v>
      </c>
      <c r="CI67" s="42">
        <v>0</v>
      </c>
      <c r="CJ67" s="42">
        <v>0</v>
      </c>
      <c r="CK67" s="42">
        <v>0</v>
      </c>
      <c r="CL67" s="42">
        <v>0</v>
      </c>
      <c r="CM67" s="42">
        <v>0</v>
      </c>
      <c r="CN67" s="42">
        <v>0</v>
      </c>
      <c r="CO67" s="42">
        <v>0</v>
      </c>
      <c r="CP67" s="42">
        <v>0</v>
      </c>
      <c r="CQ67" s="42">
        <v>0</v>
      </c>
      <c r="CR67" s="42">
        <v>0</v>
      </c>
      <c r="CS67" s="42">
        <v>0</v>
      </c>
      <c r="CT67" s="42">
        <v>0</v>
      </c>
      <c r="CU67" s="42">
        <v>0</v>
      </c>
      <c r="CV67" s="42">
        <v>0</v>
      </c>
      <c r="CW67" s="42">
        <v>0</v>
      </c>
      <c r="CX67" s="42">
        <v>0</v>
      </c>
      <c r="CY67" s="42">
        <v>0</v>
      </c>
      <c r="CZ67" s="42">
        <v>0</v>
      </c>
      <c r="DA67" s="42">
        <v>0</v>
      </c>
      <c r="DB67" s="42">
        <v>0</v>
      </c>
      <c r="DC67" s="42">
        <v>0</v>
      </c>
      <c r="DD67" s="42">
        <v>0</v>
      </c>
      <c r="DE67" s="56">
        <v>0</v>
      </c>
      <c r="DF67" s="57">
        <v>0</v>
      </c>
      <c r="DG67" s="42">
        <v>0</v>
      </c>
      <c r="DH67" s="42">
        <v>0</v>
      </c>
      <c r="DI67" s="42">
        <v>0</v>
      </c>
      <c r="DJ67" s="42">
        <v>0</v>
      </c>
      <c r="DK67" s="42">
        <v>12235129</v>
      </c>
      <c r="DL67" s="42">
        <v>11085</v>
      </c>
      <c r="DM67" s="56">
        <v>0</v>
      </c>
      <c r="DN67" s="57">
        <v>12246214</v>
      </c>
      <c r="DO67" s="57">
        <v>12246214</v>
      </c>
      <c r="DP67" s="56">
        <v>0</v>
      </c>
      <c r="DQ67" s="57">
        <v>0</v>
      </c>
      <c r="DR67" s="57">
        <v>12246214</v>
      </c>
      <c r="DS67" s="57">
        <v>12246214</v>
      </c>
      <c r="DT67" s="42">
        <v>0</v>
      </c>
      <c r="DU67" s="42">
        <v>0</v>
      </c>
      <c r="DV67" s="56">
        <v>0</v>
      </c>
      <c r="DW67" s="56">
        <v>0</v>
      </c>
      <c r="DX67" s="57">
        <v>12246214</v>
      </c>
      <c r="DY67" s="57">
        <v>0</v>
      </c>
      <c r="DZ67" s="57">
        <v>0</v>
      </c>
      <c r="EA67" s="57">
        <v>12246214</v>
      </c>
    </row>
    <row r="68" spans="1:131" ht="39.950000000000003" customHeight="1" x14ac:dyDescent="0.15">
      <c r="A68" s="55" t="s">
        <v>123</v>
      </c>
      <c r="B68" s="43" t="s">
        <v>122</v>
      </c>
      <c r="C68" s="55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  <c r="AG68" s="42">
        <v>0</v>
      </c>
      <c r="AH68" s="42">
        <v>0</v>
      </c>
      <c r="AI68" s="42">
        <v>0</v>
      </c>
      <c r="AJ68" s="42">
        <v>0</v>
      </c>
      <c r="AK68" s="42">
        <v>0</v>
      </c>
      <c r="AL68" s="42">
        <v>0</v>
      </c>
      <c r="AM68" s="42">
        <v>0</v>
      </c>
      <c r="AN68" s="42">
        <v>0</v>
      </c>
      <c r="AO68" s="42">
        <v>0</v>
      </c>
      <c r="AP68" s="42">
        <v>0</v>
      </c>
      <c r="AQ68" s="42">
        <v>0</v>
      </c>
      <c r="AR68" s="42">
        <v>0</v>
      </c>
      <c r="AS68" s="42">
        <v>0</v>
      </c>
      <c r="AT68" s="42">
        <v>0</v>
      </c>
      <c r="AU68" s="42">
        <v>0</v>
      </c>
      <c r="AV68" s="42">
        <v>0</v>
      </c>
      <c r="AW68" s="42">
        <v>0</v>
      </c>
      <c r="AX68" s="42">
        <v>0</v>
      </c>
      <c r="AY68" s="42">
        <v>0</v>
      </c>
      <c r="AZ68" s="42">
        <v>0</v>
      </c>
      <c r="BA68" s="42">
        <v>0</v>
      </c>
      <c r="BB68" s="42">
        <v>0</v>
      </c>
      <c r="BC68" s="42">
        <v>0</v>
      </c>
      <c r="BD68" s="42">
        <v>0</v>
      </c>
      <c r="BE68" s="42">
        <v>0</v>
      </c>
      <c r="BF68" s="42">
        <v>0</v>
      </c>
      <c r="BG68" s="42">
        <v>0</v>
      </c>
      <c r="BH68" s="42">
        <v>0</v>
      </c>
      <c r="BI68" s="42">
        <v>0</v>
      </c>
      <c r="BJ68" s="42">
        <v>0</v>
      </c>
      <c r="BK68" s="42">
        <v>0</v>
      </c>
      <c r="BL68" s="42">
        <v>0</v>
      </c>
      <c r="BM68" s="42">
        <v>0</v>
      </c>
      <c r="BN68" s="42">
        <v>0</v>
      </c>
      <c r="BO68" s="42">
        <v>0</v>
      </c>
      <c r="BP68" s="42">
        <v>0</v>
      </c>
      <c r="BQ68" s="42">
        <v>0</v>
      </c>
      <c r="BR68" s="42">
        <v>0</v>
      </c>
      <c r="BS68" s="42">
        <v>0</v>
      </c>
      <c r="BT68" s="42">
        <v>0</v>
      </c>
      <c r="BU68" s="42">
        <v>0</v>
      </c>
      <c r="BV68" s="42">
        <v>0</v>
      </c>
      <c r="BW68" s="42">
        <v>0</v>
      </c>
      <c r="BX68" s="42">
        <v>0</v>
      </c>
      <c r="BY68" s="42">
        <v>0</v>
      </c>
      <c r="BZ68" s="42">
        <v>0</v>
      </c>
      <c r="CA68" s="42">
        <v>0</v>
      </c>
      <c r="CB68" s="42">
        <v>0</v>
      </c>
      <c r="CC68" s="42">
        <v>0</v>
      </c>
      <c r="CD68" s="42">
        <v>0</v>
      </c>
      <c r="CE68" s="42">
        <v>0</v>
      </c>
      <c r="CF68" s="42">
        <v>0</v>
      </c>
      <c r="CG68" s="42">
        <v>0</v>
      </c>
      <c r="CH68" s="42">
        <v>0</v>
      </c>
      <c r="CI68" s="42">
        <v>0</v>
      </c>
      <c r="CJ68" s="42">
        <v>0</v>
      </c>
      <c r="CK68" s="42">
        <v>0</v>
      </c>
      <c r="CL68" s="42">
        <v>0</v>
      </c>
      <c r="CM68" s="42">
        <v>0</v>
      </c>
      <c r="CN68" s="42">
        <v>0</v>
      </c>
      <c r="CO68" s="42">
        <v>0</v>
      </c>
      <c r="CP68" s="42">
        <v>0</v>
      </c>
      <c r="CQ68" s="42">
        <v>0</v>
      </c>
      <c r="CR68" s="42">
        <v>0</v>
      </c>
      <c r="CS68" s="42">
        <v>0</v>
      </c>
      <c r="CT68" s="42">
        <v>0</v>
      </c>
      <c r="CU68" s="42">
        <v>0</v>
      </c>
      <c r="CV68" s="42">
        <v>0</v>
      </c>
      <c r="CW68" s="42">
        <v>0</v>
      </c>
      <c r="CX68" s="42">
        <v>0</v>
      </c>
      <c r="CY68" s="42">
        <v>0</v>
      </c>
      <c r="CZ68" s="42">
        <v>0</v>
      </c>
      <c r="DA68" s="42">
        <v>0</v>
      </c>
      <c r="DB68" s="42">
        <v>0</v>
      </c>
      <c r="DC68" s="42">
        <v>0</v>
      </c>
      <c r="DD68" s="42">
        <v>0</v>
      </c>
      <c r="DE68" s="56">
        <v>0</v>
      </c>
      <c r="DF68" s="57">
        <v>0</v>
      </c>
      <c r="DG68" s="42">
        <v>0</v>
      </c>
      <c r="DH68" s="42">
        <v>0</v>
      </c>
      <c r="DI68" s="42">
        <v>0</v>
      </c>
      <c r="DJ68" s="42">
        <v>0</v>
      </c>
      <c r="DK68" s="42">
        <v>2685815</v>
      </c>
      <c r="DL68" s="42">
        <v>5444537</v>
      </c>
      <c r="DM68" s="56">
        <v>0</v>
      </c>
      <c r="DN68" s="57">
        <v>8130352</v>
      </c>
      <c r="DO68" s="57">
        <v>8130352</v>
      </c>
      <c r="DP68" s="56">
        <v>0</v>
      </c>
      <c r="DQ68" s="57">
        <v>0</v>
      </c>
      <c r="DR68" s="57">
        <v>8130352</v>
      </c>
      <c r="DS68" s="57">
        <v>8130352</v>
      </c>
      <c r="DT68" s="42">
        <v>0</v>
      </c>
      <c r="DU68" s="42">
        <v>0</v>
      </c>
      <c r="DV68" s="56">
        <v>0</v>
      </c>
      <c r="DW68" s="56">
        <v>0</v>
      </c>
      <c r="DX68" s="57">
        <v>8130352</v>
      </c>
      <c r="DY68" s="57">
        <v>0</v>
      </c>
      <c r="DZ68" s="57">
        <v>0</v>
      </c>
      <c r="EA68" s="57">
        <v>8130352</v>
      </c>
    </row>
    <row r="69" spans="1:131" ht="39.950000000000003" customHeight="1" x14ac:dyDescent="0.15">
      <c r="A69" s="55" t="s">
        <v>121</v>
      </c>
      <c r="B69" s="43" t="s">
        <v>120</v>
      </c>
      <c r="C69" s="55">
        <v>40678</v>
      </c>
      <c r="D69" s="42">
        <v>32499</v>
      </c>
      <c r="E69" s="42">
        <v>28109</v>
      </c>
      <c r="F69" s="42">
        <v>5683</v>
      </c>
      <c r="G69" s="42">
        <v>11048</v>
      </c>
      <c r="H69" s="42">
        <v>11644</v>
      </c>
      <c r="I69" s="42">
        <v>20303</v>
      </c>
      <c r="J69" s="42">
        <v>310371</v>
      </c>
      <c r="K69" s="42">
        <v>66856</v>
      </c>
      <c r="L69" s="42">
        <v>10879</v>
      </c>
      <c r="M69" s="42">
        <v>5623</v>
      </c>
      <c r="N69" s="42">
        <v>48437</v>
      </c>
      <c r="O69" s="42">
        <v>41797</v>
      </c>
      <c r="P69" s="42">
        <v>45515</v>
      </c>
      <c r="Q69" s="42">
        <v>21369</v>
      </c>
      <c r="R69" s="42">
        <v>378647</v>
      </c>
      <c r="S69" s="42">
        <v>50296</v>
      </c>
      <c r="T69" s="42">
        <v>113263</v>
      </c>
      <c r="U69" s="42">
        <v>16558</v>
      </c>
      <c r="V69" s="42">
        <v>276967</v>
      </c>
      <c r="W69" s="42">
        <v>27344</v>
      </c>
      <c r="X69" s="42">
        <v>197779</v>
      </c>
      <c r="Y69" s="42">
        <v>44113</v>
      </c>
      <c r="Z69" s="42">
        <v>36198</v>
      </c>
      <c r="AA69" s="42">
        <v>57798</v>
      </c>
      <c r="AB69" s="42">
        <v>87758</v>
      </c>
      <c r="AC69" s="42">
        <v>109471</v>
      </c>
      <c r="AD69" s="42">
        <v>18379</v>
      </c>
      <c r="AE69" s="42">
        <v>299064</v>
      </c>
      <c r="AF69" s="42">
        <v>77771</v>
      </c>
      <c r="AG69" s="42">
        <v>2976</v>
      </c>
      <c r="AH69" s="42">
        <v>54009</v>
      </c>
      <c r="AI69" s="42">
        <v>149723</v>
      </c>
      <c r="AJ69" s="42">
        <v>22104</v>
      </c>
      <c r="AK69" s="42">
        <v>78254</v>
      </c>
      <c r="AL69" s="42">
        <v>378760</v>
      </c>
      <c r="AM69" s="42">
        <v>432463</v>
      </c>
      <c r="AN69" s="42">
        <v>207589</v>
      </c>
      <c r="AO69" s="42">
        <v>30426</v>
      </c>
      <c r="AP69" s="42">
        <v>154125</v>
      </c>
      <c r="AQ69" s="42">
        <v>139304</v>
      </c>
      <c r="AR69" s="42">
        <v>52712</v>
      </c>
      <c r="AS69" s="42">
        <v>177678</v>
      </c>
      <c r="AT69" s="42">
        <v>126100</v>
      </c>
      <c r="AU69" s="42">
        <v>161907</v>
      </c>
      <c r="AV69" s="42">
        <v>56355</v>
      </c>
      <c r="AW69" s="42">
        <v>198883</v>
      </c>
      <c r="AX69" s="42">
        <v>156033</v>
      </c>
      <c r="AY69" s="42">
        <v>64365</v>
      </c>
      <c r="AZ69" s="42">
        <v>17955</v>
      </c>
      <c r="BA69" s="42">
        <v>10386</v>
      </c>
      <c r="BB69" s="42">
        <v>38641</v>
      </c>
      <c r="BC69" s="42">
        <v>16947</v>
      </c>
      <c r="BD69" s="42">
        <v>9316</v>
      </c>
      <c r="BE69" s="42">
        <v>87563</v>
      </c>
      <c r="BF69" s="42">
        <v>20775</v>
      </c>
      <c r="BG69" s="42">
        <v>300524</v>
      </c>
      <c r="BH69" s="42">
        <v>44068</v>
      </c>
      <c r="BI69" s="42">
        <v>55793</v>
      </c>
      <c r="BJ69" s="42">
        <v>23117</v>
      </c>
      <c r="BK69" s="42">
        <v>27068</v>
      </c>
      <c r="BL69" s="42">
        <v>81610</v>
      </c>
      <c r="BM69" s="42">
        <v>17887</v>
      </c>
      <c r="BN69" s="42">
        <v>21045</v>
      </c>
      <c r="BO69" s="42">
        <v>28736</v>
      </c>
      <c r="BP69" s="42">
        <v>1970499</v>
      </c>
      <c r="BQ69" s="42">
        <v>74605</v>
      </c>
      <c r="BR69" s="42">
        <v>184248</v>
      </c>
      <c r="BS69" s="42">
        <v>343404</v>
      </c>
      <c r="BT69" s="42">
        <v>1747767</v>
      </c>
      <c r="BU69" s="42">
        <v>146852</v>
      </c>
      <c r="BV69" s="42">
        <v>218592</v>
      </c>
      <c r="BW69" s="42">
        <v>72548</v>
      </c>
      <c r="BX69" s="42">
        <v>0</v>
      </c>
      <c r="BY69" s="42">
        <v>397621</v>
      </c>
      <c r="BZ69" s="42">
        <v>71731</v>
      </c>
      <c r="CA69" s="42">
        <v>14942</v>
      </c>
      <c r="CB69" s="42">
        <v>3505</v>
      </c>
      <c r="CC69" s="42">
        <v>8192</v>
      </c>
      <c r="CD69" s="42">
        <v>2875</v>
      </c>
      <c r="CE69" s="42">
        <v>97003</v>
      </c>
      <c r="CF69" s="42">
        <v>62789</v>
      </c>
      <c r="CG69" s="42">
        <v>8083</v>
      </c>
      <c r="CH69" s="42">
        <v>154569</v>
      </c>
      <c r="CI69" s="42">
        <v>23197</v>
      </c>
      <c r="CJ69" s="42">
        <v>39389</v>
      </c>
      <c r="CK69" s="42">
        <v>13340</v>
      </c>
      <c r="CL69" s="42">
        <v>27252</v>
      </c>
      <c r="CM69" s="42">
        <v>370488</v>
      </c>
      <c r="CN69" s="42">
        <v>526861</v>
      </c>
      <c r="CO69" s="42">
        <v>156840</v>
      </c>
      <c r="CP69" s="42">
        <v>326050</v>
      </c>
      <c r="CQ69" s="42">
        <v>21504</v>
      </c>
      <c r="CR69" s="42">
        <v>170137</v>
      </c>
      <c r="CS69" s="42">
        <v>117470</v>
      </c>
      <c r="CT69" s="42">
        <v>13357</v>
      </c>
      <c r="CU69" s="42">
        <v>27034</v>
      </c>
      <c r="CV69" s="42">
        <v>35654</v>
      </c>
      <c r="CW69" s="42">
        <v>39325</v>
      </c>
      <c r="CX69" s="42">
        <v>180810</v>
      </c>
      <c r="CY69" s="42">
        <v>195111</v>
      </c>
      <c r="CZ69" s="42">
        <v>526334</v>
      </c>
      <c r="DA69" s="42">
        <v>144509</v>
      </c>
      <c r="DB69" s="42">
        <v>297908</v>
      </c>
      <c r="DC69" s="42">
        <v>136023</v>
      </c>
      <c r="DD69" s="42">
        <v>0</v>
      </c>
      <c r="DE69" s="56">
        <v>20473</v>
      </c>
      <c r="DF69" s="57">
        <v>14926305</v>
      </c>
      <c r="DG69" s="42">
        <v>5362</v>
      </c>
      <c r="DH69" s="42">
        <v>5353504</v>
      </c>
      <c r="DI69" s="42">
        <v>0</v>
      </c>
      <c r="DJ69" s="42">
        <v>0</v>
      </c>
      <c r="DK69" s="42">
        <v>0</v>
      </c>
      <c r="DL69" s="42">
        <v>0</v>
      </c>
      <c r="DM69" s="56">
        <v>0</v>
      </c>
      <c r="DN69" s="57">
        <v>5358866</v>
      </c>
      <c r="DO69" s="57">
        <v>20285171</v>
      </c>
      <c r="DP69" s="56">
        <v>59034</v>
      </c>
      <c r="DQ69" s="57">
        <v>59034</v>
      </c>
      <c r="DR69" s="57">
        <v>5417900</v>
      </c>
      <c r="DS69" s="57">
        <v>20344205</v>
      </c>
      <c r="DT69" s="42">
        <v>-1539</v>
      </c>
      <c r="DU69" s="42">
        <v>0</v>
      </c>
      <c r="DV69" s="56">
        <v>0</v>
      </c>
      <c r="DW69" s="56">
        <v>-1539</v>
      </c>
      <c r="DX69" s="57">
        <v>5416361</v>
      </c>
      <c r="DY69" s="57">
        <v>0</v>
      </c>
      <c r="DZ69" s="57">
        <v>0</v>
      </c>
      <c r="EA69" s="57">
        <v>20342666</v>
      </c>
    </row>
    <row r="70" spans="1:131" ht="39.950000000000003" customHeight="1" x14ac:dyDescent="0.15">
      <c r="A70" s="55" t="s">
        <v>119</v>
      </c>
      <c r="B70" s="43" t="s">
        <v>118</v>
      </c>
      <c r="C70" s="55">
        <v>16</v>
      </c>
      <c r="D70" s="42">
        <v>0</v>
      </c>
      <c r="E70" s="42">
        <v>1233</v>
      </c>
      <c r="F70" s="42">
        <v>312</v>
      </c>
      <c r="G70" s="42">
        <v>25</v>
      </c>
      <c r="H70" s="42">
        <v>99</v>
      </c>
      <c r="I70" s="42">
        <v>23</v>
      </c>
      <c r="J70" s="42">
        <v>86984</v>
      </c>
      <c r="K70" s="42">
        <v>26906</v>
      </c>
      <c r="L70" s="42">
        <v>1655</v>
      </c>
      <c r="M70" s="42">
        <v>62</v>
      </c>
      <c r="N70" s="42">
        <v>16090</v>
      </c>
      <c r="O70" s="42">
        <v>3767</v>
      </c>
      <c r="P70" s="42">
        <v>295</v>
      </c>
      <c r="Q70" s="42">
        <v>982</v>
      </c>
      <c r="R70" s="42">
        <v>7702</v>
      </c>
      <c r="S70" s="42">
        <v>4432</v>
      </c>
      <c r="T70" s="42">
        <v>4047</v>
      </c>
      <c r="U70" s="42">
        <v>5552</v>
      </c>
      <c r="V70" s="42">
        <v>4998</v>
      </c>
      <c r="W70" s="42">
        <v>292</v>
      </c>
      <c r="X70" s="42">
        <v>9090</v>
      </c>
      <c r="Y70" s="42">
        <v>3331</v>
      </c>
      <c r="Z70" s="42">
        <v>788</v>
      </c>
      <c r="AA70" s="42">
        <v>23851</v>
      </c>
      <c r="AB70" s="42">
        <v>18263</v>
      </c>
      <c r="AC70" s="42">
        <v>100</v>
      </c>
      <c r="AD70" s="42">
        <v>967</v>
      </c>
      <c r="AE70" s="42">
        <v>58893</v>
      </c>
      <c r="AF70" s="42">
        <v>18679</v>
      </c>
      <c r="AG70" s="42">
        <v>130</v>
      </c>
      <c r="AH70" s="42">
        <v>17720</v>
      </c>
      <c r="AI70" s="42">
        <v>1324</v>
      </c>
      <c r="AJ70" s="42">
        <v>12647</v>
      </c>
      <c r="AK70" s="42">
        <v>8157</v>
      </c>
      <c r="AL70" s="42">
        <v>12654</v>
      </c>
      <c r="AM70" s="42">
        <v>80367</v>
      </c>
      <c r="AN70" s="42">
        <v>32267</v>
      </c>
      <c r="AO70" s="42">
        <v>961</v>
      </c>
      <c r="AP70" s="42">
        <v>1916</v>
      </c>
      <c r="AQ70" s="42">
        <v>18080</v>
      </c>
      <c r="AR70" s="42">
        <v>9594</v>
      </c>
      <c r="AS70" s="42">
        <v>33155</v>
      </c>
      <c r="AT70" s="42">
        <v>15466</v>
      </c>
      <c r="AU70" s="42">
        <v>17550</v>
      </c>
      <c r="AV70" s="42">
        <v>10924</v>
      </c>
      <c r="AW70" s="42">
        <v>16272</v>
      </c>
      <c r="AX70" s="42">
        <v>11174</v>
      </c>
      <c r="AY70" s="42">
        <v>7378</v>
      </c>
      <c r="AZ70" s="42">
        <v>1016</v>
      </c>
      <c r="BA70" s="42">
        <v>560</v>
      </c>
      <c r="BB70" s="42">
        <v>7056</v>
      </c>
      <c r="BC70" s="42">
        <v>3013</v>
      </c>
      <c r="BD70" s="42">
        <v>1042</v>
      </c>
      <c r="BE70" s="42">
        <v>24455</v>
      </c>
      <c r="BF70" s="42">
        <v>23054</v>
      </c>
      <c r="BG70" s="42">
        <v>99962</v>
      </c>
      <c r="BH70" s="42">
        <v>5735</v>
      </c>
      <c r="BI70" s="42">
        <v>15443</v>
      </c>
      <c r="BJ70" s="42">
        <v>3464</v>
      </c>
      <c r="BK70" s="42">
        <v>3142</v>
      </c>
      <c r="BL70" s="42">
        <v>26393</v>
      </c>
      <c r="BM70" s="42">
        <v>11342</v>
      </c>
      <c r="BN70" s="42">
        <v>6420</v>
      </c>
      <c r="BO70" s="42">
        <v>4096</v>
      </c>
      <c r="BP70" s="42">
        <v>29803</v>
      </c>
      <c r="BQ70" s="42">
        <v>47960</v>
      </c>
      <c r="BR70" s="42">
        <v>7754</v>
      </c>
      <c r="BS70" s="42">
        <v>18155</v>
      </c>
      <c r="BT70" s="42">
        <v>404612</v>
      </c>
      <c r="BU70" s="42">
        <v>30453</v>
      </c>
      <c r="BV70" s="42">
        <v>30824</v>
      </c>
      <c r="BW70" s="42">
        <v>2548</v>
      </c>
      <c r="BX70" s="42">
        <v>0</v>
      </c>
      <c r="BY70" s="42">
        <v>4324</v>
      </c>
      <c r="BZ70" s="42">
        <v>10461</v>
      </c>
      <c r="CA70" s="42">
        <v>2356</v>
      </c>
      <c r="CB70" s="42">
        <v>2148</v>
      </c>
      <c r="CC70" s="42">
        <v>1511</v>
      </c>
      <c r="CD70" s="42">
        <v>636</v>
      </c>
      <c r="CE70" s="42">
        <v>306</v>
      </c>
      <c r="CF70" s="42">
        <v>6411</v>
      </c>
      <c r="CG70" s="42">
        <v>1392</v>
      </c>
      <c r="CH70" s="42">
        <v>14145</v>
      </c>
      <c r="CI70" s="42">
        <v>4333</v>
      </c>
      <c r="CJ70" s="42">
        <v>2948</v>
      </c>
      <c r="CK70" s="42">
        <v>3274</v>
      </c>
      <c r="CL70" s="42">
        <v>3692</v>
      </c>
      <c r="CM70" s="42">
        <v>106445</v>
      </c>
      <c r="CN70" s="42">
        <v>124529</v>
      </c>
      <c r="CO70" s="42">
        <v>35861</v>
      </c>
      <c r="CP70" s="42">
        <v>84276</v>
      </c>
      <c r="CQ70" s="42">
        <v>6124</v>
      </c>
      <c r="CR70" s="42">
        <v>66909</v>
      </c>
      <c r="CS70" s="42">
        <v>55467</v>
      </c>
      <c r="CT70" s="42">
        <v>7094</v>
      </c>
      <c r="CU70" s="42">
        <v>847</v>
      </c>
      <c r="CV70" s="42">
        <v>2228</v>
      </c>
      <c r="CW70" s="42">
        <v>29715</v>
      </c>
      <c r="CX70" s="42">
        <v>86225</v>
      </c>
      <c r="CY70" s="42">
        <v>92262</v>
      </c>
      <c r="CZ70" s="42">
        <v>470370</v>
      </c>
      <c r="DA70" s="42">
        <v>47848</v>
      </c>
      <c r="DB70" s="42">
        <v>17125</v>
      </c>
      <c r="DC70" s="42">
        <v>38895</v>
      </c>
      <c r="DD70" s="42">
        <v>0</v>
      </c>
      <c r="DE70" s="56">
        <v>812</v>
      </c>
      <c r="DF70" s="57">
        <v>2746441</v>
      </c>
      <c r="DG70" s="42">
        <v>1392</v>
      </c>
      <c r="DH70" s="42">
        <v>1541626</v>
      </c>
      <c r="DI70" s="42">
        <v>0</v>
      </c>
      <c r="DJ70" s="42">
        <v>0</v>
      </c>
      <c r="DK70" s="42">
        <v>0</v>
      </c>
      <c r="DL70" s="42">
        <v>0</v>
      </c>
      <c r="DM70" s="56">
        <v>0</v>
      </c>
      <c r="DN70" s="57">
        <v>1543018</v>
      </c>
      <c r="DO70" s="57">
        <v>4289459</v>
      </c>
      <c r="DP70" s="56">
        <v>1798</v>
      </c>
      <c r="DQ70" s="57">
        <v>1798</v>
      </c>
      <c r="DR70" s="57">
        <v>1544816</v>
      </c>
      <c r="DS70" s="57">
        <v>4291257</v>
      </c>
      <c r="DT70" s="42">
        <v>-214</v>
      </c>
      <c r="DU70" s="42">
        <v>0</v>
      </c>
      <c r="DV70" s="56">
        <v>0</v>
      </c>
      <c r="DW70" s="56">
        <v>-214</v>
      </c>
      <c r="DX70" s="57">
        <v>1544602</v>
      </c>
      <c r="DY70" s="57">
        <v>0</v>
      </c>
      <c r="DZ70" s="57">
        <v>0</v>
      </c>
      <c r="EA70" s="57">
        <v>4291043</v>
      </c>
    </row>
    <row r="71" spans="1:131" ht="39.950000000000003" customHeight="1" x14ac:dyDescent="0.15">
      <c r="A71" s="55" t="s">
        <v>117</v>
      </c>
      <c r="B71" s="43" t="s">
        <v>22</v>
      </c>
      <c r="C71" s="55">
        <v>634</v>
      </c>
      <c r="D71" s="42">
        <v>4544</v>
      </c>
      <c r="E71" s="42">
        <v>1575</v>
      </c>
      <c r="F71" s="42">
        <v>166</v>
      </c>
      <c r="G71" s="42">
        <v>288</v>
      </c>
      <c r="H71" s="42">
        <v>790</v>
      </c>
      <c r="I71" s="42">
        <v>1382</v>
      </c>
      <c r="J71" s="42">
        <v>52985</v>
      </c>
      <c r="K71" s="42">
        <v>14523</v>
      </c>
      <c r="L71" s="42">
        <v>143</v>
      </c>
      <c r="M71" s="42">
        <v>2675</v>
      </c>
      <c r="N71" s="42">
        <v>3184</v>
      </c>
      <c r="O71" s="42">
        <v>2608</v>
      </c>
      <c r="P71" s="42">
        <v>1214</v>
      </c>
      <c r="Q71" s="42">
        <v>1127</v>
      </c>
      <c r="R71" s="42">
        <v>16465</v>
      </c>
      <c r="S71" s="42">
        <v>4736</v>
      </c>
      <c r="T71" s="42">
        <v>2613</v>
      </c>
      <c r="U71" s="42">
        <v>1444</v>
      </c>
      <c r="V71" s="42">
        <v>7730</v>
      </c>
      <c r="W71" s="42">
        <v>2411</v>
      </c>
      <c r="X71" s="42">
        <v>18362</v>
      </c>
      <c r="Y71" s="42">
        <v>5900</v>
      </c>
      <c r="Z71" s="42">
        <v>1964</v>
      </c>
      <c r="AA71" s="42">
        <v>22474</v>
      </c>
      <c r="AB71" s="42">
        <v>7397</v>
      </c>
      <c r="AC71" s="42">
        <v>5077</v>
      </c>
      <c r="AD71" s="42">
        <v>2997</v>
      </c>
      <c r="AE71" s="42">
        <v>11276</v>
      </c>
      <c r="AF71" s="42">
        <v>1779</v>
      </c>
      <c r="AG71" s="42">
        <v>138</v>
      </c>
      <c r="AH71" s="42">
        <v>2103</v>
      </c>
      <c r="AI71" s="42">
        <v>3218</v>
      </c>
      <c r="AJ71" s="42">
        <v>573</v>
      </c>
      <c r="AK71" s="42">
        <v>1897</v>
      </c>
      <c r="AL71" s="42">
        <v>2897</v>
      </c>
      <c r="AM71" s="42">
        <v>20714</v>
      </c>
      <c r="AN71" s="42">
        <v>2065</v>
      </c>
      <c r="AO71" s="42">
        <v>454</v>
      </c>
      <c r="AP71" s="42">
        <v>3348</v>
      </c>
      <c r="AQ71" s="42">
        <v>3528</v>
      </c>
      <c r="AR71" s="42">
        <v>2358</v>
      </c>
      <c r="AS71" s="42">
        <v>5475</v>
      </c>
      <c r="AT71" s="42">
        <v>6448</v>
      </c>
      <c r="AU71" s="42">
        <v>9431</v>
      </c>
      <c r="AV71" s="42">
        <v>4419</v>
      </c>
      <c r="AW71" s="42">
        <v>14101</v>
      </c>
      <c r="AX71" s="42">
        <v>9109</v>
      </c>
      <c r="AY71" s="42">
        <v>3930</v>
      </c>
      <c r="AZ71" s="42">
        <v>1469</v>
      </c>
      <c r="BA71" s="42">
        <v>691</v>
      </c>
      <c r="BB71" s="42">
        <v>3228</v>
      </c>
      <c r="BC71" s="42">
        <v>821</v>
      </c>
      <c r="BD71" s="42">
        <v>560</v>
      </c>
      <c r="BE71" s="42">
        <v>5398</v>
      </c>
      <c r="BF71" s="42">
        <v>1596</v>
      </c>
      <c r="BG71" s="42">
        <v>8131</v>
      </c>
      <c r="BH71" s="42">
        <v>1814</v>
      </c>
      <c r="BI71" s="42">
        <v>3927</v>
      </c>
      <c r="BJ71" s="42">
        <v>2171</v>
      </c>
      <c r="BK71" s="42">
        <v>3061</v>
      </c>
      <c r="BL71" s="42">
        <v>19011</v>
      </c>
      <c r="BM71" s="42">
        <v>14384</v>
      </c>
      <c r="BN71" s="42">
        <v>6026</v>
      </c>
      <c r="BO71" s="42">
        <v>5460</v>
      </c>
      <c r="BP71" s="42">
        <v>7848</v>
      </c>
      <c r="BQ71" s="42">
        <v>11015</v>
      </c>
      <c r="BR71" s="42">
        <v>407907</v>
      </c>
      <c r="BS71" s="42">
        <v>44308</v>
      </c>
      <c r="BT71" s="42">
        <v>214782</v>
      </c>
      <c r="BU71" s="42">
        <v>44067</v>
      </c>
      <c r="BV71" s="42">
        <v>28741</v>
      </c>
      <c r="BW71" s="42">
        <v>3509</v>
      </c>
      <c r="BX71" s="42">
        <v>0</v>
      </c>
      <c r="BY71" s="42">
        <v>48788</v>
      </c>
      <c r="BZ71" s="42">
        <v>17421</v>
      </c>
      <c r="CA71" s="42">
        <v>97081</v>
      </c>
      <c r="CB71" s="42">
        <v>2351</v>
      </c>
      <c r="CC71" s="42">
        <v>608</v>
      </c>
      <c r="CD71" s="42">
        <v>921</v>
      </c>
      <c r="CE71" s="42">
        <v>3531</v>
      </c>
      <c r="CF71" s="42">
        <v>26248</v>
      </c>
      <c r="CG71" s="42">
        <v>990</v>
      </c>
      <c r="CH71" s="42">
        <v>72293</v>
      </c>
      <c r="CI71" s="42">
        <v>2498</v>
      </c>
      <c r="CJ71" s="42">
        <v>2850</v>
      </c>
      <c r="CK71" s="42">
        <v>4969</v>
      </c>
      <c r="CL71" s="42">
        <v>6082</v>
      </c>
      <c r="CM71" s="42">
        <v>158630</v>
      </c>
      <c r="CN71" s="42">
        <v>220933</v>
      </c>
      <c r="CO71" s="42">
        <v>165859</v>
      </c>
      <c r="CP71" s="42">
        <v>183792</v>
      </c>
      <c r="CQ71" s="42">
        <v>6884</v>
      </c>
      <c r="CR71" s="42">
        <v>59436</v>
      </c>
      <c r="CS71" s="42">
        <v>71633</v>
      </c>
      <c r="CT71" s="42">
        <v>9977</v>
      </c>
      <c r="CU71" s="42">
        <v>2748</v>
      </c>
      <c r="CV71" s="42">
        <v>1190</v>
      </c>
      <c r="CW71" s="42">
        <v>9775</v>
      </c>
      <c r="CX71" s="42">
        <v>40827</v>
      </c>
      <c r="CY71" s="42">
        <v>58598</v>
      </c>
      <c r="CZ71" s="42">
        <v>254121</v>
      </c>
      <c r="DA71" s="42">
        <v>81951</v>
      </c>
      <c r="DB71" s="42">
        <v>44547</v>
      </c>
      <c r="DC71" s="42">
        <v>32882</v>
      </c>
      <c r="DD71" s="42">
        <v>0</v>
      </c>
      <c r="DE71" s="56">
        <v>6497</v>
      </c>
      <c r="DF71" s="57">
        <v>2833505</v>
      </c>
      <c r="DG71" s="42">
        <v>2686</v>
      </c>
      <c r="DH71" s="42">
        <v>1902465</v>
      </c>
      <c r="DI71" s="42">
        <v>-307276</v>
      </c>
      <c r="DJ71" s="42">
        <v>94876</v>
      </c>
      <c r="DK71" s="42">
        <v>0</v>
      </c>
      <c r="DL71" s="42">
        <v>0</v>
      </c>
      <c r="DM71" s="56">
        <v>0</v>
      </c>
      <c r="DN71" s="57">
        <v>1692751</v>
      </c>
      <c r="DO71" s="57">
        <v>4526256</v>
      </c>
      <c r="DP71" s="56">
        <v>20868</v>
      </c>
      <c r="DQ71" s="57">
        <v>20868</v>
      </c>
      <c r="DR71" s="57">
        <v>1713619</v>
      </c>
      <c r="DS71" s="57">
        <v>4547124</v>
      </c>
      <c r="DT71" s="42">
        <v>-1534</v>
      </c>
      <c r="DU71" s="42">
        <v>0</v>
      </c>
      <c r="DV71" s="56">
        <v>0</v>
      </c>
      <c r="DW71" s="56">
        <v>-1534</v>
      </c>
      <c r="DX71" s="57">
        <v>1712085</v>
      </c>
      <c r="DY71" s="57">
        <v>0</v>
      </c>
      <c r="DZ71" s="57">
        <v>0</v>
      </c>
      <c r="EA71" s="57">
        <v>4545590</v>
      </c>
    </row>
    <row r="72" spans="1:131" ht="39.950000000000003" customHeight="1" x14ac:dyDescent="0.15">
      <c r="A72" s="55" t="s">
        <v>116</v>
      </c>
      <c r="B72" s="43" t="s">
        <v>23</v>
      </c>
      <c r="C72" s="55">
        <v>33</v>
      </c>
      <c r="D72" s="42">
        <v>3012</v>
      </c>
      <c r="E72" s="42">
        <v>1775</v>
      </c>
      <c r="F72" s="42">
        <v>133</v>
      </c>
      <c r="G72" s="42">
        <v>65</v>
      </c>
      <c r="H72" s="42">
        <v>651</v>
      </c>
      <c r="I72" s="42">
        <v>1297</v>
      </c>
      <c r="J72" s="42">
        <v>27204</v>
      </c>
      <c r="K72" s="42">
        <v>1430</v>
      </c>
      <c r="L72" s="42">
        <v>782</v>
      </c>
      <c r="M72" s="42">
        <v>794</v>
      </c>
      <c r="N72" s="42">
        <v>219</v>
      </c>
      <c r="O72" s="42">
        <v>605</v>
      </c>
      <c r="P72" s="42">
        <v>783</v>
      </c>
      <c r="Q72" s="42">
        <v>418</v>
      </c>
      <c r="R72" s="42">
        <v>5684</v>
      </c>
      <c r="S72" s="42">
        <v>2126</v>
      </c>
      <c r="T72" s="42">
        <v>2925</v>
      </c>
      <c r="U72" s="42">
        <v>2050</v>
      </c>
      <c r="V72" s="42">
        <v>9473</v>
      </c>
      <c r="W72" s="42">
        <v>3639</v>
      </c>
      <c r="X72" s="42">
        <v>7734</v>
      </c>
      <c r="Y72" s="42">
        <v>1479</v>
      </c>
      <c r="Z72" s="42">
        <v>1876</v>
      </c>
      <c r="AA72" s="42">
        <v>27409</v>
      </c>
      <c r="AB72" s="42">
        <v>10062</v>
      </c>
      <c r="AC72" s="42">
        <v>0</v>
      </c>
      <c r="AD72" s="42">
        <v>202</v>
      </c>
      <c r="AE72" s="42">
        <v>470</v>
      </c>
      <c r="AF72" s="42">
        <v>561</v>
      </c>
      <c r="AG72" s="42">
        <v>92</v>
      </c>
      <c r="AH72" s="42">
        <v>1266</v>
      </c>
      <c r="AI72" s="42">
        <v>8335</v>
      </c>
      <c r="AJ72" s="42">
        <v>205</v>
      </c>
      <c r="AK72" s="42">
        <v>5228</v>
      </c>
      <c r="AL72" s="42">
        <v>3363</v>
      </c>
      <c r="AM72" s="42">
        <v>234</v>
      </c>
      <c r="AN72" s="42">
        <v>100</v>
      </c>
      <c r="AO72" s="42">
        <v>1</v>
      </c>
      <c r="AP72" s="42">
        <v>0</v>
      </c>
      <c r="AQ72" s="42">
        <v>1505</v>
      </c>
      <c r="AR72" s="42">
        <v>455</v>
      </c>
      <c r="AS72" s="42">
        <v>527</v>
      </c>
      <c r="AT72" s="42">
        <v>2886</v>
      </c>
      <c r="AU72" s="42">
        <v>409</v>
      </c>
      <c r="AV72" s="42">
        <v>3426</v>
      </c>
      <c r="AW72" s="42">
        <v>5130</v>
      </c>
      <c r="AX72" s="42">
        <v>4955</v>
      </c>
      <c r="AY72" s="42">
        <v>1276</v>
      </c>
      <c r="AZ72" s="42">
        <v>53</v>
      </c>
      <c r="BA72" s="42">
        <v>174</v>
      </c>
      <c r="BB72" s="42">
        <v>2257</v>
      </c>
      <c r="BC72" s="42">
        <v>571</v>
      </c>
      <c r="BD72" s="42">
        <v>423</v>
      </c>
      <c r="BE72" s="42">
        <v>450</v>
      </c>
      <c r="BF72" s="42">
        <v>679</v>
      </c>
      <c r="BG72" s="42">
        <v>1063</v>
      </c>
      <c r="BH72" s="42">
        <v>2425</v>
      </c>
      <c r="BI72" s="42">
        <v>15376</v>
      </c>
      <c r="BJ72" s="42">
        <v>330</v>
      </c>
      <c r="BK72" s="42">
        <v>0</v>
      </c>
      <c r="BL72" s="42">
        <v>12528</v>
      </c>
      <c r="BM72" s="42">
        <v>90</v>
      </c>
      <c r="BN72" s="42">
        <v>56808</v>
      </c>
      <c r="BO72" s="42">
        <v>46017</v>
      </c>
      <c r="BP72" s="42">
        <v>243861</v>
      </c>
      <c r="BQ72" s="42">
        <v>6768</v>
      </c>
      <c r="BR72" s="42">
        <v>8962</v>
      </c>
      <c r="BS72" s="42">
        <v>0</v>
      </c>
      <c r="BT72" s="42">
        <v>126432</v>
      </c>
      <c r="BU72" s="42">
        <v>111251</v>
      </c>
      <c r="BV72" s="42">
        <v>1025</v>
      </c>
      <c r="BW72" s="42">
        <v>0</v>
      </c>
      <c r="BX72" s="42">
        <v>0</v>
      </c>
      <c r="BY72" s="42">
        <v>166318</v>
      </c>
      <c r="BZ72" s="42">
        <v>37356</v>
      </c>
      <c r="CA72" s="42">
        <v>0</v>
      </c>
      <c r="CB72" s="42">
        <v>8306</v>
      </c>
      <c r="CC72" s="42">
        <v>2360</v>
      </c>
      <c r="CD72" s="42">
        <v>3649</v>
      </c>
      <c r="CE72" s="42">
        <v>3233</v>
      </c>
      <c r="CF72" s="42">
        <v>48920</v>
      </c>
      <c r="CG72" s="42">
        <v>2032</v>
      </c>
      <c r="CH72" s="42">
        <v>126615</v>
      </c>
      <c r="CI72" s="42">
        <v>29697</v>
      </c>
      <c r="CJ72" s="42">
        <v>4010</v>
      </c>
      <c r="CK72" s="42">
        <v>9586</v>
      </c>
      <c r="CL72" s="42">
        <v>7447</v>
      </c>
      <c r="CM72" s="42">
        <v>1083959</v>
      </c>
      <c r="CN72" s="42">
        <v>146092</v>
      </c>
      <c r="CO72" s="42">
        <v>60622</v>
      </c>
      <c r="CP72" s="42">
        <v>153601</v>
      </c>
      <c r="CQ72" s="42">
        <v>12550</v>
      </c>
      <c r="CR72" s="42">
        <v>38113</v>
      </c>
      <c r="CS72" s="42">
        <v>41325</v>
      </c>
      <c r="CT72" s="42">
        <v>156</v>
      </c>
      <c r="CU72" s="42">
        <v>4218</v>
      </c>
      <c r="CV72" s="42">
        <v>955</v>
      </c>
      <c r="CW72" s="42">
        <v>8741</v>
      </c>
      <c r="CX72" s="42">
        <v>8026</v>
      </c>
      <c r="CY72" s="42">
        <v>238216</v>
      </c>
      <c r="CZ72" s="42">
        <v>435928</v>
      </c>
      <c r="DA72" s="42">
        <v>63104</v>
      </c>
      <c r="DB72" s="42">
        <v>109603</v>
      </c>
      <c r="DC72" s="42">
        <v>103335</v>
      </c>
      <c r="DD72" s="42">
        <v>0</v>
      </c>
      <c r="DE72" s="56">
        <v>67363</v>
      </c>
      <c r="DF72" s="57">
        <v>3817263</v>
      </c>
      <c r="DG72" s="42">
        <v>0</v>
      </c>
      <c r="DH72" s="42">
        <v>292863</v>
      </c>
      <c r="DI72" s="42">
        <v>647716</v>
      </c>
      <c r="DJ72" s="42">
        <v>135936</v>
      </c>
      <c r="DK72" s="42">
        <v>0</v>
      </c>
      <c r="DL72" s="42">
        <v>0</v>
      </c>
      <c r="DM72" s="56">
        <v>0</v>
      </c>
      <c r="DN72" s="57">
        <v>1076515</v>
      </c>
      <c r="DO72" s="57">
        <v>4893778</v>
      </c>
      <c r="DP72" s="56">
        <v>8508</v>
      </c>
      <c r="DQ72" s="57">
        <v>8508</v>
      </c>
      <c r="DR72" s="57">
        <v>1085023</v>
      </c>
      <c r="DS72" s="57">
        <v>4902286</v>
      </c>
      <c r="DT72" s="42">
        <v>-306</v>
      </c>
      <c r="DU72" s="42">
        <v>0</v>
      </c>
      <c r="DV72" s="56">
        <v>0</v>
      </c>
      <c r="DW72" s="56">
        <v>-306</v>
      </c>
      <c r="DX72" s="57">
        <v>1084717</v>
      </c>
      <c r="DY72" s="57">
        <v>0</v>
      </c>
      <c r="DZ72" s="57">
        <v>0</v>
      </c>
      <c r="EA72" s="57">
        <v>4901980</v>
      </c>
    </row>
    <row r="73" spans="1:131" ht="39.950000000000003" customHeight="1" x14ac:dyDescent="0.15">
      <c r="A73" s="55" t="s">
        <v>115</v>
      </c>
      <c r="B73" s="43" t="s">
        <v>114</v>
      </c>
      <c r="C73" s="55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  <c r="AG73" s="42">
        <v>0</v>
      </c>
      <c r="AH73" s="42">
        <v>0</v>
      </c>
      <c r="AI73" s="42">
        <v>0</v>
      </c>
      <c r="AJ73" s="42">
        <v>0</v>
      </c>
      <c r="AK73" s="42">
        <v>0</v>
      </c>
      <c r="AL73" s="42">
        <v>0</v>
      </c>
      <c r="AM73" s="42">
        <v>0</v>
      </c>
      <c r="AN73" s="42">
        <v>0</v>
      </c>
      <c r="AO73" s="42">
        <v>0</v>
      </c>
      <c r="AP73" s="42">
        <v>0</v>
      </c>
      <c r="AQ73" s="42">
        <v>0</v>
      </c>
      <c r="AR73" s="42">
        <v>0</v>
      </c>
      <c r="AS73" s="42">
        <v>0</v>
      </c>
      <c r="AT73" s="42">
        <v>0</v>
      </c>
      <c r="AU73" s="42">
        <v>0</v>
      </c>
      <c r="AV73" s="42">
        <v>0</v>
      </c>
      <c r="AW73" s="42">
        <v>0</v>
      </c>
      <c r="AX73" s="42">
        <v>0</v>
      </c>
      <c r="AY73" s="42">
        <v>0</v>
      </c>
      <c r="AZ73" s="42">
        <v>0</v>
      </c>
      <c r="BA73" s="42">
        <v>0</v>
      </c>
      <c r="BB73" s="42">
        <v>0</v>
      </c>
      <c r="BC73" s="42">
        <v>0</v>
      </c>
      <c r="BD73" s="42">
        <v>0</v>
      </c>
      <c r="BE73" s="42">
        <v>0</v>
      </c>
      <c r="BF73" s="42">
        <v>0</v>
      </c>
      <c r="BG73" s="42">
        <v>0</v>
      </c>
      <c r="BH73" s="42">
        <v>0</v>
      </c>
      <c r="BI73" s="42">
        <v>0</v>
      </c>
      <c r="BJ73" s="42">
        <v>0</v>
      </c>
      <c r="BK73" s="42">
        <v>0</v>
      </c>
      <c r="BL73" s="42">
        <v>0</v>
      </c>
      <c r="BM73" s="42">
        <v>0</v>
      </c>
      <c r="BN73" s="42">
        <v>0</v>
      </c>
      <c r="BO73" s="42">
        <v>0</v>
      </c>
      <c r="BP73" s="42">
        <v>0</v>
      </c>
      <c r="BQ73" s="42">
        <v>0</v>
      </c>
      <c r="BR73" s="42">
        <v>0</v>
      </c>
      <c r="BS73" s="42">
        <v>0</v>
      </c>
      <c r="BT73" s="42">
        <v>189500</v>
      </c>
      <c r="BU73" s="42">
        <v>0</v>
      </c>
      <c r="BV73" s="42">
        <v>0</v>
      </c>
      <c r="BW73" s="42">
        <v>0</v>
      </c>
      <c r="BX73" s="42">
        <v>0</v>
      </c>
      <c r="BY73" s="42">
        <v>0</v>
      </c>
      <c r="BZ73" s="42">
        <v>0</v>
      </c>
      <c r="CA73" s="42">
        <v>0</v>
      </c>
      <c r="CB73" s="42">
        <v>0</v>
      </c>
      <c r="CC73" s="42">
        <v>0</v>
      </c>
      <c r="CD73" s="42">
        <v>0</v>
      </c>
      <c r="CE73" s="42">
        <v>0</v>
      </c>
      <c r="CF73" s="42">
        <v>0</v>
      </c>
      <c r="CG73" s="42">
        <v>0</v>
      </c>
      <c r="CH73" s="42">
        <v>0</v>
      </c>
      <c r="CI73" s="42">
        <v>0</v>
      </c>
      <c r="CJ73" s="42">
        <v>0</v>
      </c>
      <c r="CK73" s="42">
        <v>0</v>
      </c>
      <c r="CL73" s="42">
        <v>0</v>
      </c>
      <c r="CM73" s="42">
        <v>0</v>
      </c>
      <c r="CN73" s="42">
        <v>0</v>
      </c>
      <c r="CO73" s="42">
        <v>0</v>
      </c>
      <c r="CP73" s="42">
        <v>0</v>
      </c>
      <c r="CQ73" s="42">
        <v>0</v>
      </c>
      <c r="CR73" s="42">
        <v>0</v>
      </c>
      <c r="CS73" s="42">
        <v>0</v>
      </c>
      <c r="CT73" s="42">
        <v>0</v>
      </c>
      <c r="CU73" s="42">
        <v>0</v>
      </c>
      <c r="CV73" s="42">
        <v>0</v>
      </c>
      <c r="CW73" s="42">
        <v>0</v>
      </c>
      <c r="CX73" s="42">
        <v>0</v>
      </c>
      <c r="CY73" s="42">
        <v>0</v>
      </c>
      <c r="CZ73" s="42">
        <v>0</v>
      </c>
      <c r="DA73" s="42">
        <v>0</v>
      </c>
      <c r="DB73" s="42">
        <v>0</v>
      </c>
      <c r="DC73" s="42">
        <v>0</v>
      </c>
      <c r="DD73" s="42">
        <v>0</v>
      </c>
      <c r="DE73" s="56">
        <v>0</v>
      </c>
      <c r="DF73" s="57">
        <v>189500</v>
      </c>
      <c r="DG73" s="42">
        <v>0</v>
      </c>
      <c r="DH73" s="42">
        <v>1102720</v>
      </c>
      <c r="DI73" s="42">
        <v>0</v>
      </c>
      <c r="DJ73" s="42">
        <v>0</v>
      </c>
      <c r="DK73" s="42">
        <v>0</v>
      </c>
      <c r="DL73" s="42">
        <v>291230</v>
      </c>
      <c r="DM73" s="56">
        <v>0</v>
      </c>
      <c r="DN73" s="57">
        <v>1393950</v>
      </c>
      <c r="DO73" s="57">
        <v>1583450</v>
      </c>
      <c r="DP73" s="56">
        <v>-1033741</v>
      </c>
      <c r="DQ73" s="57">
        <v>-1033741</v>
      </c>
      <c r="DR73" s="57">
        <v>360209</v>
      </c>
      <c r="DS73" s="57">
        <v>549709</v>
      </c>
      <c r="DT73" s="42">
        <v>-189500</v>
      </c>
      <c r="DU73" s="42">
        <v>0</v>
      </c>
      <c r="DV73" s="56">
        <v>0</v>
      </c>
      <c r="DW73" s="56">
        <v>-189500</v>
      </c>
      <c r="DX73" s="57">
        <v>170709</v>
      </c>
      <c r="DY73" s="57">
        <v>95118672</v>
      </c>
      <c r="DZ73" s="57">
        <v>0</v>
      </c>
      <c r="EA73" s="57">
        <v>95478881</v>
      </c>
    </row>
    <row r="74" spans="1:131" ht="39.950000000000003" customHeight="1" x14ac:dyDescent="0.15">
      <c r="A74" s="55" t="s">
        <v>113</v>
      </c>
      <c r="B74" s="43" t="s">
        <v>112</v>
      </c>
      <c r="C74" s="55">
        <v>31705</v>
      </c>
      <c r="D74" s="42">
        <v>15735</v>
      </c>
      <c r="E74" s="42">
        <v>10969</v>
      </c>
      <c r="F74" s="42">
        <v>6701</v>
      </c>
      <c r="G74" s="42">
        <v>15921</v>
      </c>
      <c r="H74" s="42">
        <v>5150</v>
      </c>
      <c r="I74" s="42">
        <v>29135</v>
      </c>
      <c r="J74" s="42">
        <v>121143</v>
      </c>
      <c r="K74" s="42">
        <v>82232</v>
      </c>
      <c r="L74" s="42">
        <v>5410</v>
      </c>
      <c r="M74" s="42">
        <v>11111</v>
      </c>
      <c r="N74" s="42">
        <v>26678</v>
      </c>
      <c r="O74" s="42">
        <v>38463</v>
      </c>
      <c r="P74" s="42">
        <v>18609</v>
      </c>
      <c r="Q74" s="42">
        <v>27090</v>
      </c>
      <c r="R74" s="42">
        <v>35168</v>
      </c>
      <c r="S74" s="42">
        <v>32990</v>
      </c>
      <c r="T74" s="42">
        <v>46333</v>
      </c>
      <c r="U74" s="42">
        <v>3678</v>
      </c>
      <c r="V74" s="42">
        <v>12714</v>
      </c>
      <c r="W74" s="42">
        <v>11312</v>
      </c>
      <c r="X74" s="42">
        <v>38851</v>
      </c>
      <c r="Y74" s="42">
        <v>12537</v>
      </c>
      <c r="Z74" s="42">
        <v>2209</v>
      </c>
      <c r="AA74" s="42">
        <v>44522</v>
      </c>
      <c r="AB74" s="42">
        <v>56205</v>
      </c>
      <c r="AC74" s="42">
        <v>49597</v>
      </c>
      <c r="AD74" s="42">
        <v>7229</v>
      </c>
      <c r="AE74" s="42">
        <v>38345</v>
      </c>
      <c r="AF74" s="42">
        <v>17583</v>
      </c>
      <c r="AG74" s="42">
        <v>1982</v>
      </c>
      <c r="AH74" s="42">
        <v>12122</v>
      </c>
      <c r="AI74" s="42">
        <v>27142</v>
      </c>
      <c r="AJ74" s="42">
        <v>12390</v>
      </c>
      <c r="AK74" s="42">
        <v>16329</v>
      </c>
      <c r="AL74" s="42">
        <v>36946</v>
      </c>
      <c r="AM74" s="42">
        <v>52109</v>
      </c>
      <c r="AN74" s="42">
        <v>12848</v>
      </c>
      <c r="AO74" s="42">
        <v>14079</v>
      </c>
      <c r="AP74" s="42">
        <v>31023</v>
      </c>
      <c r="AQ74" s="42">
        <v>39923</v>
      </c>
      <c r="AR74" s="42">
        <v>60781</v>
      </c>
      <c r="AS74" s="42">
        <v>72809</v>
      </c>
      <c r="AT74" s="42">
        <v>70015</v>
      </c>
      <c r="AU74" s="42">
        <v>116355</v>
      </c>
      <c r="AV74" s="42">
        <v>74866</v>
      </c>
      <c r="AW74" s="42">
        <v>39492</v>
      </c>
      <c r="AX74" s="42">
        <v>44810</v>
      </c>
      <c r="AY74" s="42">
        <v>42064</v>
      </c>
      <c r="AZ74" s="42">
        <v>19705</v>
      </c>
      <c r="BA74" s="42">
        <v>12967</v>
      </c>
      <c r="BB74" s="42">
        <v>22443</v>
      </c>
      <c r="BC74" s="42">
        <v>19626</v>
      </c>
      <c r="BD74" s="42">
        <v>14612</v>
      </c>
      <c r="BE74" s="42">
        <v>59974</v>
      </c>
      <c r="BF74" s="42">
        <v>15170</v>
      </c>
      <c r="BG74" s="42">
        <v>89220</v>
      </c>
      <c r="BH74" s="42">
        <v>39113</v>
      </c>
      <c r="BI74" s="42">
        <v>37506</v>
      </c>
      <c r="BJ74" s="42">
        <v>94197</v>
      </c>
      <c r="BK74" s="42">
        <v>2306</v>
      </c>
      <c r="BL74" s="42">
        <v>347816</v>
      </c>
      <c r="BM74" s="42">
        <v>81003</v>
      </c>
      <c r="BN74" s="42">
        <v>212556</v>
      </c>
      <c r="BO74" s="42">
        <v>120739</v>
      </c>
      <c r="BP74" s="42">
        <v>378475</v>
      </c>
      <c r="BQ74" s="42">
        <v>25449</v>
      </c>
      <c r="BR74" s="42">
        <v>107466</v>
      </c>
      <c r="BS74" s="42">
        <v>132434</v>
      </c>
      <c r="BT74" s="42">
        <v>1633952</v>
      </c>
      <c r="BU74" s="42">
        <v>1636045</v>
      </c>
      <c r="BV74" s="42">
        <v>1366017</v>
      </c>
      <c r="BW74" s="42">
        <v>914956</v>
      </c>
      <c r="BX74" s="42">
        <v>3857248</v>
      </c>
      <c r="BY74" s="42">
        <v>349597</v>
      </c>
      <c r="BZ74" s="42">
        <v>188161</v>
      </c>
      <c r="CA74" s="42">
        <v>398614</v>
      </c>
      <c r="CB74" s="42">
        <v>157547</v>
      </c>
      <c r="CC74" s="42">
        <v>51612</v>
      </c>
      <c r="CD74" s="42">
        <v>17262</v>
      </c>
      <c r="CE74" s="42">
        <v>9725</v>
      </c>
      <c r="CF74" s="42">
        <v>80601</v>
      </c>
      <c r="CG74" s="42">
        <v>1107</v>
      </c>
      <c r="CH74" s="42">
        <v>132211</v>
      </c>
      <c r="CI74" s="42">
        <v>28218</v>
      </c>
      <c r="CJ74" s="42">
        <v>76639</v>
      </c>
      <c r="CK74" s="42">
        <v>14514</v>
      </c>
      <c r="CL74" s="42">
        <v>27739</v>
      </c>
      <c r="CM74" s="42">
        <v>836596</v>
      </c>
      <c r="CN74" s="42">
        <v>279432</v>
      </c>
      <c r="CO74" s="42">
        <v>42435</v>
      </c>
      <c r="CP74" s="42">
        <v>246444</v>
      </c>
      <c r="CQ74" s="42">
        <v>67229</v>
      </c>
      <c r="CR74" s="42">
        <v>218935</v>
      </c>
      <c r="CS74" s="42">
        <v>55171</v>
      </c>
      <c r="CT74" s="42">
        <v>114253</v>
      </c>
      <c r="CU74" s="42">
        <v>376763</v>
      </c>
      <c r="CV74" s="42">
        <v>14179</v>
      </c>
      <c r="CW74" s="42">
        <v>89605</v>
      </c>
      <c r="CX74" s="42">
        <v>174183</v>
      </c>
      <c r="CY74" s="42">
        <v>100727</v>
      </c>
      <c r="CZ74" s="42">
        <v>156256</v>
      </c>
      <c r="DA74" s="42">
        <v>13384</v>
      </c>
      <c r="DB74" s="42">
        <v>85227</v>
      </c>
      <c r="DC74" s="42">
        <v>35659</v>
      </c>
      <c r="DD74" s="42">
        <v>0</v>
      </c>
      <c r="DE74" s="56">
        <v>13399</v>
      </c>
      <c r="DF74" s="57">
        <v>17327829</v>
      </c>
      <c r="DG74" s="42">
        <v>282</v>
      </c>
      <c r="DH74" s="42">
        <v>17774586</v>
      </c>
      <c r="DI74" s="42">
        <v>0</v>
      </c>
      <c r="DJ74" s="42">
        <v>0</v>
      </c>
      <c r="DK74" s="42">
        <v>0</v>
      </c>
      <c r="DL74" s="42">
        <v>0</v>
      </c>
      <c r="DM74" s="56">
        <v>0</v>
      </c>
      <c r="DN74" s="57">
        <v>17774868</v>
      </c>
      <c r="DO74" s="57">
        <v>35102697</v>
      </c>
      <c r="DP74" s="56">
        <v>1744931</v>
      </c>
      <c r="DQ74" s="57">
        <v>1744931</v>
      </c>
      <c r="DR74" s="57">
        <v>19519799</v>
      </c>
      <c r="DS74" s="57">
        <v>36847628</v>
      </c>
      <c r="DT74" s="42">
        <v>-1399404</v>
      </c>
      <c r="DU74" s="42">
        <v>0</v>
      </c>
      <c r="DV74" s="56">
        <v>0</v>
      </c>
      <c r="DW74" s="56">
        <v>-1399404</v>
      </c>
      <c r="DX74" s="57">
        <v>18120395</v>
      </c>
      <c r="DY74" s="57">
        <v>0</v>
      </c>
      <c r="DZ74" s="57">
        <v>0</v>
      </c>
      <c r="EA74" s="57">
        <v>35448224</v>
      </c>
    </row>
    <row r="75" spans="1:131" ht="39.950000000000003" customHeight="1" x14ac:dyDescent="0.15">
      <c r="A75" s="55" t="s">
        <v>111</v>
      </c>
      <c r="B75" s="43" t="s">
        <v>110</v>
      </c>
      <c r="C75" s="55">
        <v>3228</v>
      </c>
      <c r="D75" s="42">
        <v>0</v>
      </c>
      <c r="E75" s="42">
        <v>18317</v>
      </c>
      <c r="F75" s="42">
        <v>790</v>
      </c>
      <c r="G75" s="42">
        <v>1115</v>
      </c>
      <c r="H75" s="42">
        <v>3502</v>
      </c>
      <c r="I75" s="42">
        <v>3515</v>
      </c>
      <c r="J75" s="42">
        <v>74458</v>
      </c>
      <c r="K75" s="42">
        <v>12522</v>
      </c>
      <c r="L75" s="42">
        <v>848</v>
      </c>
      <c r="M75" s="42">
        <v>28</v>
      </c>
      <c r="N75" s="42">
        <v>3532</v>
      </c>
      <c r="O75" s="42">
        <v>9847</v>
      </c>
      <c r="P75" s="42">
        <v>4307</v>
      </c>
      <c r="Q75" s="42">
        <v>8878</v>
      </c>
      <c r="R75" s="42">
        <v>7765</v>
      </c>
      <c r="S75" s="42">
        <v>7320</v>
      </c>
      <c r="T75" s="42">
        <v>23098</v>
      </c>
      <c r="U75" s="42">
        <v>438</v>
      </c>
      <c r="V75" s="42">
        <v>4722</v>
      </c>
      <c r="W75" s="42">
        <v>4394</v>
      </c>
      <c r="X75" s="42">
        <v>10356</v>
      </c>
      <c r="Y75" s="42">
        <v>5028</v>
      </c>
      <c r="Z75" s="42">
        <v>1050</v>
      </c>
      <c r="AA75" s="42">
        <v>28532</v>
      </c>
      <c r="AB75" s="42">
        <v>12831</v>
      </c>
      <c r="AC75" s="42">
        <v>4742</v>
      </c>
      <c r="AD75" s="42">
        <v>1374</v>
      </c>
      <c r="AE75" s="42">
        <v>35970</v>
      </c>
      <c r="AF75" s="42">
        <v>8144</v>
      </c>
      <c r="AG75" s="42">
        <v>659</v>
      </c>
      <c r="AH75" s="42">
        <v>3510</v>
      </c>
      <c r="AI75" s="42">
        <v>10900</v>
      </c>
      <c r="AJ75" s="42">
        <v>1934</v>
      </c>
      <c r="AK75" s="42">
        <v>3980</v>
      </c>
      <c r="AL75" s="42">
        <v>7167</v>
      </c>
      <c r="AM75" s="42">
        <v>16785</v>
      </c>
      <c r="AN75" s="42">
        <v>6590</v>
      </c>
      <c r="AO75" s="42">
        <v>2651</v>
      </c>
      <c r="AP75" s="42">
        <v>2647</v>
      </c>
      <c r="AQ75" s="42">
        <v>6007</v>
      </c>
      <c r="AR75" s="42">
        <v>28480</v>
      </c>
      <c r="AS75" s="42">
        <v>19382</v>
      </c>
      <c r="AT75" s="42">
        <v>27955</v>
      </c>
      <c r="AU75" s="42">
        <v>42394</v>
      </c>
      <c r="AV75" s="42">
        <v>13192</v>
      </c>
      <c r="AW75" s="42">
        <v>9722</v>
      </c>
      <c r="AX75" s="42">
        <v>12100</v>
      </c>
      <c r="AY75" s="42">
        <v>16120</v>
      </c>
      <c r="AZ75" s="42">
        <v>8810</v>
      </c>
      <c r="BA75" s="42">
        <v>4398</v>
      </c>
      <c r="BB75" s="42">
        <v>11951</v>
      </c>
      <c r="BC75" s="42">
        <v>9361</v>
      </c>
      <c r="BD75" s="42">
        <v>4062</v>
      </c>
      <c r="BE75" s="42">
        <v>15488</v>
      </c>
      <c r="BF75" s="42">
        <v>3016</v>
      </c>
      <c r="BG75" s="42">
        <v>13844</v>
      </c>
      <c r="BH75" s="42">
        <v>5317</v>
      </c>
      <c r="BI75" s="42">
        <v>5197</v>
      </c>
      <c r="BJ75" s="42">
        <v>5854</v>
      </c>
      <c r="BK75" s="42">
        <v>163</v>
      </c>
      <c r="BL75" s="42">
        <v>206555</v>
      </c>
      <c r="BM75" s="42">
        <v>28761</v>
      </c>
      <c r="BN75" s="42">
        <v>19854</v>
      </c>
      <c r="BO75" s="42">
        <v>21064</v>
      </c>
      <c r="BP75" s="42">
        <v>99971</v>
      </c>
      <c r="BQ75" s="42">
        <v>38996</v>
      </c>
      <c r="BR75" s="42">
        <v>6284</v>
      </c>
      <c r="BS75" s="42">
        <v>8996</v>
      </c>
      <c r="BT75" s="42">
        <v>2656385</v>
      </c>
      <c r="BU75" s="42">
        <v>541343</v>
      </c>
      <c r="BV75" s="42">
        <v>585000</v>
      </c>
      <c r="BW75" s="42">
        <v>1417317</v>
      </c>
      <c r="BX75" s="42">
        <v>406469</v>
      </c>
      <c r="BY75" s="42">
        <v>11728</v>
      </c>
      <c r="BZ75" s="42">
        <v>178523</v>
      </c>
      <c r="CA75" s="42">
        <v>157024</v>
      </c>
      <c r="CB75" s="42">
        <v>252467</v>
      </c>
      <c r="CC75" s="42">
        <v>12550</v>
      </c>
      <c r="CD75" s="42">
        <v>86795</v>
      </c>
      <c r="CE75" s="42">
        <v>149670</v>
      </c>
      <c r="CF75" s="42">
        <v>191390</v>
      </c>
      <c r="CG75" s="42">
        <v>20457</v>
      </c>
      <c r="CH75" s="42">
        <v>159885</v>
      </c>
      <c r="CI75" s="42">
        <v>45223</v>
      </c>
      <c r="CJ75" s="42">
        <v>646706</v>
      </c>
      <c r="CK75" s="42">
        <v>170873</v>
      </c>
      <c r="CL75" s="42">
        <v>133408</v>
      </c>
      <c r="CM75" s="42">
        <v>63536</v>
      </c>
      <c r="CN75" s="42">
        <v>31857</v>
      </c>
      <c r="CO75" s="42">
        <v>309287</v>
      </c>
      <c r="CP75" s="42">
        <v>911529</v>
      </c>
      <c r="CQ75" s="42">
        <v>26400</v>
      </c>
      <c r="CR75" s="42">
        <v>44774</v>
      </c>
      <c r="CS75" s="42">
        <v>105954</v>
      </c>
      <c r="CT75" s="42">
        <v>81346</v>
      </c>
      <c r="CU75" s="42">
        <v>128287</v>
      </c>
      <c r="CV75" s="42">
        <v>6504</v>
      </c>
      <c r="CW75" s="42">
        <v>32676</v>
      </c>
      <c r="CX75" s="42">
        <v>410766</v>
      </c>
      <c r="CY75" s="42">
        <v>53888</v>
      </c>
      <c r="CZ75" s="42">
        <v>275669</v>
      </c>
      <c r="DA75" s="42">
        <v>148683</v>
      </c>
      <c r="DB75" s="42">
        <v>73187</v>
      </c>
      <c r="DC75" s="42">
        <v>157962</v>
      </c>
      <c r="DD75" s="42">
        <v>0</v>
      </c>
      <c r="DE75" s="56">
        <v>147832</v>
      </c>
      <c r="DF75" s="57">
        <v>11884118</v>
      </c>
      <c r="DG75" s="42">
        <v>0</v>
      </c>
      <c r="DH75" s="42">
        <v>558562</v>
      </c>
      <c r="DI75" s="42">
        <v>0</v>
      </c>
      <c r="DJ75" s="42">
        <v>0</v>
      </c>
      <c r="DK75" s="42">
        <v>0</v>
      </c>
      <c r="DL75" s="42">
        <v>2853657</v>
      </c>
      <c r="DM75" s="56">
        <v>0</v>
      </c>
      <c r="DN75" s="57">
        <v>3412219</v>
      </c>
      <c r="DO75" s="57">
        <v>15296337</v>
      </c>
      <c r="DP75" s="56">
        <v>2528</v>
      </c>
      <c r="DQ75" s="57">
        <v>2528</v>
      </c>
      <c r="DR75" s="57">
        <v>3414747</v>
      </c>
      <c r="DS75" s="57">
        <v>15298865</v>
      </c>
      <c r="DT75" s="42">
        <v>0</v>
      </c>
      <c r="DU75" s="42">
        <v>0</v>
      </c>
      <c r="DV75" s="56">
        <v>0</v>
      </c>
      <c r="DW75" s="56">
        <v>0</v>
      </c>
      <c r="DX75" s="57">
        <v>3414747</v>
      </c>
      <c r="DY75" s="57">
        <v>0</v>
      </c>
      <c r="DZ75" s="57">
        <v>0</v>
      </c>
      <c r="EA75" s="57">
        <v>15298865</v>
      </c>
    </row>
    <row r="76" spans="1:131" ht="39.950000000000003" customHeight="1" x14ac:dyDescent="0.15">
      <c r="A76" s="55" t="s">
        <v>109</v>
      </c>
      <c r="B76" s="43" t="s">
        <v>108</v>
      </c>
      <c r="C76" s="55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  <c r="AG76" s="42">
        <v>0</v>
      </c>
      <c r="AH76" s="42">
        <v>0</v>
      </c>
      <c r="AI76" s="42">
        <v>0</v>
      </c>
      <c r="AJ76" s="42">
        <v>0</v>
      </c>
      <c r="AK76" s="42">
        <v>0</v>
      </c>
      <c r="AL76" s="42">
        <v>0</v>
      </c>
      <c r="AM76" s="42">
        <v>0</v>
      </c>
      <c r="AN76" s="42">
        <v>0</v>
      </c>
      <c r="AO76" s="42">
        <v>0</v>
      </c>
      <c r="AP76" s="42">
        <v>0</v>
      </c>
      <c r="AQ76" s="42">
        <v>0</v>
      </c>
      <c r="AR76" s="42">
        <v>0</v>
      </c>
      <c r="AS76" s="42">
        <v>0</v>
      </c>
      <c r="AT76" s="42">
        <v>0</v>
      </c>
      <c r="AU76" s="42">
        <v>0</v>
      </c>
      <c r="AV76" s="42">
        <v>0</v>
      </c>
      <c r="AW76" s="42">
        <v>0</v>
      </c>
      <c r="AX76" s="42">
        <v>0</v>
      </c>
      <c r="AY76" s="42">
        <v>0</v>
      </c>
      <c r="AZ76" s="42">
        <v>0</v>
      </c>
      <c r="BA76" s="42">
        <v>0</v>
      </c>
      <c r="BB76" s="42">
        <v>0</v>
      </c>
      <c r="BC76" s="42">
        <v>0</v>
      </c>
      <c r="BD76" s="42">
        <v>0</v>
      </c>
      <c r="BE76" s="42">
        <v>0</v>
      </c>
      <c r="BF76" s="42">
        <v>0</v>
      </c>
      <c r="BG76" s="42">
        <v>0</v>
      </c>
      <c r="BH76" s="42">
        <v>0</v>
      </c>
      <c r="BI76" s="42">
        <v>0</v>
      </c>
      <c r="BJ76" s="42">
        <v>0</v>
      </c>
      <c r="BK76" s="42">
        <v>0</v>
      </c>
      <c r="BL76" s="42">
        <v>0</v>
      </c>
      <c r="BM76" s="42">
        <v>0</v>
      </c>
      <c r="BN76" s="42">
        <v>0</v>
      </c>
      <c r="BO76" s="42">
        <v>0</v>
      </c>
      <c r="BP76" s="42">
        <v>0</v>
      </c>
      <c r="BQ76" s="42">
        <v>0</v>
      </c>
      <c r="BR76" s="42">
        <v>0</v>
      </c>
      <c r="BS76" s="42">
        <v>0</v>
      </c>
      <c r="BT76" s="42">
        <v>0</v>
      </c>
      <c r="BU76" s="42">
        <v>0</v>
      </c>
      <c r="BV76" s="42">
        <v>0</v>
      </c>
      <c r="BW76" s="42">
        <v>0</v>
      </c>
      <c r="BX76" s="42">
        <v>0</v>
      </c>
      <c r="BY76" s="42">
        <v>0</v>
      </c>
      <c r="BZ76" s="42">
        <v>0</v>
      </c>
      <c r="CA76" s="42">
        <v>0</v>
      </c>
      <c r="CB76" s="42">
        <v>0</v>
      </c>
      <c r="CC76" s="42">
        <v>0</v>
      </c>
      <c r="CD76" s="42">
        <v>0</v>
      </c>
      <c r="CE76" s="42">
        <v>0</v>
      </c>
      <c r="CF76" s="42">
        <v>0</v>
      </c>
      <c r="CG76" s="42">
        <v>0</v>
      </c>
      <c r="CH76" s="42">
        <v>0</v>
      </c>
      <c r="CI76" s="42">
        <v>0</v>
      </c>
      <c r="CJ76" s="42">
        <v>0</v>
      </c>
      <c r="CK76" s="42">
        <v>0</v>
      </c>
      <c r="CL76" s="42">
        <v>0</v>
      </c>
      <c r="CM76" s="42">
        <v>0</v>
      </c>
      <c r="CN76" s="42">
        <v>0</v>
      </c>
      <c r="CO76" s="42">
        <v>0</v>
      </c>
      <c r="CP76" s="42">
        <v>0</v>
      </c>
      <c r="CQ76" s="42">
        <v>0</v>
      </c>
      <c r="CR76" s="42">
        <v>0</v>
      </c>
      <c r="CS76" s="42">
        <v>0</v>
      </c>
      <c r="CT76" s="42">
        <v>0</v>
      </c>
      <c r="CU76" s="42">
        <v>0</v>
      </c>
      <c r="CV76" s="42">
        <v>0</v>
      </c>
      <c r="CW76" s="42">
        <v>0</v>
      </c>
      <c r="CX76" s="42">
        <v>0</v>
      </c>
      <c r="CY76" s="42">
        <v>0</v>
      </c>
      <c r="CZ76" s="42">
        <v>0</v>
      </c>
      <c r="DA76" s="42">
        <v>0</v>
      </c>
      <c r="DB76" s="42">
        <v>0</v>
      </c>
      <c r="DC76" s="42">
        <v>0</v>
      </c>
      <c r="DD76" s="42">
        <v>0</v>
      </c>
      <c r="DE76" s="56">
        <v>0</v>
      </c>
      <c r="DF76" s="57">
        <v>0</v>
      </c>
      <c r="DG76" s="42">
        <v>0</v>
      </c>
      <c r="DH76" s="42">
        <v>14022828</v>
      </c>
      <c r="DI76" s="42">
        <v>22007</v>
      </c>
      <c r="DJ76" s="42">
        <v>0</v>
      </c>
      <c r="DK76" s="42">
        <v>0</v>
      </c>
      <c r="DL76" s="42">
        <v>0</v>
      </c>
      <c r="DM76" s="56">
        <v>0</v>
      </c>
      <c r="DN76" s="57">
        <v>14044835</v>
      </c>
      <c r="DO76" s="57">
        <v>14044835</v>
      </c>
      <c r="DP76" s="56">
        <v>44331</v>
      </c>
      <c r="DQ76" s="57">
        <v>44331</v>
      </c>
      <c r="DR76" s="57">
        <v>14089166</v>
      </c>
      <c r="DS76" s="57">
        <v>14089166</v>
      </c>
      <c r="DT76" s="42">
        <v>-1787</v>
      </c>
      <c r="DU76" s="42">
        <v>0</v>
      </c>
      <c r="DV76" s="56">
        <v>0</v>
      </c>
      <c r="DW76" s="56">
        <v>-1787</v>
      </c>
      <c r="DX76" s="57">
        <v>14087379</v>
      </c>
      <c r="DY76" s="57">
        <v>0</v>
      </c>
      <c r="DZ76" s="57">
        <v>0</v>
      </c>
      <c r="EA76" s="57">
        <v>14087379</v>
      </c>
    </row>
    <row r="77" spans="1:131" ht="39.950000000000003" customHeight="1" x14ac:dyDescent="0.15">
      <c r="A77" s="55" t="s">
        <v>107</v>
      </c>
      <c r="B77" s="43" t="s">
        <v>106</v>
      </c>
      <c r="C77" s="55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  <c r="AG77" s="42">
        <v>0</v>
      </c>
      <c r="AH77" s="42">
        <v>0</v>
      </c>
      <c r="AI77" s="42">
        <v>0</v>
      </c>
      <c r="AJ77" s="42">
        <v>0</v>
      </c>
      <c r="AK77" s="42">
        <v>0</v>
      </c>
      <c r="AL77" s="42">
        <v>0</v>
      </c>
      <c r="AM77" s="42">
        <v>0</v>
      </c>
      <c r="AN77" s="42">
        <v>0</v>
      </c>
      <c r="AO77" s="42">
        <v>0</v>
      </c>
      <c r="AP77" s="42">
        <v>0</v>
      </c>
      <c r="AQ77" s="42">
        <v>0</v>
      </c>
      <c r="AR77" s="42">
        <v>0</v>
      </c>
      <c r="AS77" s="42">
        <v>0</v>
      </c>
      <c r="AT77" s="42">
        <v>0</v>
      </c>
      <c r="AU77" s="42">
        <v>0</v>
      </c>
      <c r="AV77" s="42">
        <v>0</v>
      </c>
      <c r="AW77" s="42">
        <v>0</v>
      </c>
      <c r="AX77" s="42">
        <v>0</v>
      </c>
      <c r="AY77" s="42">
        <v>0</v>
      </c>
      <c r="AZ77" s="42">
        <v>0</v>
      </c>
      <c r="BA77" s="42">
        <v>0</v>
      </c>
      <c r="BB77" s="42">
        <v>0</v>
      </c>
      <c r="BC77" s="42">
        <v>0</v>
      </c>
      <c r="BD77" s="42">
        <v>0</v>
      </c>
      <c r="BE77" s="42">
        <v>0</v>
      </c>
      <c r="BF77" s="42">
        <v>0</v>
      </c>
      <c r="BG77" s="42">
        <v>0</v>
      </c>
      <c r="BH77" s="42">
        <v>0</v>
      </c>
      <c r="BI77" s="42">
        <v>0</v>
      </c>
      <c r="BJ77" s="42">
        <v>0</v>
      </c>
      <c r="BK77" s="42">
        <v>0</v>
      </c>
      <c r="BL77" s="42">
        <v>0</v>
      </c>
      <c r="BM77" s="42">
        <v>0</v>
      </c>
      <c r="BN77" s="42">
        <v>0</v>
      </c>
      <c r="BO77" s="42">
        <v>0</v>
      </c>
      <c r="BP77" s="42">
        <v>0</v>
      </c>
      <c r="BQ77" s="42">
        <v>0</v>
      </c>
      <c r="BR77" s="42">
        <v>0</v>
      </c>
      <c r="BS77" s="42">
        <v>0</v>
      </c>
      <c r="BT77" s="42">
        <v>0</v>
      </c>
      <c r="BU77" s="42">
        <v>0</v>
      </c>
      <c r="BV77" s="42">
        <v>0</v>
      </c>
      <c r="BW77" s="42">
        <v>0</v>
      </c>
      <c r="BX77" s="42">
        <v>0</v>
      </c>
      <c r="BY77" s="42">
        <v>0</v>
      </c>
      <c r="BZ77" s="42">
        <v>0</v>
      </c>
      <c r="CA77" s="42">
        <v>0</v>
      </c>
      <c r="CB77" s="42">
        <v>0</v>
      </c>
      <c r="CC77" s="42">
        <v>0</v>
      </c>
      <c r="CD77" s="42">
        <v>0</v>
      </c>
      <c r="CE77" s="42">
        <v>0</v>
      </c>
      <c r="CF77" s="42">
        <v>0</v>
      </c>
      <c r="CG77" s="42">
        <v>0</v>
      </c>
      <c r="CH77" s="42">
        <v>0</v>
      </c>
      <c r="CI77" s="42">
        <v>0</v>
      </c>
      <c r="CJ77" s="42">
        <v>0</v>
      </c>
      <c r="CK77" s="42">
        <v>0</v>
      </c>
      <c r="CL77" s="42">
        <v>0</v>
      </c>
      <c r="CM77" s="42">
        <v>0</v>
      </c>
      <c r="CN77" s="42">
        <v>0</v>
      </c>
      <c r="CO77" s="42">
        <v>0</v>
      </c>
      <c r="CP77" s="42">
        <v>0</v>
      </c>
      <c r="CQ77" s="42">
        <v>0</v>
      </c>
      <c r="CR77" s="42">
        <v>0</v>
      </c>
      <c r="CS77" s="42">
        <v>0</v>
      </c>
      <c r="CT77" s="42">
        <v>0</v>
      </c>
      <c r="CU77" s="42">
        <v>0</v>
      </c>
      <c r="CV77" s="42">
        <v>0</v>
      </c>
      <c r="CW77" s="42">
        <v>0</v>
      </c>
      <c r="CX77" s="42">
        <v>0</v>
      </c>
      <c r="CY77" s="42">
        <v>0</v>
      </c>
      <c r="CZ77" s="42">
        <v>0</v>
      </c>
      <c r="DA77" s="42">
        <v>0</v>
      </c>
      <c r="DB77" s="42">
        <v>0</v>
      </c>
      <c r="DC77" s="42">
        <v>0</v>
      </c>
      <c r="DD77" s="42">
        <v>0</v>
      </c>
      <c r="DE77" s="56">
        <v>0</v>
      </c>
      <c r="DF77" s="57">
        <v>0</v>
      </c>
      <c r="DG77" s="42">
        <v>0</v>
      </c>
      <c r="DH77" s="42">
        <v>51332699</v>
      </c>
      <c r="DI77" s="42">
        <v>0</v>
      </c>
      <c r="DJ77" s="42">
        <v>0</v>
      </c>
      <c r="DK77" s="42">
        <v>0</v>
      </c>
      <c r="DL77" s="42">
        <v>0</v>
      </c>
      <c r="DM77" s="56">
        <v>0</v>
      </c>
      <c r="DN77" s="57">
        <v>51332699</v>
      </c>
      <c r="DO77" s="57">
        <v>51332699</v>
      </c>
      <c r="DP77" s="56">
        <v>0</v>
      </c>
      <c r="DQ77" s="57">
        <v>0</v>
      </c>
      <c r="DR77" s="57">
        <v>51332699</v>
      </c>
      <c r="DS77" s="57">
        <v>51332699</v>
      </c>
      <c r="DT77" s="42">
        <v>0</v>
      </c>
      <c r="DU77" s="42">
        <v>0</v>
      </c>
      <c r="DV77" s="56">
        <v>0</v>
      </c>
      <c r="DW77" s="56">
        <v>0</v>
      </c>
      <c r="DX77" s="57">
        <v>51332699</v>
      </c>
      <c r="DY77" s="57">
        <v>0</v>
      </c>
      <c r="DZ77" s="57">
        <v>0</v>
      </c>
      <c r="EA77" s="57">
        <v>51332699</v>
      </c>
    </row>
    <row r="78" spans="1:131" ht="39.950000000000003" customHeight="1" x14ac:dyDescent="0.15">
      <c r="A78" s="55" t="s">
        <v>105</v>
      </c>
      <c r="B78" s="43" t="s">
        <v>104</v>
      </c>
      <c r="C78" s="55">
        <v>0</v>
      </c>
      <c r="D78" s="42">
        <v>0</v>
      </c>
      <c r="E78" s="42">
        <v>581</v>
      </c>
      <c r="F78" s="42">
        <v>904</v>
      </c>
      <c r="G78" s="42">
        <v>1263</v>
      </c>
      <c r="H78" s="42">
        <v>857</v>
      </c>
      <c r="I78" s="42">
        <v>2422</v>
      </c>
      <c r="J78" s="42">
        <v>12904</v>
      </c>
      <c r="K78" s="42">
        <v>2550</v>
      </c>
      <c r="L78" s="42">
        <v>356</v>
      </c>
      <c r="M78" s="42">
        <v>264</v>
      </c>
      <c r="N78" s="42">
        <v>2397</v>
      </c>
      <c r="O78" s="42">
        <v>4761</v>
      </c>
      <c r="P78" s="42">
        <v>1991</v>
      </c>
      <c r="Q78" s="42">
        <v>2978</v>
      </c>
      <c r="R78" s="42">
        <v>3703</v>
      </c>
      <c r="S78" s="42">
        <v>6110</v>
      </c>
      <c r="T78" s="42">
        <v>10787</v>
      </c>
      <c r="U78" s="42">
        <v>407</v>
      </c>
      <c r="V78" s="42">
        <v>2353</v>
      </c>
      <c r="W78" s="42">
        <v>1314</v>
      </c>
      <c r="X78" s="42">
        <v>6456</v>
      </c>
      <c r="Y78" s="42">
        <v>3979</v>
      </c>
      <c r="Z78" s="42">
        <v>416</v>
      </c>
      <c r="AA78" s="42">
        <v>30577</v>
      </c>
      <c r="AB78" s="42">
        <v>12965</v>
      </c>
      <c r="AC78" s="42">
        <v>3327</v>
      </c>
      <c r="AD78" s="42">
        <v>1135</v>
      </c>
      <c r="AE78" s="42">
        <v>32183</v>
      </c>
      <c r="AF78" s="42">
        <v>4322</v>
      </c>
      <c r="AG78" s="42">
        <v>523</v>
      </c>
      <c r="AH78" s="42">
        <v>3030</v>
      </c>
      <c r="AI78" s="42">
        <v>2545</v>
      </c>
      <c r="AJ78" s="42">
        <v>2196</v>
      </c>
      <c r="AK78" s="42">
        <v>8722</v>
      </c>
      <c r="AL78" s="42">
        <v>3368</v>
      </c>
      <c r="AM78" s="42">
        <v>8156</v>
      </c>
      <c r="AN78" s="42">
        <v>2004</v>
      </c>
      <c r="AO78" s="42">
        <v>661</v>
      </c>
      <c r="AP78" s="42">
        <v>1415</v>
      </c>
      <c r="AQ78" s="42">
        <v>5333</v>
      </c>
      <c r="AR78" s="42">
        <v>16582</v>
      </c>
      <c r="AS78" s="42">
        <v>9815</v>
      </c>
      <c r="AT78" s="42">
        <v>17214</v>
      </c>
      <c r="AU78" s="42">
        <v>33257</v>
      </c>
      <c r="AV78" s="42">
        <v>18552</v>
      </c>
      <c r="AW78" s="42">
        <v>27203</v>
      </c>
      <c r="AX78" s="42">
        <v>24212</v>
      </c>
      <c r="AY78" s="42">
        <v>12708</v>
      </c>
      <c r="AZ78" s="42">
        <v>6034</v>
      </c>
      <c r="BA78" s="42">
        <v>8424</v>
      </c>
      <c r="BB78" s="42">
        <v>3279</v>
      </c>
      <c r="BC78" s="42">
        <v>30425</v>
      </c>
      <c r="BD78" s="42">
        <v>5847</v>
      </c>
      <c r="BE78" s="42">
        <v>7005</v>
      </c>
      <c r="BF78" s="42">
        <v>1132</v>
      </c>
      <c r="BG78" s="42">
        <v>11139</v>
      </c>
      <c r="BH78" s="42">
        <v>2949</v>
      </c>
      <c r="BI78" s="42">
        <v>5768</v>
      </c>
      <c r="BJ78" s="42">
        <v>6181</v>
      </c>
      <c r="BK78" s="42">
        <v>1745</v>
      </c>
      <c r="BL78" s="42">
        <v>38436</v>
      </c>
      <c r="BM78" s="42">
        <v>16494</v>
      </c>
      <c r="BN78" s="42">
        <v>15709</v>
      </c>
      <c r="BO78" s="42">
        <v>6515</v>
      </c>
      <c r="BP78" s="42">
        <v>12442</v>
      </c>
      <c r="BQ78" s="42">
        <v>2357</v>
      </c>
      <c r="BR78" s="42">
        <v>8428</v>
      </c>
      <c r="BS78" s="42">
        <v>65927</v>
      </c>
      <c r="BT78" s="42">
        <v>520177</v>
      </c>
      <c r="BU78" s="42">
        <v>406935</v>
      </c>
      <c r="BV78" s="42">
        <v>11033</v>
      </c>
      <c r="BW78" s="42">
        <v>1312</v>
      </c>
      <c r="BX78" s="42">
        <v>0</v>
      </c>
      <c r="BY78" s="42">
        <v>2413</v>
      </c>
      <c r="BZ78" s="42">
        <v>21614</v>
      </c>
      <c r="CA78" s="42">
        <v>0</v>
      </c>
      <c r="CB78" s="42">
        <v>8373</v>
      </c>
      <c r="CC78" s="42">
        <v>1085</v>
      </c>
      <c r="CD78" s="42">
        <v>5850</v>
      </c>
      <c r="CE78" s="42">
        <v>3694</v>
      </c>
      <c r="CF78" s="42">
        <v>16987</v>
      </c>
      <c r="CG78" s="42">
        <v>3169</v>
      </c>
      <c r="CH78" s="42">
        <v>37280</v>
      </c>
      <c r="CI78" s="42">
        <v>20135</v>
      </c>
      <c r="CJ78" s="42">
        <v>14061</v>
      </c>
      <c r="CK78" s="42">
        <v>11758</v>
      </c>
      <c r="CL78" s="42">
        <v>13577</v>
      </c>
      <c r="CM78" s="42">
        <v>277213</v>
      </c>
      <c r="CN78" s="42">
        <v>116344</v>
      </c>
      <c r="CO78" s="42">
        <v>150032</v>
      </c>
      <c r="CP78" s="42">
        <v>68434</v>
      </c>
      <c r="CQ78" s="42">
        <v>5579</v>
      </c>
      <c r="CR78" s="42">
        <v>10633</v>
      </c>
      <c r="CS78" s="42">
        <v>7098</v>
      </c>
      <c r="CT78" s="42">
        <v>20959</v>
      </c>
      <c r="CU78" s="42">
        <v>7635</v>
      </c>
      <c r="CV78" s="42">
        <v>3417</v>
      </c>
      <c r="CW78" s="42">
        <v>7682</v>
      </c>
      <c r="CX78" s="42">
        <v>74233</v>
      </c>
      <c r="CY78" s="42">
        <v>6585</v>
      </c>
      <c r="CZ78" s="42">
        <v>58356</v>
      </c>
      <c r="DA78" s="42">
        <v>10507</v>
      </c>
      <c r="DB78" s="42">
        <v>21068</v>
      </c>
      <c r="DC78" s="42">
        <v>20517</v>
      </c>
      <c r="DD78" s="42">
        <v>0</v>
      </c>
      <c r="DE78" s="56">
        <v>72175</v>
      </c>
      <c r="DF78" s="57">
        <v>2645914</v>
      </c>
      <c r="DG78" s="42">
        <v>20644</v>
      </c>
      <c r="DH78" s="42">
        <v>4465366</v>
      </c>
      <c r="DI78" s="42">
        <v>0</v>
      </c>
      <c r="DJ78" s="42">
        <v>0</v>
      </c>
      <c r="DK78" s="42">
        <v>0</v>
      </c>
      <c r="DL78" s="42">
        <v>0</v>
      </c>
      <c r="DM78" s="56">
        <v>0</v>
      </c>
      <c r="DN78" s="57">
        <v>4486010</v>
      </c>
      <c r="DO78" s="57">
        <v>7131924</v>
      </c>
      <c r="DP78" s="56">
        <v>176206</v>
      </c>
      <c r="DQ78" s="57">
        <v>176206</v>
      </c>
      <c r="DR78" s="57">
        <v>4662216</v>
      </c>
      <c r="DS78" s="57">
        <v>7308130</v>
      </c>
      <c r="DT78" s="42">
        <v>-39136</v>
      </c>
      <c r="DU78" s="42">
        <v>0</v>
      </c>
      <c r="DV78" s="56">
        <v>0</v>
      </c>
      <c r="DW78" s="56">
        <v>-39136</v>
      </c>
      <c r="DX78" s="57">
        <v>4623080</v>
      </c>
      <c r="DY78" s="57">
        <v>0</v>
      </c>
      <c r="DZ78" s="57">
        <v>110965</v>
      </c>
      <c r="EA78" s="57">
        <v>7379959</v>
      </c>
    </row>
    <row r="79" spans="1:131" ht="39.950000000000003" customHeight="1" x14ac:dyDescent="0.15">
      <c r="A79" s="55" t="s">
        <v>103</v>
      </c>
      <c r="B79" s="43" t="s">
        <v>102</v>
      </c>
      <c r="C79" s="55">
        <v>213</v>
      </c>
      <c r="D79" s="42">
        <v>230</v>
      </c>
      <c r="E79" s="42">
        <v>374</v>
      </c>
      <c r="F79" s="42">
        <v>13465</v>
      </c>
      <c r="G79" s="42">
        <v>1223</v>
      </c>
      <c r="H79" s="42">
        <v>1162</v>
      </c>
      <c r="I79" s="42">
        <v>5867</v>
      </c>
      <c r="J79" s="42">
        <v>18871</v>
      </c>
      <c r="K79" s="42">
        <v>3080</v>
      </c>
      <c r="L79" s="42">
        <v>658</v>
      </c>
      <c r="M79" s="42">
        <v>2426</v>
      </c>
      <c r="N79" s="42">
        <v>1512</v>
      </c>
      <c r="O79" s="42">
        <v>2800</v>
      </c>
      <c r="P79" s="42">
        <v>1439</v>
      </c>
      <c r="Q79" s="42">
        <v>1729</v>
      </c>
      <c r="R79" s="42">
        <v>3033</v>
      </c>
      <c r="S79" s="42">
        <v>3416</v>
      </c>
      <c r="T79" s="42">
        <v>4892</v>
      </c>
      <c r="U79" s="42">
        <v>354</v>
      </c>
      <c r="V79" s="42">
        <v>2120</v>
      </c>
      <c r="W79" s="42">
        <v>1343</v>
      </c>
      <c r="X79" s="42">
        <v>4921</v>
      </c>
      <c r="Y79" s="42">
        <v>2949</v>
      </c>
      <c r="Z79" s="42">
        <v>348</v>
      </c>
      <c r="AA79" s="42">
        <v>19616</v>
      </c>
      <c r="AB79" s="42">
        <v>6526</v>
      </c>
      <c r="AC79" s="42">
        <v>2908</v>
      </c>
      <c r="AD79" s="42">
        <v>591</v>
      </c>
      <c r="AE79" s="42">
        <v>10814</v>
      </c>
      <c r="AF79" s="42">
        <v>5686</v>
      </c>
      <c r="AG79" s="42">
        <v>671</v>
      </c>
      <c r="AH79" s="42">
        <v>1659</v>
      </c>
      <c r="AI79" s="42">
        <v>2177</v>
      </c>
      <c r="AJ79" s="42">
        <v>962</v>
      </c>
      <c r="AK79" s="42">
        <v>7166</v>
      </c>
      <c r="AL79" s="42">
        <v>2973</v>
      </c>
      <c r="AM79" s="42">
        <v>7338</v>
      </c>
      <c r="AN79" s="42">
        <v>1532</v>
      </c>
      <c r="AO79" s="42">
        <v>1416</v>
      </c>
      <c r="AP79" s="42">
        <v>2076</v>
      </c>
      <c r="AQ79" s="42">
        <v>3644</v>
      </c>
      <c r="AR79" s="42">
        <v>9272</v>
      </c>
      <c r="AS79" s="42">
        <v>10224</v>
      </c>
      <c r="AT79" s="42">
        <v>21111</v>
      </c>
      <c r="AU79" s="42">
        <v>28253</v>
      </c>
      <c r="AV79" s="42">
        <v>15020</v>
      </c>
      <c r="AW79" s="42">
        <v>24341</v>
      </c>
      <c r="AX79" s="42">
        <v>16124</v>
      </c>
      <c r="AY79" s="42">
        <v>16738</v>
      </c>
      <c r="AZ79" s="42">
        <v>5247</v>
      </c>
      <c r="BA79" s="42">
        <v>2936</v>
      </c>
      <c r="BB79" s="42">
        <v>4492</v>
      </c>
      <c r="BC79" s="42">
        <v>6218</v>
      </c>
      <c r="BD79" s="42">
        <v>11072</v>
      </c>
      <c r="BE79" s="42">
        <v>8965</v>
      </c>
      <c r="BF79" s="42">
        <v>1873</v>
      </c>
      <c r="BG79" s="42">
        <v>15768</v>
      </c>
      <c r="BH79" s="42">
        <v>2851</v>
      </c>
      <c r="BI79" s="42">
        <v>3886</v>
      </c>
      <c r="BJ79" s="42">
        <v>10274</v>
      </c>
      <c r="BK79" s="42">
        <v>382747</v>
      </c>
      <c r="BL79" s="42">
        <v>72205</v>
      </c>
      <c r="BM79" s="42">
        <v>36217</v>
      </c>
      <c r="BN79" s="42">
        <v>28221</v>
      </c>
      <c r="BO79" s="42">
        <v>15972</v>
      </c>
      <c r="BP79" s="42">
        <v>12483</v>
      </c>
      <c r="BQ79" s="42">
        <v>4504</v>
      </c>
      <c r="BR79" s="42">
        <v>26384</v>
      </c>
      <c r="BS79" s="42">
        <v>103263</v>
      </c>
      <c r="BT79" s="42">
        <v>280628</v>
      </c>
      <c r="BU79" s="42">
        <v>240889</v>
      </c>
      <c r="BV79" s="42">
        <v>8994</v>
      </c>
      <c r="BW79" s="42">
        <v>5451</v>
      </c>
      <c r="BX79" s="42">
        <v>0</v>
      </c>
      <c r="BY79" s="42">
        <v>3735</v>
      </c>
      <c r="BZ79" s="42">
        <v>37221</v>
      </c>
      <c r="CA79" s="42">
        <v>0</v>
      </c>
      <c r="CB79" s="42">
        <v>7219</v>
      </c>
      <c r="CC79" s="42">
        <v>1317</v>
      </c>
      <c r="CD79" s="42">
        <v>1449</v>
      </c>
      <c r="CE79" s="42">
        <v>2322</v>
      </c>
      <c r="CF79" s="42">
        <v>22892</v>
      </c>
      <c r="CG79" s="42">
        <v>106401</v>
      </c>
      <c r="CH79" s="42">
        <v>72450</v>
      </c>
      <c r="CI79" s="42">
        <v>14236</v>
      </c>
      <c r="CJ79" s="42">
        <v>54489</v>
      </c>
      <c r="CK79" s="42">
        <v>22825</v>
      </c>
      <c r="CL79" s="42">
        <v>29809</v>
      </c>
      <c r="CM79" s="42">
        <v>195773</v>
      </c>
      <c r="CN79" s="42">
        <v>44995</v>
      </c>
      <c r="CO79" s="42">
        <v>81845</v>
      </c>
      <c r="CP79" s="42">
        <v>28868</v>
      </c>
      <c r="CQ79" s="42">
        <v>2002</v>
      </c>
      <c r="CR79" s="42">
        <v>13424</v>
      </c>
      <c r="CS79" s="42">
        <v>6113</v>
      </c>
      <c r="CT79" s="42">
        <v>27696</v>
      </c>
      <c r="CU79" s="42">
        <v>16477</v>
      </c>
      <c r="CV79" s="42">
        <v>8330</v>
      </c>
      <c r="CW79" s="42">
        <v>13733</v>
      </c>
      <c r="CX79" s="42">
        <v>72409</v>
      </c>
      <c r="CY79" s="42">
        <v>3157</v>
      </c>
      <c r="CZ79" s="42">
        <v>26669</v>
      </c>
      <c r="DA79" s="42">
        <v>4317</v>
      </c>
      <c r="DB79" s="42">
        <v>14732</v>
      </c>
      <c r="DC79" s="42">
        <v>96250</v>
      </c>
      <c r="DD79" s="42">
        <v>0</v>
      </c>
      <c r="DE79" s="56">
        <v>180705</v>
      </c>
      <c r="DF79" s="57">
        <v>2802663</v>
      </c>
      <c r="DG79" s="42">
        <v>272204</v>
      </c>
      <c r="DH79" s="42">
        <v>3321819</v>
      </c>
      <c r="DI79" s="42">
        <v>0</v>
      </c>
      <c r="DJ79" s="42">
        <v>0</v>
      </c>
      <c r="DK79" s="42">
        <v>0</v>
      </c>
      <c r="DL79" s="42">
        <v>0</v>
      </c>
      <c r="DM79" s="56">
        <v>0</v>
      </c>
      <c r="DN79" s="57">
        <v>3594023</v>
      </c>
      <c r="DO79" s="57">
        <v>6396686</v>
      </c>
      <c r="DP79" s="56">
        <v>47191</v>
      </c>
      <c r="DQ79" s="57">
        <v>47191</v>
      </c>
      <c r="DR79" s="57">
        <v>3641214</v>
      </c>
      <c r="DS79" s="57">
        <v>6443877</v>
      </c>
      <c r="DT79" s="42">
        <v>-71992</v>
      </c>
      <c r="DU79" s="42">
        <v>0</v>
      </c>
      <c r="DV79" s="56">
        <v>0</v>
      </c>
      <c r="DW79" s="56">
        <v>-71992</v>
      </c>
      <c r="DX79" s="57">
        <v>3569222</v>
      </c>
      <c r="DY79" s="57">
        <v>0</v>
      </c>
      <c r="DZ79" s="57">
        <v>10345390</v>
      </c>
      <c r="EA79" s="57">
        <v>16717275</v>
      </c>
    </row>
    <row r="80" spans="1:131" ht="39.950000000000003" customHeight="1" x14ac:dyDescent="0.15">
      <c r="A80" s="55" t="s">
        <v>101</v>
      </c>
      <c r="B80" s="43" t="s">
        <v>100</v>
      </c>
      <c r="C80" s="55">
        <v>260797</v>
      </c>
      <c r="D80" s="42">
        <v>37378</v>
      </c>
      <c r="E80" s="42">
        <v>13555</v>
      </c>
      <c r="F80" s="42">
        <v>19662</v>
      </c>
      <c r="G80" s="42">
        <v>36571</v>
      </c>
      <c r="H80" s="42">
        <v>7419</v>
      </c>
      <c r="I80" s="42">
        <v>150812</v>
      </c>
      <c r="J80" s="42">
        <v>174857</v>
      </c>
      <c r="K80" s="42">
        <v>38964</v>
      </c>
      <c r="L80" s="42">
        <v>4311</v>
      </c>
      <c r="M80" s="42">
        <v>4538</v>
      </c>
      <c r="N80" s="42">
        <v>14793</v>
      </c>
      <c r="O80" s="42">
        <v>16078</v>
      </c>
      <c r="P80" s="42">
        <v>37699</v>
      </c>
      <c r="Q80" s="42">
        <v>12057</v>
      </c>
      <c r="R80" s="42">
        <v>17226</v>
      </c>
      <c r="S80" s="42">
        <v>11841</v>
      </c>
      <c r="T80" s="42">
        <v>42045</v>
      </c>
      <c r="U80" s="42">
        <v>1140</v>
      </c>
      <c r="V80" s="42">
        <v>8029</v>
      </c>
      <c r="W80" s="42">
        <v>6519</v>
      </c>
      <c r="X80" s="42">
        <v>20564</v>
      </c>
      <c r="Y80" s="42">
        <v>2368</v>
      </c>
      <c r="Z80" s="42">
        <v>1556</v>
      </c>
      <c r="AA80" s="42">
        <v>16554</v>
      </c>
      <c r="AB80" s="42">
        <v>15762</v>
      </c>
      <c r="AC80" s="42">
        <v>5557</v>
      </c>
      <c r="AD80" s="42">
        <v>485</v>
      </c>
      <c r="AE80" s="42">
        <v>13403</v>
      </c>
      <c r="AF80" s="42">
        <v>4205</v>
      </c>
      <c r="AG80" s="42">
        <v>4023</v>
      </c>
      <c r="AH80" s="42">
        <v>7209</v>
      </c>
      <c r="AI80" s="42">
        <v>78517</v>
      </c>
      <c r="AJ80" s="42">
        <v>2466</v>
      </c>
      <c r="AK80" s="42">
        <v>10086</v>
      </c>
      <c r="AL80" s="42">
        <v>20409</v>
      </c>
      <c r="AM80" s="42">
        <v>54720</v>
      </c>
      <c r="AN80" s="42">
        <v>8072</v>
      </c>
      <c r="AO80" s="42">
        <v>8463</v>
      </c>
      <c r="AP80" s="42">
        <v>8511</v>
      </c>
      <c r="AQ80" s="42">
        <v>20028</v>
      </c>
      <c r="AR80" s="42">
        <v>38645</v>
      </c>
      <c r="AS80" s="42">
        <v>60860</v>
      </c>
      <c r="AT80" s="42">
        <v>51509</v>
      </c>
      <c r="AU80" s="42">
        <v>78011</v>
      </c>
      <c r="AV80" s="42">
        <v>48298</v>
      </c>
      <c r="AW80" s="42">
        <v>21146</v>
      </c>
      <c r="AX80" s="42">
        <v>4842</v>
      </c>
      <c r="AY80" s="42">
        <v>18008</v>
      </c>
      <c r="AZ80" s="42">
        <v>6735</v>
      </c>
      <c r="BA80" s="42">
        <v>4821</v>
      </c>
      <c r="BB80" s="42">
        <v>9396</v>
      </c>
      <c r="BC80" s="42">
        <v>964</v>
      </c>
      <c r="BD80" s="42">
        <v>7372</v>
      </c>
      <c r="BE80" s="42">
        <v>15377</v>
      </c>
      <c r="BF80" s="42">
        <v>3812</v>
      </c>
      <c r="BG80" s="42">
        <v>26723</v>
      </c>
      <c r="BH80" s="42">
        <v>3746</v>
      </c>
      <c r="BI80" s="42">
        <v>2281</v>
      </c>
      <c r="BJ80" s="42">
        <v>117281</v>
      </c>
      <c r="BK80" s="42">
        <v>11416</v>
      </c>
      <c r="BL80" s="42">
        <v>502183</v>
      </c>
      <c r="BM80" s="42">
        <v>211751</v>
      </c>
      <c r="BN80" s="42">
        <v>258019</v>
      </c>
      <c r="BO80" s="42">
        <v>108002</v>
      </c>
      <c r="BP80" s="42">
        <v>74098</v>
      </c>
      <c r="BQ80" s="42">
        <v>17248</v>
      </c>
      <c r="BR80" s="42">
        <v>30274</v>
      </c>
      <c r="BS80" s="42">
        <v>97308</v>
      </c>
      <c r="BT80" s="42">
        <v>3187826</v>
      </c>
      <c r="BU80" s="42">
        <v>268605</v>
      </c>
      <c r="BV80" s="42">
        <v>74766</v>
      </c>
      <c r="BW80" s="42">
        <v>38207</v>
      </c>
      <c r="BX80" s="42">
        <v>35459</v>
      </c>
      <c r="BY80" s="42">
        <v>17472</v>
      </c>
      <c r="BZ80" s="42">
        <v>32196</v>
      </c>
      <c r="CA80" s="42">
        <v>0</v>
      </c>
      <c r="CB80" s="42">
        <v>19564</v>
      </c>
      <c r="CC80" s="42">
        <v>3816</v>
      </c>
      <c r="CD80" s="42">
        <v>2057</v>
      </c>
      <c r="CE80" s="42">
        <v>4347</v>
      </c>
      <c r="CF80" s="42">
        <v>30386</v>
      </c>
      <c r="CG80" s="42">
        <v>10666</v>
      </c>
      <c r="CH80" s="42">
        <v>104488</v>
      </c>
      <c r="CI80" s="42">
        <v>26394</v>
      </c>
      <c r="CJ80" s="42">
        <v>242757</v>
      </c>
      <c r="CK80" s="42">
        <v>6456</v>
      </c>
      <c r="CL80" s="42">
        <v>76606</v>
      </c>
      <c r="CM80" s="42">
        <v>454569</v>
      </c>
      <c r="CN80" s="42">
        <v>216519</v>
      </c>
      <c r="CO80" s="42">
        <v>102670</v>
      </c>
      <c r="CP80" s="42">
        <v>172759</v>
      </c>
      <c r="CQ80" s="42">
        <v>7389</v>
      </c>
      <c r="CR80" s="42">
        <v>58578</v>
      </c>
      <c r="CS80" s="42">
        <v>63636</v>
      </c>
      <c r="CT80" s="42">
        <v>49783</v>
      </c>
      <c r="CU80" s="42">
        <v>105484</v>
      </c>
      <c r="CV80" s="42">
        <v>74491</v>
      </c>
      <c r="CW80" s="42">
        <v>47375</v>
      </c>
      <c r="CX80" s="42">
        <v>276204</v>
      </c>
      <c r="CY80" s="42">
        <v>144643</v>
      </c>
      <c r="CZ80" s="42">
        <v>41776</v>
      </c>
      <c r="DA80" s="42">
        <v>66903</v>
      </c>
      <c r="DB80" s="42">
        <v>221734</v>
      </c>
      <c r="DC80" s="42">
        <v>172206</v>
      </c>
      <c r="DD80" s="42">
        <v>0</v>
      </c>
      <c r="DE80" s="56">
        <v>55082</v>
      </c>
      <c r="DF80" s="57">
        <v>9563244</v>
      </c>
      <c r="DG80" s="42">
        <v>0</v>
      </c>
      <c r="DH80" s="42">
        <v>0</v>
      </c>
      <c r="DI80" s="42">
        <v>0</v>
      </c>
      <c r="DJ80" s="42">
        <v>0</v>
      </c>
      <c r="DK80" s="42">
        <v>0</v>
      </c>
      <c r="DL80" s="42">
        <v>0</v>
      </c>
      <c r="DM80" s="56">
        <v>0</v>
      </c>
      <c r="DN80" s="57">
        <v>0</v>
      </c>
      <c r="DO80" s="57">
        <v>9563244</v>
      </c>
      <c r="DP80" s="56">
        <v>0</v>
      </c>
      <c r="DQ80" s="57">
        <v>0</v>
      </c>
      <c r="DR80" s="57">
        <v>0</v>
      </c>
      <c r="DS80" s="57">
        <v>9563244</v>
      </c>
      <c r="DT80" s="42">
        <v>0</v>
      </c>
      <c r="DU80" s="42">
        <v>0</v>
      </c>
      <c r="DV80" s="56">
        <v>0</v>
      </c>
      <c r="DW80" s="56">
        <v>0</v>
      </c>
      <c r="DX80" s="57">
        <v>0</v>
      </c>
      <c r="DY80" s="57">
        <v>0</v>
      </c>
      <c r="DZ80" s="57">
        <v>0</v>
      </c>
      <c r="EA80" s="57">
        <v>9563244</v>
      </c>
    </row>
    <row r="81" spans="1:131" ht="39.950000000000003" customHeight="1" x14ac:dyDescent="0.15">
      <c r="A81" s="55" t="s">
        <v>99</v>
      </c>
      <c r="B81" s="43" t="s">
        <v>98</v>
      </c>
      <c r="C81" s="55">
        <v>0</v>
      </c>
      <c r="D81" s="42">
        <v>0</v>
      </c>
      <c r="E81" s="42">
        <v>20</v>
      </c>
      <c r="F81" s="42">
        <v>9</v>
      </c>
      <c r="G81" s="42">
        <v>45</v>
      </c>
      <c r="H81" s="42">
        <v>121</v>
      </c>
      <c r="I81" s="42">
        <v>112</v>
      </c>
      <c r="J81" s="42">
        <v>121</v>
      </c>
      <c r="K81" s="42">
        <v>36</v>
      </c>
      <c r="L81" s="42">
        <v>4</v>
      </c>
      <c r="M81" s="42">
        <v>1</v>
      </c>
      <c r="N81" s="42">
        <v>204</v>
      </c>
      <c r="O81" s="42">
        <v>180</v>
      </c>
      <c r="P81" s="42">
        <v>184</v>
      </c>
      <c r="Q81" s="42">
        <v>5</v>
      </c>
      <c r="R81" s="42">
        <v>68</v>
      </c>
      <c r="S81" s="42">
        <v>447</v>
      </c>
      <c r="T81" s="42">
        <v>396</v>
      </c>
      <c r="U81" s="42">
        <v>2</v>
      </c>
      <c r="V81" s="42">
        <v>22</v>
      </c>
      <c r="W81" s="42">
        <v>18</v>
      </c>
      <c r="X81" s="42">
        <v>97</v>
      </c>
      <c r="Y81" s="42">
        <v>27</v>
      </c>
      <c r="Z81" s="42">
        <v>22</v>
      </c>
      <c r="AA81" s="42">
        <v>892</v>
      </c>
      <c r="AB81" s="42">
        <v>273</v>
      </c>
      <c r="AC81" s="42">
        <v>204</v>
      </c>
      <c r="AD81" s="42">
        <v>32</v>
      </c>
      <c r="AE81" s="42">
        <v>363</v>
      </c>
      <c r="AF81" s="42">
        <v>182</v>
      </c>
      <c r="AG81" s="42">
        <v>3</v>
      </c>
      <c r="AH81" s="42">
        <v>72</v>
      </c>
      <c r="AI81" s="42">
        <v>46</v>
      </c>
      <c r="AJ81" s="42">
        <v>1</v>
      </c>
      <c r="AK81" s="42">
        <v>84</v>
      </c>
      <c r="AL81" s="42">
        <v>20</v>
      </c>
      <c r="AM81" s="42">
        <v>52</v>
      </c>
      <c r="AN81" s="42">
        <v>14</v>
      </c>
      <c r="AO81" s="42">
        <v>10</v>
      </c>
      <c r="AP81" s="42">
        <v>11</v>
      </c>
      <c r="AQ81" s="42">
        <v>76</v>
      </c>
      <c r="AR81" s="42">
        <v>330</v>
      </c>
      <c r="AS81" s="42">
        <v>98</v>
      </c>
      <c r="AT81" s="42">
        <v>163</v>
      </c>
      <c r="AU81" s="42">
        <v>628</v>
      </c>
      <c r="AV81" s="42">
        <v>184</v>
      </c>
      <c r="AW81" s="42">
        <v>609</v>
      </c>
      <c r="AX81" s="42">
        <v>331</v>
      </c>
      <c r="AY81" s="42">
        <v>374</v>
      </c>
      <c r="AZ81" s="42">
        <v>115</v>
      </c>
      <c r="BA81" s="42">
        <v>102</v>
      </c>
      <c r="BB81" s="42">
        <v>51</v>
      </c>
      <c r="BC81" s="42">
        <v>210</v>
      </c>
      <c r="BD81" s="42">
        <v>233</v>
      </c>
      <c r="BE81" s="42">
        <v>3</v>
      </c>
      <c r="BF81" s="42">
        <v>22</v>
      </c>
      <c r="BG81" s="42">
        <v>70</v>
      </c>
      <c r="BH81" s="42">
        <v>35</v>
      </c>
      <c r="BI81" s="42">
        <v>38</v>
      </c>
      <c r="BJ81" s="42">
        <v>155</v>
      </c>
      <c r="BK81" s="42">
        <v>106192</v>
      </c>
      <c r="BL81" s="42">
        <v>579</v>
      </c>
      <c r="BM81" s="42">
        <v>147</v>
      </c>
      <c r="BN81" s="42">
        <v>3908</v>
      </c>
      <c r="BO81" s="42">
        <v>7074</v>
      </c>
      <c r="BP81" s="42">
        <v>389</v>
      </c>
      <c r="BQ81" s="42">
        <v>111</v>
      </c>
      <c r="BR81" s="42">
        <v>109</v>
      </c>
      <c r="BS81" s="42">
        <v>887</v>
      </c>
      <c r="BT81" s="42">
        <v>6236</v>
      </c>
      <c r="BU81" s="42">
        <v>6000</v>
      </c>
      <c r="BV81" s="42">
        <v>145</v>
      </c>
      <c r="BW81" s="42">
        <v>16</v>
      </c>
      <c r="BX81" s="42">
        <v>0</v>
      </c>
      <c r="BY81" s="42">
        <v>11</v>
      </c>
      <c r="BZ81" s="42">
        <v>40469</v>
      </c>
      <c r="CA81" s="42">
        <v>40102</v>
      </c>
      <c r="CB81" s="42">
        <v>2566659</v>
      </c>
      <c r="CC81" s="42">
        <v>101</v>
      </c>
      <c r="CD81" s="42">
        <v>14</v>
      </c>
      <c r="CE81" s="42">
        <v>40</v>
      </c>
      <c r="CF81" s="42">
        <v>766</v>
      </c>
      <c r="CG81" s="42">
        <v>2258</v>
      </c>
      <c r="CH81" s="42">
        <v>185</v>
      </c>
      <c r="CI81" s="42">
        <v>143</v>
      </c>
      <c r="CJ81" s="42">
        <v>4281</v>
      </c>
      <c r="CK81" s="42">
        <v>159</v>
      </c>
      <c r="CL81" s="42">
        <v>482</v>
      </c>
      <c r="CM81" s="42">
        <v>2111</v>
      </c>
      <c r="CN81" s="42">
        <v>1602</v>
      </c>
      <c r="CO81" s="42">
        <v>2607</v>
      </c>
      <c r="CP81" s="42">
        <v>292</v>
      </c>
      <c r="CQ81" s="42">
        <v>8</v>
      </c>
      <c r="CR81" s="42">
        <v>146</v>
      </c>
      <c r="CS81" s="42">
        <v>118</v>
      </c>
      <c r="CT81" s="42">
        <v>723</v>
      </c>
      <c r="CU81" s="42">
        <v>292</v>
      </c>
      <c r="CV81" s="42">
        <v>114</v>
      </c>
      <c r="CW81" s="42">
        <v>132</v>
      </c>
      <c r="CX81" s="42">
        <v>3294</v>
      </c>
      <c r="CY81" s="42">
        <v>90</v>
      </c>
      <c r="CZ81" s="42">
        <v>1524</v>
      </c>
      <c r="DA81" s="42">
        <v>270</v>
      </c>
      <c r="DB81" s="42">
        <v>534</v>
      </c>
      <c r="DC81" s="42">
        <v>1052</v>
      </c>
      <c r="DD81" s="42">
        <v>0</v>
      </c>
      <c r="DE81" s="56">
        <v>2078</v>
      </c>
      <c r="DF81" s="57">
        <v>2812677</v>
      </c>
      <c r="DG81" s="42">
        <v>187</v>
      </c>
      <c r="DH81" s="42">
        <v>72537</v>
      </c>
      <c r="DI81" s="42">
        <v>0</v>
      </c>
      <c r="DJ81" s="42">
        <v>0</v>
      </c>
      <c r="DK81" s="42">
        <v>0</v>
      </c>
      <c r="DL81" s="42">
        <v>0</v>
      </c>
      <c r="DM81" s="56">
        <v>0</v>
      </c>
      <c r="DN81" s="57">
        <v>72724</v>
      </c>
      <c r="DO81" s="57">
        <v>2885401</v>
      </c>
      <c r="DP81" s="56">
        <v>4043623</v>
      </c>
      <c r="DQ81" s="57">
        <v>4043623</v>
      </c>
      <c r="DR81" s="57">
        <v>4116347</v>
      </c>
      <c r="DS81" s="57">
        <v>6929024</v>
      </c>
      <c r="DT81" s="42">
        <v>-2238216</v>
      </c>
      <c r="DU81" s="42">
        <v>0</v>
      </c>
      <c r="DV81" s="56">
        <v>0</v>
      </c>
      <c r="DW81" s="56">
        <v>-2238216</v>
      </c>
      <c r="DX81" s="57">
        <v>1878131</v>
      </c>
      <c r="DY81" s="57">
        <v>0</v>
      </c>
      <c r="DZ81" s="57">
        <v>1256452</v>
      </c>
      <c r="EA81" s="57">
        <v>5947260</v>
      </c>
    </row>
    <row r="82" spans="1:131" ht="39.950000000000003" customHeight="1" x14ac:dyDescent="0.15">
      <c r="A82" s="55" t="s">
        <v>97</v>
      </c>
      <c r="B82" s="43" t="s">
        <v>96</v>
      </c>
      <c r="C82" s="55">
        <v>0</v>
      </c>
      <c r="D82" s="42">
        <v>0</v>
      </c>
      <c r="E82" s="42">
        <v>1549</v>
      </c>
      <c r="F82" s="42">
        <v>179</v>
      </c>
      <c r="G82" s="42">
        <v>455</v>
      </c>
      <c r="H82" s="42">
        <v>896</v>
      </c>
      <c r="I82" s="42">
        <v>1757</v>
      </c>
      <c r="J82" s="42">
        <v>4369</v>
      </c>
      <c r="K82" s="42">
        <v>831</v>
      </c>
      <c r="L82" s="42">
        <v>239</v>
      </c>
      <c r="M82" s="42">
        <v>206</v>
      </c>
      <c r="N82" s="42">
        <v>1687</v>
      </c>
      <c r="O82" s="42">
        <v>4854</v>
      </c>
      <c r="P82" s="42">
        <v>1038</v>
      </c>
      <c r="Q82" s="42">
        <v>2623</v>
      </c>
      <c r="R82" s="42">
        <v>1349</v>
      </c>
      <c r="S82" s="42">
        <v>2108</v>
      </c>
      <c r="T82" s="42">
        <v>7689</v>
      </c>
      <c r="U82" s="42">
        <v>151</v>
      </c>
      <c r="V82" s="42">
        <v>948</v>
      </c>
      <c r="W82" s="42">
        <v>561</v>
      </c>
      <c r="X82" s="42">
        <v>2324</v>
      </c>
      <c r="Y82" s="42">
        <v>1207</v>
      </c>
      <c r="Z82" s="42">
        <v>231</v>
      </c>
      <c r="AA82" s="42">
        <v>33084</v>
      </c>
      <c r="AB82" s="42">
        <v>5466</v>
      </c>
      <c r="AC82" s="42">
        <v>1566</v>
      </c>
      <c r="AD82" s="42">
        <v>370</v>
      </c>
      <c r="AE82" s="42">
        <v>7272</v>
      </c>
      <c r="AF82" s="42">
        <v>3348</v>
      </c>
      <c r="AG82" s="42">
        <v>307</v>
      </c>
      <c r="AH82" s="42">
        <v>1027</v>
      </c>
      <c r="AI82" s="42">
        <v>1742</v>
      </c>
      <c r="AJ82" s="42">
        <v>432</v>
      </c>
      <c r="AK82" s="42">
        <v>1181</v>
      </c>
      <c r="AL82" s="42">
        <v>839</v>
      </c>
      <c r="AM82" s="42">
        <v>3643</v>
      </c>
      <c r="AN82" s="42">
        <v>830</v>
      </c>
      <c r="AO82" s="42">
        <v>388</v>
      </c>
      <c r="AP82" s="42">
        <v>567</v>
      </c>
      <c r="AQ82" s="42">
        <v>1447</v>
      </c>
      <c r="AR82" s="42">
        <v>4719</v>
      </c>
      <c r="AS82" s="42">
        <v>5800</v>
      </c>
      <c r="AT82" s="42">
        <v>11376</v>
      </c>
      <c r="AU82" s="42">
        <v>18746</v>
      </c>
      <c r="AV82" s="42">
        <v>6566</v>
      </c>
      <c r="AW82" s="42">
        <v>2673</v>
      </c>
      <c r="AX82" s="42">
        <v>4452</v>
      </c>
      <c r="AY82" s="42">
        <v>6517</v>
      </c>
      <c r="AZ82" s="42">
        <v>3004</v>
      </c>
      <c r="BA82" s="42">
        <v>3780</v>
      </c>
      <c r="BB82" s="42">
        <v>2691</v>
      </c>
      <c r="BC82" s="42">
        <v>3480</v>
      </c>
      <c r="BD82" s="42">
        <v>1234</v>
      </c>
      <c r="BE82" s="42">
        <v>2919</v>
      </c>
      <c r="BF82" s="42">
        <v>887</v>
      </c>
      <c r="BG82" s="42">
        <v>9810</v>
      </c>
      <c r="BH82" s="42">
        <v>556</v>
      </c>
      <c r="BI82" s="42">
        <v>1637</v>
      </c>
      <c r="BJ82" s="42">
        <v>3121</v>
      </c>
      <c r="BK82" s="42">
        <v>0</v>
      </c>
      <c r="BL82" s="42">
        <v>2418</v>
      </c>
      <c r="BM82" s="42">
        <v>4536</v>
      </c>
      <c r="BN82" s="42">
        <v>1880</v>
      </c>
      <c r="BO82" s="42">
        <v>1620</v>
      </c>
      <c r="BP82" s="42">
        <v>5914</v>
      </c>
      <c r="BQ82" s="42">
        <v>737</v>
      </c>
      <c r="BR82" s="42">
        <v>3786</v>
      </c>
      <c r="BS82" s="42">
        <v>19302</v>
      </c>
      <c r="BT82" s="42">
        <v>354498</v>
      </c>
      <c r="BU82" s="42">
        <v>39155</v>
      </c>
      <c r="BV82" s="42">
        <v>3927</v>
      </c>
      <c r="BW82" s="42">
        <v>1393</v>
      </c>
      <c r="BX82" s="42">
        <v>0</v>
      </c>
      <c r="BY82" s="42">
        <v>283</v>
      </c>
      <c r="BZ82" s="42">
        <v>7253</v>
      </c>
      <c r="CA82" s="42">
        <v>0</v>
      </c>
      <c r="CB82" s="42">
        <v>2314</v>
      </c>
      <c r="CC82" s="42">
        <v>13269</v>
      </c>
      <c r="CD82" s="42">
        <v>2019</v>
      </c>
      <c r="CE82" s="42">
        <v>668</v>
      </c>
      <c r="CF82" s="42">
        <v>3969</v>
      </c>
      <c r="CG82" s="42">
        <v>33303</v>
      </c>
      <c r="CH82" s="42">
        <v>22303</v>
      </c>
      <c r="CI82" s="42">
        <v>16588</v>
      </c>
      <c r="CJ82" s="42">
        <v>81914</v>
      </c>
      <c r="CK82" s="42">
        <v>6814</v>
      </c>
      <c r="CL82" s="42">
        <v>90319</v>
      </c>
      <c r="CM82" s="42">
        <v>35975</v>
      </c>
      <c r="CN82" s="42">
        <v>71420</v>
      </c>
      <c r="CO82" s="42">
        <v>79030</v>
      </c>
      <c r="CP82" s="42">
        <v>33233</v>
      </c>
      <c r="CQ82" s="42">
        <v>220</v>
      </c>
      <c r="CR82" s="42">
        <v>1317</v>
      </c>
      <c r="CS82" s="42">
        <v>2903</v>
      </c>
      <c r="CT82" s="42">
        <v>17492</v>
      </c>
      <c r="CU82" s="42">
        <v>16515</v>
      </c>
      <c r="CV82" s="42">
        <v>19245</v>
      </c>
      <c r="CW82" s="42">
        <v>3857</v>
      </c>
      <c r="CX82" s="42">
        <v>105642</v>
      </c>
      <c r="CY82" s="42">
        <v>3510</v>
      </c>
      <c r="CZ82" s="42">
        <v>7868</v>
      </c>
      <c r="DA82" s="42">
        <v>6022</v>
      </c>
      <c r="DB82" s="42">
        <v>18973</v>
      </c>
      <c r="DC82" s="42">
        <v>10506</v>
      </c>
      <c r="DD82" s="42">
        <v>0</v>
      </c>
      <c r="DE82" s="56">
        <v>27077</v>
      </c>
      <c r="DF82" s="57">
        <v>1375715</v>
      </c>
      <c r="DG82" s="42">
        <v>13380</v>
      </c>
      <c r="DH82" s="42">
        <v>1834130</v>
      </c>
      <c r="DI82" s="42">
        <v>0</v>
      </c>
      <c r="DJ82" s="42">
        <v>0</v>
      </c>
      <c r="DK82" s="42">
        <v>0</v>
      </c>
      <c r="DL82" s="42">
        <v>0</v>
      </c>
      <c r="DM82" s="56">
        <v>0</v>
      </c>
      <c r="DN82" s="57">
        <v>1847510</v>
      </c>
      <c r="DO82" s="57">
        <v>3223225</v>
      </c>
      <c r="DP82" s="56">
        <v>667481</v>
      </c>
      <c r="DQ82" s="57">
        <v>667481</v>
      </c>
      <c r="DR82" s="57">
        <v>2514991</v>
      </c>
      <c r="DS82" s="57">
        <v>3890706</v>
      </c>
      <c r="DT82" s="42">
        <v>-940390</v>
      </c>
      <c r="DU82" s="42">
        <v>0</v>
      </c>
      <c r="DV82" s="56">
        <v>0</v>
      </c>
      <c r="DW82" s="56">
        <v>-940390</v>
      </c>
      <c r="DX82" s="57">
        <v>1574601</v>
      </c>
      <c r="DY82" s="57">
        <v>0</v>
      </c>
      <c r="DZ82" s="57">
        <v>32721</v>
      </c>
      <c r="EA82" s="57">
        <v>2983037</v>
      </c>
    </row>
    <row r="83" spans="1:131" ht="39.950000000000003" customHeight="1" x14ac:dyDescent="0.15">
      <c r="A83" s="55" t="s">
        <v>95</v>
      </c>
      <c r="B83" s="43" t="s">
        <v>94</v>
      </c>
      <c r="C83" s="55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492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  <c r="AG83" s="42">
        <v>0</v>
      </c>
      <c r="AH83" s="42">
        <v>0</v>
      </c>
      <c r="AI83" s="42">
        <v>0</v>
      </c>
      <c r="AJ83" s="42">
        <v>0</v>
      </c>
      <c r="AK83" s="42">
        <v>0</v>
      </c>
      <c r="AL83" s="42">
        <v>0</v>
      </c>
      <c r="AM83" s="42">
        <v>0</v>
      </c>
      <c r="AN83" s="42">
        <v>0</v>
      </c>
      <c r="AO83" s="42">
        <v>0</v>
      </c>
      <c r="AP83" s="42">
        <v>0</v>
      </c>
      <c r="AQ83" s="42">
        <v>0</v>
      </c>
      <c r="AR83" s="42">
        <v>0</v>
      </c>
      <c r="AS83" s="42">
        <v>0</v>
      </c>
      <c r="AT83" s="42">
        <v>0</v>
      </c>
      <c r="AU83" s="42">
        <v>0</v>
      </c>
      <c r="AV83" s="42">
        <v>0</v>
      </c>
      <c r="AW83" s="42">
        <v>0</v>
      </c>
      <c r="AX83" s="42">
        <v>0</v>
      </c>
      <c r="AY83" s="42">
        <v>0</v>
      </c>
      <c r="AZ83" s="42">
        <v>0</v>
      </c>
      <c r="BA83" s="42">
        <v>0</v>
      </c>
      <c r="BB83" s="42">
        <v>0</v>
      </c>
      <c r="BC83" s="42">
        <v>0</v>
      </c>
      <c r="BD83" s="42">
        <v>0</v>
      </c>
      <c r="BE83" s="42">
        <v>0</v>
      </c>
      <c r="BF83" s="42">
        <v>0</v>
      </c>
      <c r="BG83" s="42">
        <v>0</v>
      </c>
      <c r="BH83" s="42">
        <v>0</v>
      </c>
      <c r="BI83" s="42">
        <v>0</v>
      </c>
      <c r="BJ83" s="42">
        <v>0</v>
      </c>
      <c r="BK83" s="42">
        <v>1346</v>
      </c>
      <c r="BL83" s="42">
        <v>0</v>
      </c>
      <c r="BM83" s="42">
        <v>0</v>
      </c>
      <c r="BN83" s="42">
        <v>0</v>
      </c>
      <c r="BO83" s="42">
        <v>0</v>
      </c>
      <c r="BP83" s="42">
        <v>0</v>
      </c>
      <c r="BQ83" s="42">
        <v>0</v>
      </c>
      <c r="BR83" s="42">
        <v>0</v>
      </c>
      <c r="BS83" s="42">
        <v>0</v>
      </c>
      <c r="BT83" s="42">
        <v>0</v>
      </c>
      <c r="BU83" s="42">
        <v>574</v>
      </c>
      <c r="BV83" s="42">
        <v>0</v>
      </c>
      <c r="BW83" s="42">
        <v>0</v>
      </c>
      <c r="BX83" s="42">
        <v>0</v>
      </c>
      <c r="BY83" s="42">
        <v>3185</v>
      </c>
      <c r="BZ83" s="42">
        <v>15485</v>
      </c>
      <c r="CA83" s="42">
        <v>0</v>
      </c>
      <c r="CB83" s="42">
        <v>0</v>
      </c>
      <c r="CC83" s="42">
        <v>0</v>
      </c>
      <c r="CD83" s="42">
        <v>4409</v>
      </c>
      <c r="CE83" s="42">
        <v>0</v>
      </c>
      <c r="CF83" s="42">
        <v>0</v>
      </c>
      <c r="CG83" s="42">
        <v>14634</v>
      </c>
      <c r="CH83" s="42">
        <v>0</v>
      </c>
      <c r="CI83" s="42">
        <v>0</v>
      </c>
      <c r="CJ83" s="42">
        <v>1163</v>
      </c>
      <c r="CK83" s="42">
        <v>0</v>
      </c>
      <c r="CL83" s="42">
        <v>532</v>
      </c>
      <c r="CM83" s="42">
        <v>0</v>
      </c>
      <c r="CN83" s="42">
        <v>0</v>
      </c>
      <c r="CO83" s="42">
        <v>0</v>
      </c>
      <c r="CP83" s="42">
        <v>0</v>
      </c>
      <c r="CQ83" s="42">
        <v>0</v>
      </c>
      <c r="CR83" s="42">
        <v>0</v>
      </c>
      <c r="CS83" s="42">
        <v>0</v>
      </c>
      <c r="CT83" s="42">
        <v>0</v>
      </c>
      <c r="CU83" s="42">
        <v>0</v>
      </c>
      <c r="CV83" s="42">
        <v>4777</v>
      </c>
      <c r="CW83" s="42">
        <v>0</v>
      </c>
      <c r="CX83" s="42">
        <v>28</v>
      </c>
      <c r="CY83" s="42">
        <v>0</v>
      </c>
      <c r="CZ83" s="42">
        <v>0</v>
      </c>
      <c r="DA83" s="42">
        <v>0</v>
      </c>
      <c r="DB83" s="42">
        <v>0</v>
      </c>
      <c r="DC83" s="42">
        <v>0</v>
      </c>
      <c r="DD83" s="42">
        <v>0</v>
      </c>
      <c r="DE83" s="56">
        <v>0</v>
      </c>
      <c r="DF83" s="57">
        <v>46625</v>
      </c>
      <c r="DG83" s="42">
        <v>0</v>
      </c>
      <c r="DH83" s="42">
        <v>31950</v>
      </c>
      <c r="DI83" s="42">
        <v>0</v>
      </c>
      <c r="DJ83" s="42">
        <v>0</v>
      </c>
      <c r="DK83" s="42">
        <v>0</v>
      </c>
      <c r="DL83" s="42">
        <v>0</v>
      </c>
      <c r="DM83" s="56">
        <v>0</v>
      </c>
      <c r="DN83" s="57">
        <v>31950</v>
      </c>
      <c r="DO83" s="57">
        <v>78575</v>
      </c>
      <c r="DP83" s="56">
        <v>0</v>
      </c>
      <c r="DQ83" s="57">
        <v>0</v>
      </c>
      <c r="DR83" s="57">
        <v>31950</v>
      </c>
      <c r="DS83" s="57">
        <v>78575</v>
      </c>
      <c r="DT83" s="42">
        <v>0</v>
      </c>
      <c r="DU83" s="42">
        <v>0</v>
      </c>
      <c r="DV83" s="56">
        <v>0</v>
      </c>
      <c r="DW83" s="56">
        <v>0</v>
      </c>
      <c r="DX83" s="57">
        <v>31950</v>
      </c>
      <c r="DY83" s="57">
        <v>0</v>
      </c>
      <c r="DZ83" s="57">
        <v>862635</v>
      </c>
      <c r="EA83" s="57">
        <v>941210</v>
      </c>
    </row>
    <row r="84" spans="1:131" ht="39.950000000000003" customHeight="1" x14ac:dyDescent="0.15">
      <c r="A84" s="55" t="s">
        <v>93</v>
      </c>
      <c r="B84" s="43" t="s">
        <v>92</v>
      </c>
      <c r="C84" s="55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8</v>
      </c>
      <c r="K84" s="42">
        <v>3</v>
      </c>
      <c r="L84" s="42">
        <v>0</v>
      </c>
      <c r="M84" s="42">
        <v>7</v>
      </c>
      <c r="N84" s="42">
        <v>0</v>
      </c>
      <c r="O84" s="42">
        <v>0</v>
      </c>
      <c r="P84" s="42">
        <v>0</v>
      </c>
      <c r="Q84" s="42">
        <v>1</v>
      </c>
      <c r="R84" s="42">
        <v>803</v>
      </c>
      <c r="S84" s="42">
        <v>2</v>
      </c>
      <c r="T84" s="42">
        <v>1449</v>
      </c>
      <c r="U84" s="42">
        <v>0</v>
      </c>
      <c r="V84" s="42">
        <v>0</v>
      </c>
      <c r="W84" s="42">
        <v>1</v>
      </c>
      <c r="X84" s="42">
        <v>2</v>
      </c>
      <c r="Y84" s="42">
        <v>1574</v>
      </c>
      <c r="Z84" s="42">
        <v>0</v>
      </c>
      <c r="AA84" s="42">
        <v>8</v>
      </c>
      <c r="AB84" s="42">
        <v>1381</v>
      </c>
      <c r="AC84" s="42">
        <v>1398</v>
      </c>
      <c r="AD84" s="42">
        <v>0</v>
      </c>
      <c r="AE84" s="42">
        <v>11</v>
      </c>
      <c r="AF84" s="42">
        <v>1</v>
      </c>
      <c r="AG84" s="42">
        <v>0</v>
      </c>
      <c r="AH84" s="42">
        <v>0</v>
      </c>
      <c r="AI84" s="42">
        <v>418</v>
      </c>
      <c r="AJ84" s="42">
        <v>0</v>
      </c>
      <c r="AK84" s="42">
        <v>0</v>
      </c>
      <c r="AL84" s="42">
        <v>2</v>
      </c>
      <c r="AM84" s="42">
        <v>12</v>
      </c>
      <c r="AN84" s="42">
        <v>4</v>
      </c>
      <c r="AO84" s="42">
        <v>2</v>
      </c>
      <c r="AP84" s="42">
        <v>0</v>
      </c>
      <c r="AQ84" s="42">
        <v>1</v>
      </c>
      <c r="AR84" s="42">
        <v>2</v>
      </c>
      <c r="AS84" s="42">
        <v>988</v>
      </c>
      <c r="AT84" s="42">
        <v>103</v>
      </c>
      <c r="AU84" s="42">
        <v>246</v>
      </c>
      <c r="AV84" s="42">
        <v>1965</v>
      </c>
      <c r="AW84" s="42">
        <v>165</v>
      </c>
      <c r="AX84" s="42">
        <v>80</v>
      </c>
      <c r="AY84" s="42">
        <v>2838</v>
      </c>
      <c r="AZ84" s="42">
        <v>24</v>
      </c>
      <c r="BA84" s="42">
        <v>913</v>
      </c>
      <c r="BB84" s="42">
        <v>716</v>
      </c>
      <c r="BC84" s="42">
        <v>252</v>
      </c>
      <c r="BD84" s="42">
        <v>694</v>
      </c>
      <c r="BE84" s="42">
        <v>69</v>
      </c>
      <c r="BF84" s="42">
        <v>74</v>
      </c>
      <c r="BG84" s="42">
        <v>149</v>
      </c>
      <c r="BH84" s="42">
        <v>6</v>
      </c>
      <c r="BI84" s="42">
        <v>0</v>
      </c>
      <c r="BJ84" s="42">
        <v>70</v>
      </c>
      <c r="BK84" s="42">
        <v>24388</v>
      </c>
      <c r="BL84" s="42">
        <v>7</v>
      </c>
      <c r="BM84" s="42">
        <v>0</v>
      </c>
      <c r="BN84" s="42">
        <v>3</v>
      </c>
      <c r="BO84" s="42">
        <v>1</v>
      </c>
      <c r="BP84" s="42">
        <v>7</v>
      </c>
      <c r="BQ84" s="42">
        <v>1</v>
      </c>
      <c r="BR84" s="42">
        <v>4</v>
      </c>
      <c r="BS84" s="42">
        <v>0</v>
      </c>
      <c r="BT84" s="42">
        <v>797</v>
      </c>
      <c r="BU84" s="42">
        <v>844</v>
      </c>
      <c r="BV84" s="42">
        <v>0</v>
      </c>
      <c r="BW84" s="42">
        <v>0</v>
      </c>
      <c r="BX84" s="42">
        <v>0</v>
      </c>
      <c r="BY84" s="42">
        <v>17</v>
      </c>
      <c r="BZ84" s="42">
        <v>0</v>
      </c>
      <c r="CA84" s="42">
        <v>0</v>
      </c>
      <c r="CB84" s="42">
        <v>4</v>
      </c>
      <c r="CC84" s="42">
        <v>622</v>
      </c>
      <c r="CD84" s="42">
        <v>0</v>
      </c>
      <c r="CE84" s="42">
        <v>0</v>
      </c>
      <c r="CF84" s="42">
        <v>3</v>
      </c>
      <c r="CG84" s="42">
        <v>0</v>
      </c>
      <c r="CH84" s="42">
        <v>1665</v>
      </c>
      <c r="CI84" s="42">
        <v>1833</v>
      </c>
      <c r="CJ84" s="42">
        <v>8037</v>
      </c>
      <c r="CK84" s="42">
        <v>329</v>
      </c>
      <c r="CL84" s="42">
        <v>2760</v>
      </c>
      <c r="CM84" s="42">
        <v>163257</v>
      </c>
      <c r="CN84" s="42">
        <v>154</v>
      </c>
      <c r="CO84" s="42">
        <v>1670</v>
      </c>
      <c r="CP84" s="42">
        <v>2</v>
      </c>
      <c r="CQ84" s="42">
        <v>0</v>
      </c>
      <c r="CR84" s="42">
        <v>0</v>
      </c>
      <c r="CS84" s="42">
        <v>0</v>
      </c>
      <c r="CT84" s="42">
        <v>0</v>
      </c>
      <c r="CU84" s="42">
        <v>0</v>
      </c>
      <c r="CV84" s="42">
        <v>1</v>
      </c>
      <c r="CW84" s="42">
        <v>0</v>
      </c>
      <c r="CX84" s="42">
        <v>275</v>
      </c>
      <c r="CY84" s="42">
        <v>0</v>
      </c>
      <c r="CZ84" s="42">
        <v>0</v>
      </c>
      <c r="DA84" s="42">
        <v>0</v>
      </c>
      <c r="DB84" s="42">
        <v>0</v>
      </c>
      <c r="DC84" s="42">
        <v>0</v>
      </c>
      <c r="DD84" s="42">
        <v>0</v>
      </c>
      <c r="DE84" s="56">
        <v>0</v>
      </c>
      <c r="DF84" s="57">
        <v>223123</v>
      </c>
      <c r="DG84" s="42">
        <v>2743</v>
      </c>
      <c r="DH84" s="42">
        <v>2121</v>
      </c>
      <c r="DI84" s="42">
        <v>0</v>
      </c>
      <c r="DJ84" s="42">
        <v>0</v>
      </c>
      <c r="DK84" s="42">
        <v>0</v>
      </c>
      <c r="DL84" s="42">
        <v>0</v>
      </c>
      <c r="DM84" s="56">
        <v>0</v>
      </c>
      <c r="DN84" s="57">
        <v>4864</v>
      </c>
      <c r="DO84" s="57">
        <v>227987</v>
      </c>
      <c r="DP84" s="56">
        <v>0</v>
      </c>
      <c r="DQ84" s="57">
        <v>0</v>
      </c>
      <c r="DR84" s="57">
        <v>4864</v>
      </c>
      <c r="DS84" s="57">
        <v>227987</v>
      </c>
      <c r="DT84" s="42">
        <v>0</v>
      </c>
      <c r="DU84" s="42">
        <v>0</v>
      </c>
      <c r="DV84" s="56">
        <v>0</v>
      </c>
      <c r="DW84" s="56">
        <v>0</v>
      </c>
      <c r="DX84" s="57">
        <v>4864</v>
      </c>
      <c r="DY84" s="57">
        <v>0</v>
      </c>
      <c r="DZ84" s="57">
        <v>1822540</v>
      </c>
      <c r="EA84" s="57">
        <v>2050527</v>
      </c>
    </row>
    <row r="85" spans="1:131" ht="39.950000000000003" customHeight="1" x14ac:dyDescent="0.15">
      <c r="A85" s="55" t="s">
        <v>91</v>
      </c>
      <c r="B85" s="43" t="s">
        <v>90</v>
      </c>
      <c r="C85" s="55">
        <v>154</v>
      </c>
      <c r="D85" s="42">
        <v>0</v>
      </c>
      <c r="E85" s="42">
        <v>31</v>
      </c>
      <c r="F85" s="42">
        <v>0</v>
      </c>
      <c r="G85" s="42">
        <v>2870</v>
      </c>
      <c r="H85" s="42">
        <v>0</v>
      </c>
      <c r="I85" s="42">
        <v>329</v>
      </c>
      <c r="J85" s="42">
        <v>15144</v>
      </c>
      <c r="K85" s="42">
        <v>6022</v>
      </c>
      <c r="L85" s="42">
        <v>1360</v>
      </c>
      <c r="M85" s="42">
        <v>0</v>
      </c>
      <c r="N85" s="42">
        <v>358</v>
      </c>
      <c r="O85" s="42">
        <v>1978</v>
      </c>
      <c r="P85" s="42">
        <v>1517</v>
      </c>
      <c r="Q85" s="42">
        <v>2376</v>
      </c>
      <c r="R85" s="42">
        <v>13361</v>
      </c>
      <c r="S85" s="42">
        <v>748</v>
      </c>
      <c r="T85" s="42">
        <v>8427</v>
      </c>
      <c r="U85" s="42">
        <v>1356</v>
      </c>
      <c r="V85" s="42">
        <v>3507</v>
      </c>
      <c r="W85" s="42">
        <v>288</v>
      </c>
      <c r="X85" s="42">
        <v>4401</v>
      </c>
      <c r="Y85" s="42">
        <v>1415</v>
      </c>
      <c r="Z85" s="42">
        <v>611</v>
      </c>
      <c r="AA85" s="42">
        <v>6714</v>
      </c>
      <c r="AB85" s="42">
        <v>12084</v>
      </c>
      <c r="AC85" s="42">
        <v>67</v>
      </c>
      <c r="AD85" s="42">
        <v>296</v>
      </c>
      <c r="AE85" s="42">
        <v>21181</v>
      </c>
      <c r="AF85" s="42">
        <v>3374</v>
      </c>
      <c r="AG85" s="42">
        <v>199</v>
      </c>
      <c r="AH85" s="42">
        <v>11228</v>
      </c>
      <c r="AI85" s="42">
        <v>593</v>
      </c>
      <c r="AJ85" s="42">
        <v>3067</v>
      </c>
      <c r="AK85" s="42">
        <v>1191</v>
      </c>
      <c r="AL85" s="42">
        <v>0</v>
      </c>
      <c r="AM85" s="42">
        <v>51158</v>
      </c>
      <c r="AN85" s="42">
        <v>643</v>
      </c>
      <c r="AO85" s="42">
        <v>747</v>
      </c>
      <c r="AP85" s="42">
        <v>1534</v>
      </c>
      <c r="AQ85" s="42">
        <v>9771</v>
      </c>
      <c r="AR85" s="42">
        <v>274</v>
      </c>
      <c r="AS85" s="42">
        <v>5816</v>
      </c>
      <c r="AT85" s="42">
        <v>8980</v>
      </c>
      <c r="AU85" s="42">
        <v>6955</v>
      </c>
      <c r="AV85" s="42">
        <v>2696</v>
      </c>
      <c r="AW85" s="42">
        <v>3068</v>
      </c>
      <c r="AX85" s="42">
        <v>5166</v>
      </c>
      <c r="AY85" s="42">
        <v>36052</v>
      </c>
      <c r="AZ85" s="42">
        <v>561</v>
      </c>
      <c r="BA85" s="42">
        <v>2395</v>
      </c>
      <c r="BB85" s="42">
        <v>5251</v>
      </c>
      <c r="BC85" s="42">
        <v>1062</v>
      </c>
      <c r="BD85" s="42">
        <v>3522</v>
      </c>
      <c r="BE85" s="42">
        <v>1469</v>
      </c>
      <c r="BF85" s="42">
        <v>3703</v>
      </c>
      <c r="BG85" s="42">
        <v>37184</v>
      </c>
      <c r="BH85" s="42">
        <v>305</v>
      </c>
      <c r="BI85" s="42">
        <v>1356</v>
      </c>
      <c r="BJ85" s="42">
        <v>4584</v>
      </c>
      <c r="BK85" s="42">
        <v>399</v>
      </c>
      <c r="BL85" s="42">
        <v>0</v>
      </c>
      <c r="BM85" s="42">
        <v>0</v>
      </c>
      <c r="BN85" s="42">
        <v>272</v>
      </c>
      <c r="BO85" s="42">
        <v>0</v>
      </c>
      <c r="BP85" s="42">
        <v>0</v>
      </c>
      <c r="BQ85" s="42">
        <v>0</v>
      </c>
      <c r="BR85" s="42">
        <v>0</v>
      </c>
      <c r="BS85" s="42">
        <v>0</v>
      </c>
      <c r="BT85" s="42">
        <v>454613</v>
      </c>
      <c r="BU85" s="42">
        <v>161</v>
      </c>
      <c r="BV85" s="42">
        <v>0</v>
      </c>
      <c r="BW85" s="42">
        <v>0</v>
      </c>
      <c r="BX85" s="42">
        <v>0</v>
      </c>
      <c r="BY85" s="42">
        <v>329583</v>
      </c>
      <c r="BZ85" s="42">
        <v>518740</v>
      </c>
      <c r="CA85" s="42">
        <v>1182903</v>
      </c>
      <c r="CB85" s="42">
        <v>254525</v>
      </c>
      <c r="CC85" s="42">
        <v>791157</v>
      </c>
      <c r="CD85" s="42">
        <v>38894</v>
      </c>
      <c r="CE85" s="42">
        <v>21161</v>
      </c>
      <c r="CF85" s="42">
        <v>146343</v>
      </c>
      <c r="CG85" s="42">
        <v>0</v>
      </c>
      <c r="CH85" s="42">
        <v>0</v>
      </c>
      <c r="CI85" s="42">
        <v>0</v>
      </c>
      <c r="CJ85" s="42">
        <v>0</v>
      </c>
      <c r="CK85" s="42">
        <v>0</v>
      </c>
      <c r="CL85" s="42">
        <v>16008</v>
      </c>
      <c r="CM85" s="42">
        <v>8364</v>
      </c>
      <c r="CN85" s="42">
        <v>13</v>
      </c>
      <c r="CO85" s="42">
        <v>468</v>
      </c>
      <c r="CP85" s="42">
        <v>0</v>
      </c>
      <c r="CQ85" s="42">
        <v>0</v>
      </c>
      <c r="CR85" s="42">
        <v>0</v>
      </c>
      <c r="CS85" s="42">
        <v>0</v>
      </c>
      <c r="CT85" s="42">
        <v>0</v>
      </c>
      <c r="CU85" s="42">
        <v>44238</v>
      </c>
      <c r="CV85" s="42">
        <v>0</v>
      </c>
      <c r="CW85" s="42">
        <v>14</v>
      </c>
      <c r="CX85" s="42">
        <v>2</v>
      </c>
      <c r="CY85" s="42">
        <v>347106</v>
      </c>
      <c r="CZ85" s="42">
        <v>90867</v>
      </c>
      <c r="DA85" s="42">
        <v>0</v>
      </c>
      <c r="DB85" s="42">
        <v>39047</v>
      </c>
      <c r="DC85" s="42">
        <v>0</v>
      </c>
      <c r="DD85" s="42">
        <v>0</v>
      </c>
      <c r="DE85" s="56">
        <v>92811</v>
      </c>
      <c r="DF85" s="57">
        <v>4698188</v>
      </c>
      <c r="DG85" s="42">
        <v>5009</v>
      </c>
      <c r="DH85" s="42">
        <v>2689837</v>
      </c>
      <c r="DI85" s="42">
        <v>42245</v>
      </c>
      <c r="DJ85" s="42">
        <v>7368</v>
      </c>
      <c r="DK85" s="42">
        <v>0</v>
      </c>
      <c r="DL85" s="42">
        <v>0</v>
      </c>
      <c r="DM85" s="56">
        <v>0</v>
      </c>
      <c r="DN85" s="57">
        <v>2744459</v>
      </c>
      <c r="DO85" s="57">
        <v>7442647</v>
      </c>
      <c r="DP85" s="56">
        <v>833289</v>
      </c>
      <c r="DQ85" s="57">
        <v>833289</v>
      </c>
      <c r="DR85" s="57">
        <v>3577748</v>
      </c>
      <c r="DS85" s="57">
        <v>8275936</v>
      </c>
      <c r="DT85" s="42">
        <v>-279516</v>
      </c>
      <c r="DU85" s="42">
        <v>0</v>
      </c>
      <c r="DV85" s="56">
        <v>0</v>
      </c>
      <c r="DW85" s="56">
        <v>-279516</v>
      </c>
      <c r="DX85" s="57">
        <v>3298232</v>
      </c>
      <c r="DY85" s="57">
        <v>0</v>
      </c>
      <c r="DZ85" s="57">
        <v>0</v>
      </c>
      <c r="EA85" s="57">
        <v>7996420</v>
      </c>
    </row>
    <row r="86" spans="1:131" ht="39.950000000000003" customHeight="1" x14ac:dyDescent="0.15">
      <c r="A86" s="55" t="s">
        <v>89</v>
      </c>
      <c r="B86" s="43" t="s">
        <v>88</v>
      </c>
      <c r="C86" s="55">
        <v>714</v>
      </c>
      <c r="D86" s="42">
        <v>517</v>
      </c>
      <c r="E86" s="42">
        <v>438</v>
      </c>
      <c r="F86" s="42">
        <v>72</v>
      </c>
      <c r="G86" s="42">
        <v>347</v>
      </c>
      <c r="H86" s="42">
        <v>346</v>
      </c>
      <c r="I86" s="42">
        <v>433</v>
      </c>
      <c r="J86" s="42">
        <v>2775</v>
      </c>
      <c r="K86" s="42">
        <v>683</v>
      </c>
      <c r="L86" s="42">
        <v>53</v>
      </c>
      <c r="M86" s="42">
        <v>91</v>
      </c>
      <c r="N86" s="42">
        <v>289</v>
      </c>
      <c r="O86" s="42">
        <v>377</v>
      </c>
      <c r="P86" s="42">
        <v>230</v>
      </c>
      <c r="Q86" s="42">
        <v>271</v>
      </c>
      <c r="R86" s="42">
        <v>517</v>
      </c>
      <c r="S86" s="42">
        <v>775</v>
      </c>
      <c r="T86" s="42">
        <v>1174</v>
      </c>
      <c r="U86" s="42">
        <v>36</v>
      </c>
      <c r="V86" s="42">
        <v>205</v>
      </c>
      <c r="W86" s="42">
        <v>102</v>
      </c>
      <c r="X86" s="42">
        <v>526</v>
      </c>
      <c r="Y86" s="42">
        <v>276</v>
      </c>
      <c r="Z86" s="42">
        <v>33</v>
      </c>
      <c r="AA86" s="42">
        <v>6621</v>
      </c>
      <c r="AB86" s="42">
        <v>1022</v>
      </c>
      <c r="AC86" s="42">
        <v>312</v>
      </c>
      <c r="AD86" s="42">
        <v>151</v>
      </c>
      <c r="AE86" s="42">
        <v>1883</v>
      </c>
      <c r="AF86" s="42">
        <v>327</v>
      </c>
      <c r="AG86" s="42">
        <v>46</v>
      </c>
      <c r="AH86" s="42">
        <v>204</v>
      </c>
      <c r="AI86" s="42">
        <v>390</v>
      </c>
      <c r="AJ86" s="42">
        <v>88</v>
      </c>
      <c r="AK86" s="42">
        <v>331</v>
      </c>
      <c r="AL86" s="42">
        <v>352</v>
      </c>
      <c r="AM86" s="42">
        <v>1019</v>
      </c>
      <c r="AN86" s="42">
        <v>142</v>
      </c>
      <c r="AO86" s="42">
        <v>174</v>
      </c>
      <c r="AP86" s="42">
        <v>134</v>
      </c>
      <c r="AQ86" s="42">
        <v>360</v>
      </c>
      <c r="AR86" s="42">
        <v>681</v>
      </c>
      <c r="AS86" s="42">
        <v>1048</v>
      </c>
      <c r="AT86" s="42">
        <v>1615</v>
      </c>
      <c r="AU86" s="42">
        <v>2357</v>
      </c>
      <c r="AV86" s="42">
        <v>1800</v>
      </c>
      <c r="AW86" s="42">
        <v>272</v>
      </c>
      <c r="AX86" s="42">
        <v>492</v>
      </c>
      <c r="AY86" s="42">
        <v>990</v>
      </c>
      <c r="AZ86" s="42">
        <v>291</v>
      </c>
      <c r="BA86" s="42">
        <v>790</v>
      </c>
      <c r="BB86" s="42">
        <v>351</v>
      </c>
      <c r="BC86" s="42">
        <v>456</v>
      </c>
      <c r="BD86" s="42">
        <v>112</v>
      </c>
      <c r="BE86" s="42">
        <v>244</v>
      </c>
      <c r="BF86" s="42">
        <v>186</v>
      </c>
      <c r="BG86" s="42">
        <v>1685</v>
      </c>
      <c r="BH86" s="42">
        <v>182</v>
      </c>
      <c r="BI86" s="42">
        <v>1318</v>
      </c>
      <c r="BJ86" s="42">
        <v>645</v>
      </c>
      <c r="BK86" s="42">
        <v>802</v>
      </c>
      <c r="BL86" s="42">
        <v>7118</v>
      </c>
      <c r="BM86" s="42">
        <v>9439</v>
      </c>
      <c r="BN86" s="42">
        <v>6107</v>
      </c>
      <c r="BO86" s="42">
        <v>3876</v>
      </c>
      <c r="BP86" s="42">
        <v>18422</v>
      </c>
      <c r="BQ86" s="42">
        <v>9959</v>
      </c>
      <c r="BR86" s="42">
        <v>4662</v>
      </c>
      <c r="BS86" s="42">
        <v>4181</v>
      </c>
      <c r="BT86" s="42">
        <v>122692</v>
      </c>
      <c r="BU86" s="42">
        <v>247084</v>
      </c>
      <c r="BV86" s="42">
        <v>6251</v>
      </c>
      <c r="BW86" s="42">
        <v>10720</v>
      </c>
      <c r="BX86" s="42">
        <v>0</v>
      </c>
      <c r="BY86" s="42">
        <v>4173</v>
      </c>
      <c r="BZ86" s="42">
        <v>2362</v>
      </c>
      <c r="CA86" s="42">
        <v>0</v>
      </c>
      <c r="CB86" s="42">
        <v>5703</v>
      </c>
      <c r="CC86" s="42">
        <v>1671</v>
      </c>
      <c r="CD86" s="42">
        <v>1438</v>
      </c>
      <c r="CE86" s="42">
        <v>2017</v>
      </c>
      <c r="CF86" s="42">
        <v>10344</v>
      </c>
      <c r="CG86" s="42">
        <v>25063</v>
      </c>
      <c r="CH86" s="42">
        <v>124718</v>
      </c>
      <c r="CI86" s="42">
        <v>9609</v>
      </c>
      <c r="CJ86" s="42">
        <v>17398</v>
      </c>
      <c r="CK86" s="42">
        <v>6731</v>
      </c>
      <c r="CL86" s="42">
        <v>18000</v>
      </c>
      <c r="CM86" s="42">
        <v>168121</v>
      </c>
      <c r="CN86" s="42">
        <v>23420</v>
      </c>
      <c r="CO86" s="42">
        <v>99151</v>
      </c>
      <c r="CP86" s="42">
        <v>14961</v>
      </c>
      <c r="CQ86" s="42">
        <v>7024</v>
      </c>
      <c r="CR86" s="42">
        <v>39066</v>
      </c>
      <c r="CS86" s="42">
        <v>12117</v>
      </c>
      <c r="CT86" s="42">
        <v>23875</v>
      </c>
      <c r="CU86" s="42">
        <v>4562</v>
      </c>
      <c r="CV86" s="42">
        <v>1426</v>
      </c>
      <c r="CW86" s="42">
        <v>9276</v>
      </c>
      <c r="CX86" s="42">
        <v>43615</v>
      </c>
      <c r="CY86" s="42">
        <v>6063</v>
      </c>
      <c r="CZ86" s="42">
        <v>28345</v>
      </c>
      <c r="DA86" s="42">
        <v>5772</v>
      </c>
      <c r="DB86" s="42">
        <v>6652</v>
      </c>
      <c r="DC86" s="42">
        <v>17365</v>
      </c>
      <c r="DD86" s="42">
        <v>0</v>
      </c>
      <c r="DE86" s="56">
        <v>2858</v>
      </c>
      <c r="DF86" s="57">
        <v>1234560</v>
      </c>
      <c r="DG86" s="42">
        <v>11884</v>
      </c>
      <c r="DH86" s="42">
        <v>177745</v>
      </c>
      <c r="DI86" s="42">
        <v>0</v>
      </c>
      <c r="DJ86" s="42">
        <v>0</v>
      </c>
      <c r="DK86" s="42">
        <v>0</v>
      </c>
      <c r="DL86" s="42">
        <v>0</v>
      </c>
      <c r="DM86" s="56">
        <v>0</v>
      </c>
      <c r="DN86" s="57">
        <v>189629</v>
      </c>
      <c r="DO86" s="57">
        <v>1424189</v>
      </c>
      <c r="DP86" s="56">
        <v>46413</v>
      </c>
      <c r="DQ86" s="57">
        <v>46413</v>
      </c>
      <c r="DR86" s="57">
        <v>236042</v>
      </c>
      <c r="DS86" s="57">
        <v>1470602</v>
      </c>
      <c r="DT86" s="42">
        <v>-40116</v>
      </c>
      <c r="DU86" s="42">
        <v>0</v>
      </c>
      <c r="DV86" s="56">
        <v>0</v>
      </c>
      <c r="DW86" s="56">
        <v>-40116</v>
      </c>
      <c r="DX86" s="57">
        <v>195926</v>
      </c>
      <c r="DY86" s="57">
        <v>0</v>
      </c>
      <c r="DZ86" s="57">
        <v>0</v>
      </c>
      <c r="EA86" s="57">
        <v>1430486</v>
      </c>
    </row>
    <row r="87" spans="1:131" ht="39.950000000000003" customHeight="1" x14ac:dyDescent="0.15">
      <c r="A87" s="55" t="s">
        <v>87</v>
      </c>
      <c r="B87" s="43" t="s">
        <v>86</v>
      </c>
      <c r="C87" s="55">
        <v>1481</v>
      </c>
      <c r="D87" s="42">
        <v>763</v>
      </c>
      <c r="E87" s="42">
        <v>2264</v>
      </c>
      <c r="F87" s="42">
        <v>383</v>
      </c>
      <c r="G87" s="42">
        <v>4106</v>
      </c>
      <c r="H87" s="42">
        <v>2323</v>
      </c>
      <c r="I87" s="42">
        <v>1406</v>
      </c>
      <c r="J87" s="42">
        <v>17170</v>
      </c>
      <c r="K87" s="42">
        <v>1910</v>
      </c>
      <c r="L87" s="42">
        <v>337</v>
      </c>
      <c r="M87" s="42">
        <v>306</v>
      </c>
      <c r="N87" s="42">
        <v>1647</v>
      </c>
      <c r="O87" s="42">
        <v>2246</v>
      </c>
      <c r="P87" s="42">
        <v>1410</v>
      </c>
      <c r="Q87" s="42">
        <v>1616</v>
      </c>
      <c r="R87" s="42">
        <v>2084</v>
      </c>
      <c r="S87" s="42">
        <v>3281</v>
      </c>
      <c r="T87" s="42">
        <v>7448</v>
      </c>
      <c r="U87" s="42">
        <v>150</v>
      </c>
      <c r="V87" s="42">
        <v>730</v>
      </c>
      <c r="W87" s="42">
        <v>253</v>
      </c>
      <c r="X87" s="42">
        <v>1627</v>
      </c>
      <c r="Y87" s="42">
        <v>828</v>
      </c>
      <c r="Z87" s="42">
        <v>114</v>
      </c>
      <c r="AA87" s="42">
        <v>97862</v>
      </c>
      <c r="AB87" s="42">
        <v>6416</v>
      </c>
      <c r="AC87" s="42">
        <v>1031</v>
      </c>
      <c r="AD87" s="42">
        <v>730</v>
      </c>
      <c r="AE87" s="42">
        <v>6748</v>
      </c>
      <c r="AF87" s="42">
        <v>2513</v>
      </c>
      <c r="AG87" s="42">
        <v>277</v>
      </c>
      <c r="AH87" s="42">
        <v>898</v>
      </c>
      <c r="AI87" s="42">
        <v>1616</v>
      </c>
      <c r="AJ87" s="42">
        <v>756</v>
      </c>
      <c r="AK87" s="42">
        <v>1489</v>
      </c>
      <c r="AL87" s="42">
        <v>1524</v>
      </c>
      <c r="AM87" s="42">
        <v>3100</v>
      </c>
      <c r="AN87" s="42">
        <v>695</v>
      </c>
      <c r="AO87" s="42">
        <v>905</v>
      </c>
      <c r="AP87" s="42">
        <v>340</v>
      </c>
      <c r="AQ87" s="42">
        <v>2081</v>
      </c>
      <c r="AR87" s="42">
        <v>2787</v>
      </c>
      <c r="AS87" s="42">
        <v>5535</v>
      </c>
      <c r="AT87" s="42">
        <v>10671</v>
      </c>
      <c r="AU87" s="42">
        <v>16161</v>
      </c>
      <c r="AV87" s="42">
        <v>6976</v>
      </c>
      <c r="AW87" s="42">
        <v>1924</v>
      </c>
      <c r="AX87" s="42">
        <v>3579</v>
      </c>
      <c r="AY87" s="42">
        <v>5669</v>
      </c>
      <c r="AZ87" s="42">
        <v>1918</v>
      </c>
      <c r="BA87" s="42">
        <v>4765</v>
      </c>
      <c r="BB87" s="42">
        <v>2104</v>
      </c>
      <c r="BC87" s="42">
        <v>3051</v>
      </c>
      <c r="BD87" s="42">
        <v>740</v>
      </c>
      <c r="BE87" s="42">
        <v>2552</v>
      </c>
      <c r="BF87" s="42">
        <v>1013</v>
      </c>
      <c r="BG87" s="42">
        <v>11225</v>
      </c>
      <c r="BH87" s="42">
        <v>1325</v>
      </c>
      <c r="BI87" s="42">
        <v>1895</v>
      </c>
      <c r="BJ87" s="42">
        <v>3914</v>
      </c>
      <c r="BK87" s="42">
        <v>234</v>
      </c>
      <c r="BL87" s="42">
        <v>15063</v>
      </c>
      <c r="BM87" s="42">
        <v>161989</v>
      </c>
      <c r="BN87" s="42">
        <v>54057</v>
      </c>
      <c r="BO87" s="42">
        <v>33696</v>
      </c>
      <c r="BP87" s="42">
        <v>6403</v>
      </c>
      <c r="BQ87" s="42">
        <v>3202</v>
      </c>
      <c r="BR87" s="42">
        <v>7821</v>
      </c>
      <c r="BS87" s="42">
        <v>16768</v>
      </c>
      <c r="BT87" s="42">
        <v>1183273</v>
      </c>
      <c r="BU87" s="42">
        <v>425133</v>
      </c>
      <c r="BV87" s="42">
        <v>69174</v>
      </c>
      <c r="BW87" s="42">
        <v>63323</v>
      </c>
      <c r="BX87" s="42">
        <v>0</v>
      </c>
      <c r="BY87" s="42">
        <v>19978</v>
      </c>
      <c r="BZ87" s="42">
        <v>40016</v>
      </c>
      <c r="CA87" s="42">
        <v>0</v>
      </c>
      <c r="CB87" s="42">
        <v>42324</v>
      </c>
      <c r="CC87" s="42">
        <v>6414</v>
      </c>
      <c r="CD87" s="42">
        <v>2899</v>
      </c>
      <c r="CE87" s="42">
        <v>2702</v>
      </c>
      <c r="CF87" s="42">
        <v>15396</v>
      </c>
      <c r="CG87" s="42">
        <v>4473</v>
      </c>
      <c r="CH87" s="42">
        <v>2846709</v>
      </c>
      <c r="CI87" s="42">
        <v>239615</v>
      </c>
      <c r="CJ87" s="42">
        <v>69830</v>
      </c>
      <c r="CK87" s="42">
        <v>118562</v>
      </c>
      <c r="CL87" s="42">
        <v>100111</v>
      </c>
      <c r="CM87" s="42">
        <v>299604</v>
      </c>
      <c r="CN87" s="42">
        <v>14118</v>
      </c>
      <c r="CO87" s="42">
        <v>260515</v>
      </c>
      <c r="CP87" s="42">
        <v>79783</v>
      </c>
      <c r="CQ87" s="42">
        <v>8365</v>
      </c>
      <c r="CR87" s="42">
        <v>79065</v>
      </c>
      <c r="CS87" s="42">
        <v>20250</v>
      </c>
      <c r="CT87" s="42">
        <v>58626</v>
      </c>
      <c r="CU87" s="42">
        <v>10259</v>
      </c>
      <c r="CV87" s="42">
        <v>44421</v>
      </c>
      <c r="CW87" s="42">
        <v>27721</v>
      </c>
      <c r="CX87" s="42">
        <v>145861</v>
      </c>
      <c r="CY87" s="42">
        <v>28917</v>
      </c>
      <c r="CZ87" s="42">
        <v>170873</v>
      </c>
      <c r="DA87" s="42">
        <v>31566</v>
      </c>
      <c r="DB87" s="42">
        <v>21388</v>
      </c>
      <c r="DC87" s="42">
        <v>25487</v>
      </c>
      <c r="DD87" s="42">
        <v>0</v>
      </c>
      <c r="DE87" s="56">
        <v>231788</v>
      </c>
      <c r="DF87" s="57">
        <v>7380440</v>
      </c>
      <c r="DG87" s="42">
        <v>95682</v>
      </c>
      <c r="DH87" s="42">
        <v>8958025</v>
      </c>
      <c r="DI87" s="42">
        <v>0</v>
      </c>
      <c r="DJ87" s="42">
        <v>0</v>
      </c>
      <c r="DK87" s="42">
        <v>0</v>
      </c>
      <c r="DL87" s="42">
        <v>0</v>
      </c>
      <c r="DM87" s="56">
        <v>0</v>
      </c>
      <c r="DN87" s="57">
        <v>9053707</v>
      </c>
      <c r="DO87" s="57">
        <v>16434147</v>
      </c>
      <c r="DP87" s="56">
        <v>103000</v>
      </c>
      <c r="DQ87" s="57">
        <v>103000</v>
      </c>
      <c r="DR87" s="57">
        <v>9156707</v>
      </c>
      <c r="DS87" s="57">
        <v>16537147</v>
      </c>
      <c r="DT87" s="42">
        <v>-183604</v>
      </c>
      <c r="DU87" s="42">
        <v>0</v>
      </c>
      <c r="DV87" s="56">
        <v>0</v>
      </c>
      <c r="DW87" s="56">
        <v>-183604</v>
      </c>
      <c r="DX87" s="57">
        <v>8973103</v>
      </c>
      <c r="DY87" s="57">
        <v>0</v>
      </c>
      <c r="DZ87" s="57">
        <v>0</v>
      </c>
      <c r="EA87" s="57">
        <v>16353543</v>
      </c>
    </row>
    <row r="88" spans="1:131" ht="39.950000000000003" customHeight="1" x14ac:dyDescent="0.15">
      <c r="A88" s="55" t="s">
        <v>85</v>
      </c>
      <c r="B88" s="43" t="s">
        <v>84</v>
      </c>
      <c r="C88" s="55">
        <v>772</v>
      </c>
      <c r="D88" s="42">
        <v>147</v>
      </c>
      <c r="E88" s="42">
        <v>107</v>
      </c>
      <c r="F88" s="42">
        <v>24</v>
      </c>
      <c r="G88" s="42">
        <v>5</v>
      </c>
      <c r="H88" s="42">
        <v>19</v>
      </c>
      <c r="I88" s="42">
        <v>37</v>
      </c>
      <c r="J88" s="42">
        <v>513</v>
      </c>
      <c r="K88" s="42">
        <v>80</v>
      </c>
      <c r="L88" s="42">
        <v>8</v>
      </c>
      <c r="M88" s="42">
        <v>137</v>
      </c>
      <c r="N88" s="42">
        <v>29</v>
      </c>
      <c r="O88" s="42">
        <v>53</v>
      </c>
      <c r="P88" s="42">
        <v>18</v>
      </c>
      <c r="Q88" s="42">
        <v>41</v>
      </c>
      <c r="R88" s="42">
        <v>24</v>
      </c>
      <c r="S88" s="42">
        <v>89</v>
      </c>
      <c r="T88" s="42">
        <v>143</v>
      </c>
      <c r="U88" s="42">
        <v>7</v>
      </c>
      <c r="V88" s="42">
        <v>16</v>
      </c>
      <c r="W88" s="42">
        <v>33</v>
      </c>
      <c r="X88" s="42">
        <v>14</v>
      </c>
      <c r="Y88" s="42">
        <v>17</v>
      </c>
      <c r="Z88" s="42">
        <v>9</v>
      </c>
      <c r="AA88" s="42">
        <v>33</v>
      </c>
      <c r="AB88" s="42">
        <v>39</v>
      </c>
      <c r="AC88" s="42">
        <v>324</v>
      </c>
      <c r="AD88" s="42">
        <v>15</v>
      </c>
      <c r="AE88" s="42">
        <v>4</v>
      </c>
      <c r="AF88" s="42">
        <v>43</v>
      </c>
      <c r="AG88" s="42">
        <v>3</v>
      </c>
      <c r="AH88" s="42">
        <v>7</v>
      </c>
      <c r="AI88" s="42">
        <v>50</v>
      </c>
      <c r="AJ88" s="42">
        <v>11</v>
      </c>
      <c r="AK88" s="42">
        <v>16</v>
      </c>
      <c r="AL88" s="42">
        <v>134</v>
      </c>
      <c r="AM88" s="42">
        <v>61</v>
      </c>
      <c r="AN88" s="42">
        <v>12</v>
      </c>
      <c r="AO88" s="42">
        <v>38</v>
      </c>
      <c r="AP88" s="42">
        <v>66</v>
      </c>
      <c r="AQ88" s="42">
        <v>110</v>
      </c>
      <c r="AR88" s="42">
        <v>112</v>
      </c>
      <c r="AS88" s="42">
        <v>7</v>
      </c>
      <c r="AT88" s="42">
        <v>158</v>
      </c>
      <c r="AU88" s="42">
        <v>210</v>
      </c>
      <c r="AV88" s="42">
        <v>60</v>
      </c>
      <c r="AW88" s="42">
        <v>101</v>
      </c>
      <c r="AX88" s="42">
        <v>19</v>
      </c>
      <c r="AY88" s="42">
        <v>194</v>
      </c>
      <c r="AZ88" s="42">
        <v>71</v>
      </c>
      <c r="BA88" s="42">
        <v>3</v>
      </c>
      <c r="BB88" s="42">
        <v>53</v>
      </c>
      <c r="BC88" s="42">
        <v>32</v>
      </c>
      <c r="BD88" s="42">
        <v>60</v>
      </c>
      <c r="BE88" s="42">
        <v>191</v>
      </c>
      <c r="BF88" s="42">
        <v>61</v>
      </c>
      <c r="BG88" s="42">
        <v>24</v>
      </c>
      <c r="BH88" s="42">
        <v>64</v>
      </c>
      <c r="BI88" s="42">
        <v>48</v>
      </c>
      <c r="BJ88" s="42">
        <v>45</v>
      </c>
      <c r="BK88" s="42">
        <v>48</v>
      </c>
      <c r="BL88" s="42">
        <v>2598</v>
      </c>
      <c r="BM88" s="42">
        <v>928</v>
      </c>
      <c r="BN88" s="42">
        <v>720</v>
      </c>
      <c r="BO88" s="42">
        <v>689</v>
      </c>
      <c r="BP88" s="42">
        <v>55</v>
      </c>
      <c r="BQ88" s="42">
        <v>18</v>
      </c>
      <c r="BR88" s="42">
        <v>47</v>
      </c>
      <c r="BS88" s="42">
        <v>1018</v>
      </c>
      <c r="BT88" s="42">
        <v>29278</v>
      </c>
      <c r="BU88" s="42">
        <v>10583</v>
      </c>
      <c r="BV88" s="42">
        <v>2042</v>
      </c>
      <c r="BW88" s="42">
        <v>1212</v>
      </c>
      <c r="BX88" s="42">
        <v>0</v>
      </c>
      <c r="BY88" s="42">
        <v>1476</v>
      </c>
      <c r="BZ88" s="42">
        <v>429</v>
      </c>
      <c r="CA88" s="42">
        <v>0</v>
      </c>
      <c r="CB88" s="42">
        <v>464</v>
      </c>
      <c r="CC88" s="42">
        <v>85</v>
      </c>
      <c r="CD88" s="42">
        <v>24</v>
      </c>
      <c r="CE88" s="42">
        <v>27</v>
      </c>
      <c r="CF88" s="42">
        <v>3919</v>
      </c>
      <c r="CG88" s="42">
        <v>117</v>
      </c>
      <c r="CH88" s="42">
        <v>1217</v>
      </c>
      <c r="CI88" s="42">
        <v>230597</v>
      </c>
      <c r="CJ88" s="42">
        <v>379</v>
      </c>
      <c r="CK88" s="42">
        <v>656199</v>
      </c>
      <c r="CL88" s="42">
        <v>9729</v>
      </c>
      <c r="CM88" s="42">
        <v>284</v>
      </c>
      <c r="CN88" s="42">
        <v>2291</v>
      </c>
      <c r="CO88" s="42">
        <v>777</v>
      </c>
      <c r="CP88" s="42">
        <v>4397</v>
      </c>
      <c r="CQ88" s="42">
        <v>244</v>
      </c>
      <c r="CR88" s="42">
        <v>1834</v>
      </c>
      <c r="CS88" s="42">
        <v>1883</v>
      </c>
      <c r="CT88" s="42">
        <v>1623</v>
      </c>
      <c r="CU88" s="42">
        <v>1451</v>
      </c>
      <c r="CV88" s="42">
        <v>2186477</v>
      </c>
      <c r="CW88" s="42">
        <v>1538</v>
      </c>
      <c r="CX88" s="42">
        <v>2287</v>
      </c>
      <c r="CY88" s="42">
        <v>7218</v>
      </c>
      <c r="CZ88" s="42">
        <v>166551</v>
      </c>
      <c r="DA88" s="42">
        <v>39376</v>
      </c>
      <c r="DB88" s="42">
        <v>12246</v>
      </c>
      <c r="DC88" s="42">
        <v>697</v>
      </c>
      <c r="DD88" s="42">
        <v>0</v>
      </c>
      <c r="DE88" s="56">
        <v>2779</v>
      </c>
      <c r="DF88" s="57">
        <v>3392672</v>
      </c>
      <c r="DG88" s="42">
        <v>7570</v>
      </c>
      <c r="DH88" s="42">
        <v>1324146</v>
      </c>
      <c r="DI88" s="42">
        <v>0</v>
      </c>
      <c r="DJ88" s="42">
        <v>0</v>
      </c>
      <c r="DK88" s="42">
        <v>0</v>
      </c>
      <c r="DL88" s="42">
        <v>0</v>
      </c>
      <c r="DM88" s="56">
        <v>0</v>
      </c>
      <c r="DN88" s="57">
        <v>1331716</v>
      </c>
      <c r="DO88" s="57">
        <v>4724388</v>
      </c>
      <c r="DP88" s="56">
        <v>51</v>
      </c>
      <c r="DQ88" s="57">
        <v>51</v>
      </c>
      <c r="DR88" s="57">
        <v>1331767</v>
      </c>
      <c r="DS88" s="57">
        <v>4724439</v>
      </c>
      <c r="DT88" s="42">
        <v>0</v>
      </c>
      <c r="DU88" s="42">
        <v>0</v>
      </c>
      <c r="DV88" s="56">
        <v>0</v>
      </c>
      <c r="DW88" s="56">
        <v>0</v>
      </c>
      <c r="DX88" s="57">
        <v>1331767</v>
      </c>
      <c r="DY88" s="57">
        <v>0</v>
      </c>
      <c r="DZ88" s="57">
        <v>0</v>
      </c>
      <c r="EA88" s="57">
        <v>4724439</v>
      </c>
    </row>
    <row r="89" spans="1:131" ht="39.950000000000003" customHeight="1" x14ac:dyDescent="0.15">
      <c r="A89" s="55" t="s">
        <v>83</v>
      </c>
      <c r="B89" s="43" t="s">
        <v>82</v>
      </c>
      <c r="C89" s="55">
        <v>15225</v>
      </c>
      <c r="D89" s="42">
        <v>10235</v>
      </c>
      <c r="E89" s="42">
        <v>3467</v>
      </c>
      <c r="F89" s="42">
        <v>65</v>
      </c>
      <c r="G89" s="42">
        <v>2207</v>
      </c>
      <c r="H89" s="42">
        <v>612</v>
      </c>
      <c r="I89" s="42">
        <v>1119</v>
      </c>
      <c r="J89" s="42">
        <v>60285</v>
      </c>
      <c r="K89" s="42">
        <v>30371</v>
      </c>
      <c r="L89" s="42">
        <v>3971</v>
      </c>
      <c r="M89" s="42">
        <v>3446</v>
      </c>
      <c r="N89" s="42">
        <v>2208</v>
      </c>
      <c r="O89" s="42">
        <v>4791</v>
      </c>
      <c r="P89" s="42">
        <v>4956</v>
      </c>
      <c r="Q89" s="42">
        <v>9719</v>
      </c>
      <c r="R89" s="42">
        <v>16409</v>
      </c>
      <c r="S89" s="42">
        <v>9567</v>
      </c>
      <c r="T89" s="42">
        <v>18436</v>
      </c>
      <c r="U89" s="42">
        <v>2563</v>
      </c>
      <c r="V89" s="42">
        <v>7004</v>
      </c>
      <c r="W89" s="42">
        <v>2964</v>
      </c>
      <c r="X89" s="42">
        <v>19937</v>
      </c>
      <c r="Y89" s="42">
        <v>9690</v>
      </c>
      <c r="Z89" s="42">
        <v>1149</v>
      </c>
      <c r="AA89" s="42">
        <v>103139</v>
      </c>
      <c r="AB89" s="42">
        <v>32375</v>
      </c>
      <c r="AC89" s="42">
        <v>5290</v>
      </c>
      <c r="AD89" s="42">
        <v>826</v>
      </c>
      <c r="AE89" s="42">
        <v>40895</v>
      </c>
      <c r="AF89" s="42">
        <v>19206</v>
      </c>
      <c r="AG89" s="42">
        <v>547</v>
      </c>
      <c r="AH89" s="42">
        <v>4962</v>
      </c>
      <c r="AI89" s="42">
        <v>7847</v>
      </c>
      <c r="AJ89" s="42">
        <v>5815</v>
      </c>
      <c r="AK89" s="42">
        <v>9710</v>
      </c>
      <c r="AL89" s="42">
        <v>14229</v>
      </c>
      <c r="AM89" s="42">
        <v>19089</v>
      </c>
      <c r="AN89" s="42">
        <v>7164</v>
      </c>
      <c r="AO89" s="42">
        <v>8185</v>
      </c>
      <c r="AP89" s="42">
        <v>6769</v>
      </c>
      <c r="AQ89" s="42">
        <v>14444</v>
      </c>
      <c r="AR89" s="42">
        <v>15362</v>
      </c>
      <c r="AS89" s="42">
        <v>23081</v>
      </c>
      <c r="AT89" s="42">
        <v>46839</v>
      </c>
      <c r="AU89" s="42">
        <v>138622</v>
      </c>
      <c r="AV89" s="42">
        <v>31255</v>
      </c>
      <c r="AW89" s="42">
        <v>31803</v>
      </c>
      <c r="AX89" s="42">
        <v>52075</v>
      </c>
      <c r="AY89" s="42">
        <v>104938</v>
      </c>
      <c r="AZ89" s="42">
        <v>5263</v>
      </c>
      <c r="BA89" s="42">
        <v>29960</v>
      </c>
      <c r="BB89" s="42">
        <v>17474</v>
      </c>
      <c r="BC89" s="42">
        <v>24510</v>
      </c>
      <c r="BD89" s="42">
        <v>58947</v>
      </c>
      <c r="BE89" s="42">
        <v>28969</v>
      </c>
      <c r="BF89" s="42">
        <v>4876</v>
      </c>
      <c r="BG89" s="42">
        <v>51704</v>
      </c>
      <c r="BH89" s="42">
        <v>6530</v>
      </c>
      <c r="BI89" s="42">
        <v>9994</v>
      </c>
      <c r="BJ89" s="42">
        <v>15823</v>
      </c>
      <c r="BK89" s="42">
        <v>64</v>
      </c>
      <c r="BL89" s="42">
        <v>52649</v>
      </c>
      <c r="BM89" s="42">
        <v>23352</v>
      </c>
      <c r="BN89" s="42">
        <v>35561</v>
      </c>
      <c r="BO89" s="42">
        <v>35837</v>
      </c>
      <c r="BP89" s="42">
        <v>221291</v>
      </c>
      <c r="BQ89" s="42">
        <v>35191</v>
      </c>
      <c r="BR89" s="42">
        <v>165494</v>
      </c>
      <c r="BS89" s="42">
        <v>18974</v>
      </c>
      <c r="BT89" s="42">
        <v>1684390</v>
      </c>
      <c r="BU89" s="42">
        <v>1379972</v>
      </c>
      <c r="BV89" s="42">
        <v>56229</v>
      </c>
      <c r="BW89" s="42">
        <v>38837</v>
      </c>
      <c r="BX89" s="42">
        <v>0</v>
      </c>
      <c r="BY89" s="42">
        <v>5373</v>
      </c>
      <c r="BZ89" s="42">
        <v>61235</v>
      </c>
      <c r="CA89" s="42">
        <v>0</v>
      </c>
      <c r="CB89" s="42">
        <v>16619</v>
      </c>
      <c r="CC89" s="42">
        <v>17527</v>
      </c>
      <c r="CD89" s="42">
        <v>3929</v>
      </c>
      <c r="CE89" s="42">
        <v>19338</v>
      </c>
      <c r="CF89" s="42">
        <v>146933</v>
      </c>
      <c r="CG89" s="42">
        <v>4597</v>
      </c>
      <c r="CH89" s="42">
        <v>467796</v>
      </c>
      <c r="CI89" s="42">
        <v>32363</v>
      </c>
      <c r="CJ89" s="42">
        <v>536872</v>
      </c>
      <c r="CK89" s="42">
        <v>246756</v>
      </c>
      <c r="CL89" s="42">
        <v>172228</v>
      </c>
      <c r="CM89" s="42">
        <v>648058</v>
      </c>
      <c r="CN89" s="42">
        <v>74066</v>
      </c>
      <c r="CO89" s="42">
        <v>575936</v>
      </c>
      <c r="CP89" s="42">
        <v>280936</v>
      </c>
      <c r="CQ89" s="42">
        <v>33557</v>
      </c>
      <c r="CR89" s="42">
        <v>93752</v>
      </c>
      <c r="CS89" s="42">
        <v>9831</v>
      </c>
      <c r="CT89" s="42">
        <v>144649</v>
      </c>
      <c r="CU89" s="42">
        <v>111101</v>
      </c>
      <c r="CV89" s="42">
        <v>57059</v>
      </c>
      <c r="CW89" s="42">
        <v>23689</v>
      </c>
      <c r="CX89" s="42">
        <v>699427</v>
      </c>
      <c r="CY89" s="42">
        <v>68603</v>
      </c>
      <c r="CZ89" s="42">
        <v>51805</v>
      </c>
      <c r="DA89" s="42">
        <v>1447</v>
      </c>
      <c r="DB89" s="42">
        <v>109763</v>
      </c>
      <c r="DC89" s="42">
        <v>49967</v>
      </c>
      <c r="DD89" s="42">
        <v>0</v>
      </c>
      <c r="DE89" s="56">
        <v>19738</v>
      </c>
      <c r="DF89" s="57">
        <v>9771704</v>
      </c>
      <c r="DG89" s="42">
        <v>3024</v>
      </c>
      <c r="DH89" s="42">
        <v>1363184</v>
      </c>
      <c r="DI89" s="42">
        <v>0</v>
      </c>
      <c r="DJ89" s="42">
        <v>0</v>
      </c>
      <c r="DK89" s="42">
        <v>1056187</v>
      </c>
      <c r="DL89" s="42">
        <v>8270667</v>
      </c>
      <c r="DM89" s="56">
        <v>7016</v>
      </c>
      <c r="DN89" s="57">
        <v>10700078</v>
      </c>
      <c r="DO89" s="57">
        <v>20471782</v>
      </c>
      <c r="DP89" s="56">
        <v>431315</v>
      </c>
      <c r="DQ89" s="57">
        <v>431315</v>
      </c>
      <c r="DR89" s="57">
        <v>11131393</v>
      </c>
      <c r="DS89" s="57">
        <v>20903097</v>
      </c>
      <c r="DT89" s="42">
        <v>-1825463</v>
      </c>
      <c r="DU89" s="42">
        <v>0</v>
      </c>
      <c r="DV89" s="56">
        <v>0</v>
      </c>
      <c r="DW89" s="56">
        <v>-1825463</v>
      </c>
      <c r="DX89" s="57">
        <v>9305930</v>
      </c>
      <c r="DY89" s="57">
        <v>-537103</v>
      </c>
      <c r="DZ89" s="57">
        <v>-40209</v>
      </c>
      <c r="EA89" s="57">
        <v>18500322</v>
      </c>
    </row>
    <row r="90" spans="1:131" ht="39.950000000000003" customHeight="1" x14ac:dyDescent="0.15">
      <c r="A90" s="55" t="s">
        <v>81</v>
      </c>
      <c r="B90" s="43" t="s">
        <v>80</v>
      </c>
      <c r="C90" s="55">
        <v>320</v>
      </c>
      <c r="D90" s="42">
        <v>202</v>
      </c>
      <c r="E90" s="42">
        <v>468</v>
      </c>
      <c r="F90" s="42">
        <v>13</v>
      </c>
      <c r="G90" s="42">
        <v>167</v>
      </c>
      <c r="H90" s="42">
        <v>105</v>
      </c>
      <c r="I90" s="42">
        <v>184</v>
      </c>
      <c r="J90" s="42">
        <v>11194</v>
      </c>
      <c r="K90" s="42">
        <v>1435</v>
      </c>
      <c r="L90" s="42">
        <v>267</v>
      </c>
      <c r="M90" s="42">
        <v>177</v>
      </c>
      <c r="N90" s="42">
        <v>79</v>
      </c>
      <c r="O90" s="42">
        <v>266</v>
      </c>
      <c r="P90" s="42">
        <v>198</v>
      </c>
      <c r="Q90" s="42">
        <v>230</v>
      </c>
      <c r="R90" s="42">
        <v>8679</v>
      </c>
      <c r="S90" s="42">
        <v>2353</v>
      </c>
      <c r="T90" s="42">
        <v>503</v>
      </c>
      <c r="U90" s="42">
        <v>261</v>
      </c>
      <c r="V90" s="42">
        <v>903</v>
      </c>
      <c r="W90" s="42">
        <v>1007</v>
      </c>
      <c r="X90" s="42">
        <v>1303</v>
      </c>
      <c r="Y90" s="42">
        <v>1156</v>
      </c>
      <c r="Z90" s="42">
        <v>216</v>
      </c>
      <c r="AA90" s="42">
        <v>18406</v>
      </c>
      <c r="AB90" s="42">
        <v>4209</v>
      </c>
      <c r="AC90" s="42">
        <v>1447</v>
      </c>
      <c r="AD90" s="42">
        <v>19</v>
      </c>
      <c r="AE90" s="42">
        <v>4086</v>
      </c>
      <c r="AF90" s="42">
        <v>519</v>
      </c>
      <c r="AG90" s="42">
        <v>36</v>
      </c>
      <c r="AH90" s="42">
        <v>131</v>
      </c>
      <c r="AI90" s="42">
        <v>622</v>
      </c>
      <c r="AJ90" s="42">
        <v>29</v>
      </c>
      <c r="AK90" s="42">
        <v>697</v>
      </c>
      <c r="AL90" s="42">
        <v>1537</v>
      </c>
      <c r="AM90" s="42">
        <v>5900</v>
      </c>
      <c r="AN90" s="42">
        <v>771</v>
      </c>
      <c r="AO90" s="42">
        <v>388</v>
      </c>
      <c r="AP90" s="42">
        <v>581</v>
      </c>
      <c r="AQ90" s="42">
        <v>1991</v>
      </c>
      <c r="AR90" s="42">
        <v>662</v>
      </c>
      <c r="AS90" s="42">
        <v>9268</v>
      </c>
      <c r="AT90" s="42">
        <v>3342</v>
      </c>
      <c r="AU90" s="42">
        <v>2476</v>
      </c>
      <c r="AV90" s="42">
        <v>5926</v>
      </c>
      <c r="AW90" s="42">
        <v>6326</v>
      </c>
      <c r="AX90" s="42">
        <v>7468</v>
      </c>
      <c r="AY90" s="42">
        <v>2741</v>
      </c>
      <c r="AZ90" s="42">
        <v>117</v>
      </c>
      <c r="BA90" s="42">
        <v>5474</v>
      </c>
      <c r="BB90" s="42">
        <v>908</v>
      </c>
      <c r="BC90" s="42">
        <v>12178</v>
      </c>
      <c r="BD90" s="42">
        <v>302</v>
      </c>
      <c r="BE90" s="42">
        <v>4404</v>
      </c>
      <c r="BF90" s="42">
        <v>1222</v>
      </c>
      <c r="BG90" s="42">
        <v>4571</v>
      </c>
      <c r="BH90" s="42">
        <v>1702</v>
      </c>
      <c r="BI90" s="42">
        <v>720</v>
      </c>
      <c r="BJ90" s="42">
        <v>845</v>
      </c>
      <c r="BK90" s="42">
        <v>44</v>
      </c>
      <c r="BL90" s="42">
        <v>3348</v>
      </c>
      <c r="BM90" s="42">
        <v>3780</v>
      </c>
      <c r="BN90" s="42">
        <v>254</v>
      </c>
      <c r="BO90" s="42">
        <v>149</v>
      </c>
      <c r="BP90" s="42">
        <v>351</v>
      </c>
      <c r="BQ90" s="42">
        <v>155</v>
      </c>
      <c r="BR90" s="42">
        <v>1176</v>
      </c>
      <c r="BS90" s="42">
        <v>1406</v>
      </c>
      <c r="BT90" s="42">
        <v>465383</v>
      </c>
      <c r="BU90" s="42">
        <v>112244</v>
      </c>
      <c r="BV90" s="42">
        <v>2713</v>
      </c>
      <c r="BW90" s="42">
        <v>16418</v>
      </c>
      <c r="BX90" s="42">
        <v>0</v>
      </c>
      <c r="BY90" s="42">
        <v>7851</v>
      </c>
      <c r="BZ90" s="42">
        <v>17129</v>
      </c>
      <c r="CA90" s="42">
        <v>0</v>
      </c>
      <c r="CB90" s="42">
        <v>2573</v>
      </c>
      <c r="CC90" s="42">
        <v>834</v>
      </c>
      <c r="CD90" s="42">
        <v>1275</v>
      </c>
      <c r="CE90" s="42">
        <v>1622</v>
      </c>
      <c r="CF90" s="42">
        <v>8142</v>
      </c>
      <c r="CG90" s="42">
        <v>2258</v>
      </c>
      <c r="CH90" s="42">
        <v>294961</v>
      </c>
      <c r="CI90" s="42">
        <v>53103</v>
      </c>
      <c r="CJ90" s="42">
        <v>208126</v>
      </c>
      <c r="CK90" s="42">
        <v>411489</v>
      </c>
      <c r="CL90" s="42">
        <v>44734</v>
      </c>
      <c r="CM90" s="42">
        <v>22705</v>
      </c>
      <c r="CN90" s="42">
        <v>2620</v>
      </c>
      <c r="CO90" s="42">
        <v>22065</v>
      </c>
      <c r="CP90" s="42">
        <v>2001</v>
      </c>
      <c r="CQ90" s="42">
        <v>797</v>
      </c>
      <c r="CR90" s="42">
        <v>6931</v>
      </c>
      <c r="CS90" s="42">
        <v>451</v>
      </c>
      <c r="CT90" s="42">
        <v>2619</v>
      </c>
      <c r="CU90" s="42">
        <v>6945</v>
      </c>
      <c r="CV90" s="42">
        <v>315644</v>
      </c>
      <c r="CW90" s="42">
        <v>26495</v>
      </c>
      <c r="CX90" s="42">
        <v>457159</v>
      </c>
      <c r="CY90" s="42">
        <v>2186</v>
      </c>
      <c r="CZ90" s="42">
        <v>6150</v>
      </c>
      <c r="DA90" s="42">
        <v>2498</v>
      </c>
      <c r="DB90" s="42">
        <v>14660</v>
      </c>
      <c r="DC90" s="42">
        <v>5155</v>
      </c>
      <c r="DD90" s="42">
        <v>0</v>
      </c>
      <c r="DE90" s="56">
        <v>70496</v>
      </c>
      <c r="DF90" s="57">
        <v>2772802</v>
      </c>
      <c r="DG90" s="42">
        <v>22333</v>
      </c>
      <c r="DH90" s="42">
        <v>753332</v>
      </c>
      <c r="DI90" s="42">
        <v>0</v>
      </c>
      <c r="DJ90" s="42">
        <v>0</v>
      </c>
      <c r="DK90" s="42">
        <v>0</v>
      </c>
      <c r="DL90" s="42">
        <v>0</v>
      </c>
      <c r="DM90" s="56">
        <v>0</v>
      </c>
      <c r="DN90" s="57">
        <v>775665</v>
      </c>
      <c r="DO90" s="57">
        <v>3548467</v>
      </c>
      <c r="DP90" s="56">
        <v>6778</v>
      </c>
      <c r="DQ90" s="57">
        <v>6778</v>
      </c>
      <c r="DR90" s="57">
        <v>782443</v>
      </c>
      <c r="DS90" s="57">
        <v>3555245</v>
      </c>
      <c r="DT90" s="42">
        <v>-4515</v>
      </c>
      <c r="DU90" s="42">
        <v>0</v>
      </c>
      <c r="DV90" s="56">
        <v>0</v>
      </c>
      <c r="DW90" s="56">
        <v>-4515</v>
      </c>
      <c r="DX90" s="57">
        <v>777928</v>
      </c>
      <c r="DY90" s="57">
        <v>0</v>
      </c>
      <c r="DZ90" s="57">
        <v>0</v>
      </c>
      <c r="EA90" s="57">
        <v>3550730</v>
      </c>
    </row>
    <row r="91" spans="1:131" ht="39.950000000000003" customHeight="1" x14ac:dyDescent="0.15">
      <c r="A91" s="55" t="s">
        <v>79</v>
      </c>
      <c r="B91" s="43" t="s">
        <v>78</v>
      </c>
      <c r="C91" s="55">
        <v>3155</v>
      </c>
      <c r="D91" s="42">
        <v>1680</v>
      </c>
      <c r="E91" s="42">
        <v>3450</v>
      </c>
      <c r="F91" s="42">
        <v>975</v>
      </c>
      <c r="G91" s="42">
        <v>2060</v>
      </c>
      <c r="H91" s="42">
        <v>92</v>
      </c>
      <c r="I91" s="42">
        <v>1341</v>
      </c>
      <c r="J91" s="42">
        <v>50100</v>
      </c>
      <c r="K91" s="42">
        <v>10177</v>
      </c>
      <c r="L91" s="42">
        <v>1648</v>
      </c>
      <c r="M91" s="42">
        <v>270</v>
      </c>
      <c r="N91" s="42">
        <v>3011</v>
      </c>
      <c r="O91" s="42">
        <v>9345</v>
      </c>
      <c r="P91" s="42">
        <v>4465</v>
      </c>
      <c r="Q91" s="42">
        <v>5554</v>
      </c>
      <c r="R91" s="42">
        <v>2475</v>
      </c>
      <c r="S91" s="42">
        <v>7026</v>
      </c>
      <c r="T91" s="42">
        <v>13654</v>
      </c>
      <c r="U91" s="42">
        <v>2689</v>
      </c>
      <c r="V91" s="42">
        <v>3754</v>
      </c>
      <c r="W91" s="42">
        <v>675</v>
      </c>
      <c r="X91" s="42">
        <v>4860</v>
      </c>
      <c r="Y91" s="42">
        <v>867</v>
      </c>
      <c r="Z91" s="42">
        <v>493</v>
      </c>
      <c r="AA91" s="42">
        <v>25091</v>
      </c>
      <c r="AB91" s="42">
        <v>9713</v>
      </c>
      <c r="AC91" s="42">
        <v>2535</v>
      </c>
      <c r="AD91" s="42">
        <v>1044</v>
      </c>
      <c r="AE91" s="42">
        <v>10820</v>
      </c>
      <c r="AF91" s="42">
        <v>9866</v>
      </c>
      <c r="AG91" s="42">
        <v>1104</v>
      </c>
      <c r="AH91" s="42">
        <v>862</v>
      </c>
      <c r="AI91" s="42">
        <v>2060</v>
      </c>
      <c r="AJ91" s="42">
        <v>2104</v>
      </c>
      <c r="AK91" s="42">
        <v>3147</v>
      </c>
      <c r="AL91" s="42">
        <v>4120</v>
      </c>
      <c r="AM91" s="42">
        <v>3006</v>
      </c>
      <c r="AN91" s="42">
        <v>1236</v>
      </c>
      <c r="AO91" s="42">
        <v>1677</v>
      </c>
      <c r="AP91" s="42">
        <v>1920</v>
      </c>
      <c r="AQ91" s="42">
        <v>5359</v>
      </c>
      <c r="AR91" s="42">
        <v>6536</v>
      </c>
      <c r="AS91" s="42">
        <v>16611</v>
      </c>
      <c r="AT91" s="42">
        <v>14598</v>
      </c>
      <c r="AU91" s="42">
        <v>25962</v>
      </c>
      <c r="AV91" s="42">
        <v>13591</v>
      </c>
      <c r="AW91" s="42">
        <v>10431</v>
      </c>
      <c r="AX91" s="42">
        <v>19799</v>
      </c>
      <c r="AY91" s="42">
        <v>16348</v>
      </c>
      <c r="AZ91" s="42">
        <v>3894</v>
      </c>
      <c r="BA91" s="42">
        <v>3786</v>
      </c>
      <c r="BB91" s="42">
        <v>5298</v>
      </c>
      <c r="BC91" s="42">
        <v>7650</v>
      </c>
      <c r="BD91" s="42">
        <v>5940</v>
      </c>
      <c r="BE91" s="42">
        <v>6311</v>
      </c>
      <c r="BF91" s="42">
        <v>2159</v>
      </c>
      <c r="BG91" s="42">
        <v>16133</v>
      </c>
      <c r="BH91" s="42">
        <v>2815</v>
      </c>
      <c r="BI91" s="42">
        <v>7428</v>
      </c>
      <c r="BJ91" s="42">
        <v>10760</v>
      </c>
      <c r="BK91" s="42">
        <v>1815</v>
      </c>
      <c r="BL91" s="42">
        <v>75201</v>
      </c>
      <c r="BM91" s="42">
        <v>25996</v>
      </c>
      <c r="BN91" s="42">
        <v>30898</v>
      </c>
      <c r="BO91" s="42">
        <v>18193</v>
      </c>
      <c r="BP91" s="42">
        <v>8312</v>
      </c>
      <c r="BQ91" s="42">
        <v>1260</v>
      </c>
      <c r="BR91" s="42">
        <v>8303</v>
      </c>
      <c r="BS91" s="42">
        <v>11277</v>
      </c>
      <c r="BT91" s="42">
        <v>342894</v>
      </c>
      <c r="BU91" s="42">
        <v>160055</v>
      </c>
      <c r="BV91" s="42">
        <v>23938</v>
      </c>
      <c r="BW91" s="42">
        <v>13154</v>
      </c>
      <c r="BX91" s="42">
        <v>0</v>
      </c>
      <c r="BY91" s="42">
        <v>20374</v>
      </c>
      <c r="BZ91" s="42">
        <v>63848</v>
      </c>
      <c r="CA91" s="42">
        <v>0</v>
      </c>
      <c r="CB91" s="42">
        <v>5162</v>
      </c>
      <c r="CC91" s="42">
        <v>6101</v>
      </c>
      <c r="CD91" s="42">
        <v>4724</v>
      </c>
      <c r="CE91" s="42">
        <v>8536</v>
      </c>
      <c r="CF91" s="42">
        <v>22650</v>
      </c>
      <c r="CG91" s="42">
        <v>15196</v>
      </c>
      <c r="CH91" s="42">
        <v>165891</v>
      </c>
      <c r="CI91" s="42">
        <v>960564</v>
      </c>
      <c r="CJ91" s="42">
        <v>216828</v>
      </c>
      <c r="CK91" s="42">
        <v>26731</v>
      </c>
      <c r="CL91" s="42">
        <v>447950</v>
      </c>
      <c r="CM91" s="42">
        <v>341189</v>
      </c>
      <c r="CN91" s="42">
        <v>104647</v>
      </c>
      <c r="CO91" s="42">
        <v>341858</v>
      </c>
      <c r="CP91" s="42">
        <v>142959</v>
      </c>
      <c r="CQ91" s="42">
        <v>4666</v>
      </c>
      <c r="CR91" s="42">
        <v>124527</v>
      </c>
      <c r="CS91" s="42">
        <v>27344</v>
      </c>
      <c r="CT91" s="42">
        <v>136542</v>
      </c>
      <c r="CU91" s="42">
        <v>32337</v>
      </c>
      <c r="CV91" s="42">
        <v>1338528</v>
      </c>
      <c r="CW91" s="42">
        <v>7755</v>
      </c>
      <c r="CX91" s="42">
        <v>355430</v>
      </c>
      <c r="CY91" s="42">
        <v>29701</v>
      </c>
      <c r="CZ91" s="42">
        <v>77729</v>
      </c>
      <c r="DA91" s="42">
        <v>44153</v>
      </c>
      <c r="DB91" s="42">
        <v>174723</v>
      </c>
      <c r="DC91" s="42">
        <v>31436</v>
      </c>
      <c r="DD91" s="42">
        <v>0</v>
      </c>
      <c r="DE91" s="56">
        <v>34862</v>
      </c>
      <c r="DF91" s="57">
        <v>6451767</v>
      </c>
      <c r="DG91" s="42">
        <v>78505</v>
      </c>
      <c r="DH91" s="42">
        <v>2185404</v>
      </c>
      <c r="DI91" s="42">
        <v>39970</v>
      </c>
      <c r="DJ91" s="42">
        <v>0</v>
      </c>
      <c r="DK91" s="42">
        <v>0</v>
      </c>
      <c r="DL91" s="42">
        <v>112939</v>
      </c>
      <c r="DM91" s="56">
        <v>-31663</v>
      </c>
      <c r="DN91" s="57">
        <v>2385155</v>
      </c>
      <c r="DO91" s="57">
        <v>8836922</v>
      </c>
      <c r="DP91" s="56">
        <v>253893</v>
      </c>
      <c r="DQ91" s="57">
        <v>253893</v>
      </c>
      <c r="DR91" s="57">
        <v>2639048</v>
      </c>
      <c r="DS91" s="57">
        <v>9090815</v>
      </c>
      <c r="DT91" s="42">
        <v>-300742</v>
      </c>
      <c r="DU91" s="42">
        <v>0</v>
      </c>
      <c r="DV91" s="56">
        <v>-7341</v>
      </c>
      <c r="DW91" s="56">
        <v>-308083</v>
      </c>
      <c r="DX91" s="57">
        <v>2330965</v>
      </c>
      <c r="DY91" s="57">
        <v>-1752282</v>
      </c>
      <c r="DZ91" s="57">
        <v>-184973</v>
      </c>
      <c r="EA91" s="57">
        <v>6845477</v>
      </c>
    </row>
    <row r="92" spans="1:131" ht="39.950000000000003" customHeight="1" x14ac:dyDescent="0.15">
      <c r="A92" s="55" t="s">
        <v>77</v>
      </c>
      <c r="B92" s="43" t="s">
        <v>76</v>
      </c>
      <c r="C92" s="55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  <c r="AG92" s="42">
        <v>0</v>
      </c>
      <c r="AH92" s="42">
        <v>0</v>
      </c>
      <c r="AI92" s="42">
        <v>0</v>
      </c>
      <c r="AJ92" s="42">
        <v>0</v>
      </c>
      <c r="AK92" s="42">
        <v>0</v>
      </c>
      <c r="AL92" s="42">
        <v>0</v>
      </c>
      <c r="AM92" s="42">
        <v>0</v>
      </c>
      <c r="AN92" s="42">
        <v>0</v>
      </c>
      <c r="AO92" s="42">
        <v>0</v>
      </c>
      <c r="AP92" s="42">
        <v>0</v>
      </c>
      <c r="AQ92" s="42">
        <v>0</v>
      </c>
      <c r="AR92" s="42">
        <v>0</v>
      </c>
      <c r="AS92" s="42">
        <v>0</v>
      </c>
      <c r="AT92" s="42">
        <v>0</v>
      </c>
      <c r="AU92" s="42">
        <v>0</v>
      </c>
      <c r="AV92" s="42">
        <v>0</v>
      </c>
      <c r="AW92" s="42">
        <v>0</v>
      </c>
      <c r="AX92" s="42">
        <v>0</v>
      </c>
      <c r="AY92" s="42">
        <v>0</v>
      </c>
      <c r="AZ92" s="42">
        <v>0</v>
      </c>
      <c r="BA92" s="42">
        <v>0</v>
      </c>
      <c r="BB92" s="42">
        <v>0</v>
      </c>
      <c r="BC92" s="42">
        <v>0</v>
      </c>
      <c r="BD92" s="42">
        <v>0</v>
      </c>
      <c r="BE92" s="42">
        <v>0</v>
      </c>
      <c r="BF92" s="42">
        <v>0</v>
      </c>
      <c r="BG92" s="42">
        <v>0</v>
      </c>
      <c r="BH92" s="42">
        <v>0</v>
      </c>
      <c r="BI92" s="42">
        <v>0</v>
      </c>
      <c r="BJ92" s="42">
        <v>0</v>
      </c>
      <c r="BK92" s="42">
        <v>0</v>
      </c>
      <c r="BL92" s="42">
        <v>0</v>
      </c>
      <c r="BM92" s="42">
        <v>0</v>
      </c>
      <c r="BN92" s="42">
        <v>0</v>
      </c>
      <c r="BO92" s="42">
        <v>0</v>
      </c>
      <c r="BP92" s="42">
        <v>0</v>
      </c>
      <c r="BQ92" s="42">
        <v>0</v>
      </c>
      <c r="BR92" s="42">
        <v>0</v>
      </c>
      <c r="BS92" s="42">
        <v>0</v>
      </c>
      <c r="BT92" s="42">
        <v>0</v>
      </c>
      <c r="BU92" s="42">
        <v>0</v>
      </c>
      <c r="BV92" s="42">
        <v>0</v>
      </c>
      <c r="BW92" s="42">
        <v>0</v>
      </c>
      <c r="BX92" s="42">
        <v>0</v>
      </c>
      <c r="BY92" s="42">
        <v>0</v>
      </c>
      <c r="BZ92" s="42">
        <v>0</v>
      </c>
      <c r="CA92" s="42">
        <v>0</v>
      </c>
      <c r="CB92" s="42">
        <v>0</v>
      </c>
      <c r="CC92" s="42">
        <v>0</v>
      </c>
      <c r="CD92" s="42">
        <v>0</v>
      </c>
      <c r="CE92" s="42">
        <v>0</v>
      </c>
      <c r="CF92" s="42">
        <v>0</v>
      </c>
      <c r="CG92" s="42">
        <v>0</v>
      </c>
      <c r="CH92" s="42">
        <v>0</v>
      </c>
      <c r="CI92" s="42">
        <v>0</v>
      </c>
      <c r="CJ92" s="42">
        <v>0</v>
      </c>
      <c r="CK92" s="42">
        <v>0</v>
      </c>
      <c r="CL92" s="42">
        <v>0</v>
      </c>
      <c r="CM92" s="42">
        <v>0</v>
      </c>
      <c r="CN92" s="42">
        <v>0</v>
      </c>
      <c r="CO92" s="42">
        <v>0</v>
      </c>
      <c r="CP92" s="42">
        <v>0</v>
      </c>
      <c r="CQ92" s="42">
        <v>0</v>
      </c>
      <c r="CR92" s="42">
        <v>0</v>
      </c>
      <c r="CS92" s="42">
        <v>0</v>
      </c>
      <c r="CT92" s="42">
        <v>0</v>
      </c>
      <c r="CU92" s="42">
        <v>0</v>
      </c>
      <c r="CV92" s="42">
        <v>0</v>
      </c>
      <c r="CW92" s="42">
        <v>0</v>
      </c>
      <c r="CX92" s="42">
        <v>0</v>
      </c>
      <c r="CY92" s="42">
        <v>0</v>
      </c>
      <c r="CZ92" s="42">
        <v>0</v>
      </c>
      <c r="DA92" s="42">
        <v>0</v>
      </c>
      <c r="DB92" s="42">
        <v>0</v>
      </c>
      <c r="DC92" s="42">
        <v>0</v>
      </c>
      <c r="DD92" s="42">
        <v>0</v>
      </c>
      <c r="DE92" s="56">
        <v>1157289</v>
      </c>
      <c r="DF92" s="57">
        <v>1157289</v>
      </c>
      <c r="DG92" s="42">
        <v>0</v>
      </c>
      <c r="DH92" s="42">
        <v>1167743</v>
      </c>
      <c r="DI92" s="42">
        <v>24098783</v>
      </c>
      <c r="DJ92" s="42">
        <v>13315220</v>
      </c>
      <c r="DK92" s="42">
        <v>0</v>
      </c>
      <c r="DL92" s="42">
        <v>0</v>
      </c>
      <c r="DM92" s="56">
        <v>0</v>
      </c>
      <c r="DN92" s="57">
        <v>38581746</v>
      </c>
      <c r="DO92" s="57">
        <v>39739035</v>
      </c>
      <c r="DP92" s="56">
        <v>0</v>
      </c>
      <c r="DQ92" s="57">
        <v>0</v>
      </c>
      <c r="DR92" s="57">
        <v>38581746</v>
      </c>
      <c r="DS92" s="57">
        <v>39739035</v>
      </c>
      <c r="DT92" s="42">
        <v>0</v>
      </c>
      <c r="DU92" s="42">
        <v>0</v>
      </c>
      <c r="DV92" s="56">
        <v>0</v>
      </c>
      <c r="DW92" s="56">
        <v>0</v>
      </c>
      <c r="DX92" s="57">
        <v>38581746</v>
      </c>
      <c r="DY92" s="57">
        <v>0</v>
      </c>
      <c r="DZ92" s="57">
        <v>0</v>
      </c>
      <c r="EA92" s="57">
        <v>39739035</v>
      </c>
    </row>
    <row r="93" spans="1:131" ht="39.950000000000003" customHeight="1" x14ac:dyDescent="0.15">
      <c r="A93" s="55" t="s">
        <v>75</v>
      </c>
      <c r="B93" s="43" t="s">
        <v>74</v>
      </c>
      <c r="C93" s="55">
        <v>0</v>
      </c>
      <c r="D93" s="42">
        <v>0</v>
      </c>
      <c r="E93" s="42">
        <v>397</v>
      </c>
      <c r="F93" s="42">
        <v>111</v>
      </c>
      <c r="G93" s="42">
        <v>2</v>
      </c>
      <c r="H93" s="42">
        <v>4</v>
      </c>
      <c r="I93" s="42">
        <v>251</v>
      </c>
      <c r="J93" s="42">
        <v>9535</v>
      </c>
      <c r="K93" s="42">
        <v>353</v>
      </c>
      <c r="L93" s="42">
        <v>350</v>
      </c>
      <c r="M93" s="42">
        <v>0</v>
      </c>
      <c r="N93" s="42">
        <v>6</v>
      </c>
      <c r="O93" s="42">
        <v>72</v>
      </c>
      <c r="P93" s="42">
        <v>200</v>
      </c>
      <c r="Q93" s="42">
        <v>486</v>
      </c>
      <c r="R93" s="42">
        <v>772</v>
      </c>
      <c r="S93" s="42">
        <v>412</v>
      </c>
      <c r="T93" s="42">
        <v>89</v>
      </c>
      <c r="U93" s="42">
        <v>33</v>
      </c>
      <c r="V93" s="42">
        <v>429</v>
      </c>
      <c r="W93" s="42">
        <v>489</v>
      </c>
      <c r="X93" s="42">
        <v>1485</v>
      </c>
      <c r="Y93" s="42">
        <v>1034</v>
      </c>
      <c r="Z93" s="42">
        <v>139</v>
      </c>
      <c r="AA93" s="42">
        <v>2088</v>
      </c>
      <c r="AB93" s="42">
        <v>3007</v>
      </c>
      <c r="AC93" s="42">
        <v>109</v>
      </c>
      <c r="AD93" s="42">
        <v>6</v>
      </c>
      <c r="AE93" s="42">
        <v>1545</v>
      </c>
      <c r="AF93" s="42">
        <v>159</v>
      </c>
      <c r="AG93" s="42">
        <v>0</v>
      </c>
      <c r="AH93" s="42">
        <v>214</v>
      </c>
      <c r="AI93" s="42">
        <v>836</v>
      </c>
      <c r="AJ93" s="42">
        <v>982</v>
      </c>
      <c r="AK93" s="42">
        <v>388</v>
      </c>
      <c r="AL93" s="42">
        <v>134</v>
      </c>
      <c r="AM93" s="42">
        <v>739</v>
      </c>
      <c r="AN93" s="42">
        <v>781</v>
      </c>
      <c r="AO93" s="42">
        <v>0</v>
      </c>
      <c r="AP93" s="42">
        <v>0</v>
      </c>
      <c r="AQ93" s="42">
        <v>148</v>
      </c>
      <c r="AR93" s="42">
        <v>2919</v>
      </c>
      <c r="AS93" s="42">
        <v>1654</v>
      </c>
      <c r="AT93" s="42">
        <v>6562</v>
      </c>
      <c r="AU93" s="42">
        <v>6584</v>
      </c>
      <c r="AV93" s="42">
        <v>2189</v>
      </c>
      <c r="AW93" s="42">
        <v>4272</v>
      </c>
      <c r="AX93" s="42">
        <v>10917</v>
      </c>
      <c r="AY93" s="42">
        <v>8029</v>
      </c>
      <c r="AZ93" s="42">
        <v>5475</v>
      </c>
      <c r="BA93" s="42">
        <v>1654</v>
      </c>
      <c r="BB93" s="42">
        <v>2373</v>
      </c>
      <c r="BC93" s="42">
        <v>7626</v>
      </c>
      <c r="BD93" s="42">
        <v>521</v>
      </c>
      <c r="BE93" s="42">
        <v>1837</v>
      </c>
      <c r="BF93" s="42">
        <v>838</v>
      </c>
      <c r="BG93" s="42">
        <v>5823</v>
      </c>
      <c r="BH93" s="42">
        <v>1586</v>
      </c>
      <c r="BI93" s="42">
        <v>306</v>
      </c>
      <c r="BJ93" s="42">
        <v>362</v>
      </c>
      <c r="BK93" s="42">
        <v>30</v>
      </c>
      <c r="BL93" s="42">
        <v>6300</v>
      </c>
      <c r="BM93" s="42">
        <v>291</v>
      </c>
      <c r="BN93" s="42">
        <v>1578</v>
      </c>
      <c r="BO93" s="42">
        <v>1321</v>
      </c>
      <c r="BP93" s="42">
        <v>11853</v>
      </c>
      <c r="BQ93" s="42">
        <v>1791</v>
      </c>
      <c r="BR93" s="42">
        <v>480</v>
      </c>
      <c r="BS93" s="42">
        <v>710</v>
      </c>
      <c r="BT93" s="42">
        <v>19991</v>
      </c>
      <c r="BU93" s="42">
        <v>7814</v>
      </c>
      <c r="BV93" s="42">
        <v>81</v>
      </c>
      <c r="BW93" s="42">
        <v>10</v>
      </c>
      <c r="BX93" s="42">
        <v>0</v>
      </c>
      <c r="BY93" s="42">
        <v>52417</v>
      </c>
      <c r="BZ93" s="42">
        <v>4560</v>
      </c>
      <c r="CA93" s="42">
        <v>3193</v>
      </c>
      <c r="CB93" s="42">
        <v>377</v>
      </c>
      <c r="CC93" s="42">
        <v>187</v>
      </c>
      <c r="CD93" s="42">
        <v>535</v>
      </c>
      <c r="CE93" s="42">
        <v>652</v>
      </c>
      <c r="CF93" s="42">
        <v>3675</v>
      </c>
      <c r="CG93" s="42">
        <v>350</v>
      </c>
      <c r="CH93" s="42">
        <v>92299</v>
      </c>
      <c r="CI93" s="42">
        <v>4084</v>
      </c>
      <c r="CJ93" s="42">
        <v>75019</v>
      </c>
      <c r="CK93" s="42">
        <v>24516</v>
      </c>
      <c r="CL93" s="42">
        <v>9265</v>
      </c>
      <c r="CM93" s="42">
        <v>5121</v>
      </c>
      <c r="CN93" s="42">
        <v>38</v>
      </c>
      <c r="CO93" s="42">
        <v>10</v>
      </c>
      <c r="CP93" s="42">
        <v>5069</v>
      </c>
      <c r="CQ93" s="42">
        <v>0</v>
      </c>
      <c r="CR93" s="42">
        <v>945</v>
      </c>
      <c r="CS93" s="42">
        <v>206</v>
      </c>
      <c r="CT93" s="42">
        <v>0</v>
      </c>
      <c r="CU93" s="42">
        <v>4057</v>
      </c>
      <c r="CV93" s="42">
        <v>7532</v>
      </c>
      <c r="CW93" s="42">
        <v>20</v>
      </c>
      <c r="CX93" s="42">
        <v>27021</v>
      </c>
      <c r="CY93" s="42">
        <v>1151</v>
      </c>
      <c r="CZ93" s="42">
        <v>11705</v>
      </c>
      <c r="DA93" s="42">
        <v>5274</v>
      </c>
      <c r="DB93" s="42">
        <v>2126</v>
      </c>
      <c r="DC93" s="42">
        <v>3435</v>
      </c>
      <c r="DD93" s="42">
        <v>0</v>
      </c>
      <c r="DE93" s="56">
        <v>737</v>
      </c>
      <c r="DF93" s="57">
        <v>497138</v>
      </c>
      <c r="DG93" s="42">
        <v>0</v>
      </c>
      <c r="DH93" s="42">
        <v>8880992</v>
      </c>
      <c r="DI93" s="42">
        <v>12676578</v>
      </c>
      <c r="DJ93" s="42">
        <v>3203414</v>
      </c>
      <c r="DK93" s="42">
        <v>0</v>
      </c>
      <c r="DL93" s="42">
        <v>0</v>
      </c>
      <c r="DM93" s="56">
        <v>0</v>
      </c>
      <c r="DN93" s="57">
        <v>24760984</v>
      </c>
      <c r="DO93" s="57">
        <v>25258122</v>
      </c>
      <c r="DP93" s="56">
        <v>34062</v>
      </c>
      <c r="DQ93" s="57">
        <v>34062</v>
      </c>
      <c r="DR93" s="57">
        <v>24795046</v>
      </c>
      <c r="DS93" s="57">
        <v>25292184</v>
      </c>
      <c r="DT93" s="42">
        <v>-271364</v>
      </c>
      <c r="DU93" s="42">
        <v>0</v>
      </c>
      <c r="DV93" s="56">
        <v>0</v>
      </c>
      <c r="DW93" s="56">
        <v>-271364</v>
      </c>
      <c r="DX93" s="57">
        <v>24523682</v>
      </c>
      <c r="DY93" s="57">
        <v>0</v>
      </c>
      <c r="DZ93" s="57">
        <v>-631</v>
      </c>
      <c r="EA93" s="57">
        <v>25020189</v>
      </c>
    </row>
    <row r="94" spans="1:131" ht="39.950000000000003" customHeight="1" x14ac:dyDescent="0.15">
      <c r="A94" s="55" t="s">
        <v>73</v>
      </c>
      <c r="B94" s="43" t="s">
        <v>72</v>
      </c>
      <c r="C94" s="55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  <c r="AG94" s="42">
        <v>0</v>
      </c>
      <c r="AH94" s="42">
        <v>0</v>
      </c>
      <c r="AI94" s="42">
        <v>0</v>
      </c>
      <c r="AJ94" s="42">
        <v>0</v>
      </c>
      <c r="AK94" s="42">
        <v>0</v>
      </c>
      <c r="AL94" s="42">
        <v>0</v>
      </c>
      <c r="AM94" s="42">
        <v>0</v>
      </c>
      <c r="AN94" s="42">
        <v>0</v>
      </c>
      <c r="AO94" s="42">
        <v>0</v>
      </c>
      <c r="AP94" s="42">
        <v>0</v>
      </c>
      <c r="AQ94" s="42">
        <v>0</v>
      </c>
      <c r="AR94" s="42">
        <v>0</v>
      </c>
      <c r="AS94" s="42">
        <v>0</v>
      </c>
      <c r="AT94" s="42">
        <v>0</v>
      </c>
      <c r="AU94" s="42">
        <v>0</v>
      </c>
      <c r="AV94" s="42">
        <v>0</v>
      </c>
      <c r="AW94" s="42">
        <v>0</v>
      </c>
      <c r="AX94" s="42">
        <v>0</v>
      </c>
      <c r="AY94" s="42">
        <v>0</v>
      </c>
      <c r="AZ94" s="42">
        <v>0</v>
      </c>
      <c r="BA94" s="42">
        <v>0</v>
      </c>
      <c r="BB94" s="42">
        <v>0</v>
      </c>
      <c r="BC94" s="42">
        <v>0</v>
      </c>
      <c r="BD94" s="42">
        <v>0</v>
      </c>
      <c r="BE94" s="42">
        <v>0</v>
      </c>
      <c r="BF94" s="42">
        <v>0</v>
      </c>
      <c r="BG94" s="42">
        <v>0</v>
      </c>
      <c r="BH94" s="42">
        <v>0</v>
      </c>
      <c r="BI94" s="42">
        <v>0</v>
      </c>
      <c r="BJ94" s="42">
        <v>0</v>
      </c>
      <c r="BK94" s="42">
        <v>0</v>
      </c>
      <c r="BL94" s="42">
        <v>0</v>
      </c>
      <c r="BM94" s="42">
        <v>0</v>
      </c>
      <c r="BN94" s="42">
        <v>0</v>
      </c>
      <c r="BO94" s="42">
        <v>0</v>
      </c>
      <c r="BP94" s="42">
        <v>0</v>
      </c>
      <c r="BQ94" s="42">
        <v>0</v>
      </c>
      <c r="BR94" s="42">
        <v>0</v>
      </c>
      <c r="BS94" s="42">
        <v>0</v>
      </c>
      <c r="BT94" s="42">
        <v>0</v>
      </c>
      <c r="BU94" s="42">
        <v>0</v>
      </c>
      <c r="BV94" s="42">
        <v>0</v>
      </c>
      <c r="BW94" s="42">
        <v>0</v>
      </c>
      <c r="BX94" s="42">
        <v>0</v>
      </c>
      <c r="BY94" s="42">
        <v>0</v>
      </c>
      <c r="BZ94" s="42">
        <v>0</v>
      </c>
      <c r="CA94" s="42">
        <v>0</v>
      </c>
      <c r="CB94" s="42">
        <v>0</v>
      </c>
      <c r="CC94" s="42">
        <v>0</v>
      </c>
      <c r="CD94" s="42">
        <v>0</v>
      </c>
      <c r="CE94" s="42">
        <v>0</v>
      </c>
      <c r="CF94" s="42">
        <v>0</v>
      </c>
      <c r="CG94" s="42">
        <v>0</v>
      </c>
      <c r="CH94" s="42">
        <v>0</v>
      </c>
      <c r="CI94" s="42">
        <v>0</v>
      </c>
      <c r="CJ94" s="42">
        <v>0</v>
      </c>
      <c r="CK94" s="42">
        <v>0</v>
      </c>
      <c r="CL94" s="42">
        <v>0</v>
      </c>
      <c r="CM94" s="42">
        <v>0</v>
      </c>
      <c r="CN94" s="42">
        <v>0</v>
      </c>
      <c r="CO94" s="42">
        <v>0</v>
      </c>
      <c r="CP94" s="42">
        <v>0</v>
      </c>
      <c r="CQ94" s="42">
        <v>0</v>
      </c>
      <c r="CR94" s="42">
        <v>0</v>
      </c>
      <c r="CS94" s="42">
        <v>0</v>
      </c>
      <c r="CT94" s="42">
        <v>0</v>
      </c>
      <c r="CU94" s="42">
        <v>0</v>
      </c>
      <c r="CV94" s="42">
        <v>0</v>
      </c>
      <c r="CW94" s="42">
        <v>0</v>
      </c>
      <c r="CX94" s="42">
        <v>0</v>
      </c>
      <c r="CY94" s="42">
        <v>0</v>
      </c>
      <c r="CZ94" s="42">
        <v>0</v>
      </c>
      <c r="DA94" s="42">
        <v>0</v>
      </c>
      <c r="DB94" s="42">
        <v>0</v>
      </c>
      <c r="DC94" s="42">
        <v>0</v>
      </c>
      <c r="DD94" s="42">
        <v>0</v>
      </c>
      <c r="DE94" s="56">
        <v>0</v>
      </c>
      <c r="DF94" s="57">
        <v>0</v>
      </c>
      <c r="DG94" s="42">
        <v>0</v>
      </c>
      <c r="DH94" s="42">
        <v>305497</v>
      </c>
      <c r="DI94" s="42">
        <v>88903</v>
      </c>
      <c r="DJ94" s="42">
        <v>1545594</v>
      </c>
      <c r="DK94" s="42">
        <v>2824952</v>
      </c>
      <c r="DL94" s="42">
        <v>14978399</v>
      </c>
      <c r="DM94" s="56">
        <v>0</v>
      </c>
      <c r="DN94" s="57">
        <v>19743345</v>
      </c>
      <c r="DO94" s="57">
        <v>19743345</v>
      </c>
      <c r="DP94" s="56">
        <v>693360</v>
      </c>
      <c r="DQ94" s="57">
        <v>693360</v>
      </c>
      <c r="DR94" s="57">
        <v>20436705</v>
      </c>
      <c r="DS94" s="57">
        <v>20436705</v>
      </c>
      <c r="DT94" s="42">
        <v>-1776380</v>
      </c>
      <c r="DU94" s="42">
        <v>0</v>
      </c>
      <c r="DV94" s="56">
        <v>0</v>
      </c>
      <c r="DW94" s="56">
        <v>-1776380</v>
      </c>
      <c r="DX94" s="57">
        <v>18660325</v>
      </c>
      <c r="DY94" s="57">
        <v>0</v>
      </c>
      <c r="DZ94" s="57">
        <v>0</v>
      </c>
      <c r="EA94" s="57">
        <v>18660325</v>
      </c>
    </row>
    <row r="95" spans="1:131" ht="39.950000000000003" customHeight="1" x14ac:dyDescent="0.15">
      <c r="A95" s="55" t="s">
        <v>71</v>
      </c>
      <c r="B95" s="43" t="s">
        <v>70</v>
      </c>
      <c r="C95" s="55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  <c r="AG95" s="42">
        <v>0</v>
      </c>
      <c r="AH95" s="42">
        <v>0</v>
      </c>
      <c r="AI95" s="42">
        <v>0</v>
      </c>
      <c r="AJ95" s="42">
        <v>0</v>
      </c>
      <c r="AK95" s="42">
        <v>0</v>
      </c>
      <c r="AL95" s="42">
        <v>0</v>
      </c>
      <c r="AM95" s="42">
        <v>0</v>
      </c>
      <c r="AN95" s="42">
        <v>0</v>
      </c>
      <c r="AO95" s="42">
        <v>0</v>
      </c>
      <c r="AP95" s="42">
        <v>0</v>
      </c>
      <c r="AQ95" s="42">
        <v>0</v>
      </c>
      <c r="AR95" s="42">
        <v>0</v>
      </c>
      <c r="AS95" s="42">
        <v>0</v>
      </c>
      <c r="AT95" s="42">
        <v>0</v>
      </c>
      <c r="AU95" s="42">
        <v>0</v>
      </c>
      <c r="AV95" s="42">
        <v>0</v>
      </c>
      <c r="AW95" s="42">
        <v>0</v>
      </c>
      <c r="AX95" s="42">
        <v>0</v>
      </c>
      <c r="AY95" s="42">
        <v>0</v>
      </c>
      <c r="AZ95" s="42">
        <v>0</v>
      </c>
      <c r="BA95" s="42">
        <v>0</v>
      </c>
      <c r="BB95" s="42">
        <v>0</v>
      </c>
      <c r="BC95" s="42">
        <v>0</v>
      </c>
      <c r="BD95" s="42">
        <v>0</v>
      </c>
      <c r="BE95" s="42">
        <v>0</v>
      </c>
      <c r="BF95" s="42">
        <v>0</v>
      </c>
      <c r="BG95" s="42">
        <v>0</v>
      </c>
      <c r="BH95" s="42">
        <v>0</v>
      </c>
      <c r="BI95" s="42">
        <v>0</v>
      </c>
      <c r="BJ95" s="42">
        <v>0</v>
      </c>
      <c r="BK95" s="42">
        <v>0</v>
      </c>
      <c r="BL95" s="42">
        <v>0</v>
      </c>
      <c r="BM95" s="42">
        <v>0</v>
      </c>
      <c r="BN95" s="42">
        <v>0</v>
      </c>
      <c r="BO95" s="42">
        <v>0</v>
      </c>
      <c r="BP95" s="42">
        <v>0</v>
      </c>
      <c r="BQ95" s="42">
        <v>0</v>
      </c>
      <c r="BR95" s="42">
        <v>0</v>
      </c>
      <c r="BS95" s="42">
        <v>0</v>
      </c>
      <c r="BT95" s="42">
        <v>0</v>
      </c>
      <c r="BU95" s="42">
        <v>0</v>
      </c>
      <c r="BV95" s="42">
        <v>0</v>
      </c>
      <c r="BW95" s="42">
        <v>0</v>
      </c>
      <c r="BX95" s="42">
        <v>0</v>
      </c>
      <c r="BY95" s="42">
        <v>0</v>
      </c>
      <c r="BZ95" s="42">
        <v>0</v>
      </c>
      <c r="CA95" s="42">
        <v>0</v>
      </c>
      <c r="CB95" s="42">
        <v>0</v>
      </c>
      <c r="CC95" s="42">
        <v>0</v>
      </c>
      <c r="CD95" s="42">
        <v>0</v>
      </c>
      <c r="CE95" s="42">
        <v>0</v>
      </c>
      <c r="CF95" s="42">
        <v>0</v>
      </c>
      <c r="CG95" s="42">
        <v>0</v>
      </c>
      <c r="CH95" s="42">
        <v>0</v>
      </c>
      <c r="CI95" s="42">
        <v>0</v>
      </c>
      <c r="CJ95" s="42">
        <v>0</v>
      </c>
      <c r="CK95" s="42">
        <v>0</v>
      </c>
      <c r="CL95" s="42">
        <v>0</v>
      </c>
      <c r="CM95" s="42">
        <v>0</v>
      </c>
      <c r="CN95" s="42">
        <v>0</v>
      </c>
      <c r="CO95" s="42">
        <v>0</v>
      </c>
      <c r="CP95" s="42">
        <v>328687</v>
      </c>
      <c r="CQ95" s="42">
        <v>0</v>
      </c>
      <c r="CR95" s="42">
        <v>0</v>
      </c>
      <c r="CS95" s="42">
        <v>5778</v>
      </c>
      <c r="CT95" s="42">
        <v>0</v>
      </c>
      <c r="CU95" s="42">
        <v>0</v>
      </c>
      <c r="CV95" s="42">
        <v>0</v>
      </c>
      <c r="CW95" s="42">
        <v>0</v>
      </c>
      <c r="CX95" s="42">
        <v>0</v>
      </c>
      <c r="CY95" s="42">
        <v>0</v>
      </c>
      <c r="CZ95" s="42">
        <v>0</v>
      </c>
      <c r="DA95" s="42">
        <v>0</v>
      </c>
      <c r="DB95" s="42">
        <v>0</v>
      </c>
      <c r="DC95" s="42">
        <v>0</v>
      </c>
      <c r="DD95" s="42">
        <v>0</v>
      </c>
      <c r="DE95" s="56">
        <v>0</v>
      </c>
      <c r="DF95" s="57">
        <v>334465</v>
      </c>
      <c r="DG95" s="42">
        <v>200366</v>
      </c>
      <c r="DH95" s="42">
        <v>8644719</v>
      </c>
      <c r="DI95" s="42">
        <v>36606037</v>
      </c>
      <c r="DJ95" s="42">
        <v>0</v>
      </c>
      <c r="DK95" s="42">
        <v>0</v>
      </c>
      <c r="DL95" s="42">
        <v>0</v>
      </c>
      <c r="DM95" s="56">
        <v>0</v>
      </c>
      <c r="DN95" s="57">
        <v>45451122</v>
      </c>
      <c r="DO95" s="57">
        <v>45785587</v>
      </c>
      <c r="DP95" s="56">
        <v>241</v>
      </c>
      <c r="DQ95" s="57">
        <v>241</v>
      </c>
      <c r="DR95" s="57">
        <v>45451363</v>
      </c>
      <c r="DS95" s="57">
        <v>45785828</v>
      </c>
      <c r="DT95" s="42">
        <v>-3569</v>
      </c>
      <c r="DU95" s="42">
        <v>0</v>
      </c>
      <c r="DV95" s="56">
        <v>0</v>
      </c>
      <c r="DW95" s="56">
        <v>-3569</v>
      </c>
      <c r="DX95" s="57">
        <v>45447794</v>
      </c>
      <c r="DY95" s="57">
        <v>0</v>
      </c>
      <c r="DZ95" s="57">
        <v>0</v>
      </c>
      <c r="EA95" s="57">
        <v>45782259</v>
      </c>
    </row>
    <row r="96" spans="1:131" ht="39.950000000000003" customHeight="1" x14ac:dyDescent="0.15">
      <c r="A96" s="55" t="s">
        <v>69</v>
      </c>
      <c r="B96" s="43" t="s">
        <v>68</v>
      </c>
      <c r="C96" s="55">
        <v>0</v>
      </c>
      <c r="D96" s="42">
        <v>0</v>
      </c>
      <c r="E96" s="42">
        <v>4941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18</v>
      </c>
      <c r="S96" s="42">
        <v>19</v>
      </c>
      <c r="T96" s="42">
        <v>113</v>
      </c>
      <c r="U96" s="42">
        <v>0</v>
      </c>
      <c r="V96" s="42">
        <v>0</v>
      </c>
      <c r="W96" s="42">
        <v>0</v>
      </c>
      <c r="X96" s="42">
        <v>13</v>
      </c>
      <c r="Y96" s="42">
        <v>0</v>
      </c>
      <c r="Z96" s="42">
        <v>0</v>
      </c>
      <c r="AA96" s="42">
        <v>444</v>
      </c>
      <c r="AB96" s="42">
        <v>0</v>
      </c>
      <c r="AC96" s="42">
        <v>0</v>
      </c>
      <c r="AD96" s="42">
        <v>0</v>
      </c>
      <c r="AE96" s="42">
        <v>13</v>
      </c>
      <c r="AF96" s="42">
        <v>1</v>
      </c>
      <c r="AG96" s="42">
        <v>0</v>
      </c>
      <c r="AH96" s="42">
        <v>0</v>
      </c>
      <c r="AI96" s="42">
        <v>0</v>
      </c>
      <c r="AJ96" s="42">
        <v>0</v>
      </c>
      <c r="AK96" s="42">
        <v>0</v>
      </c>
      <c r="AL96" s="42">
        <v>0</v>
      </c>
      <c r="AM96" s="42">
        <v>51</v>
      </c>
      <c r="AN96" s="42">
        <v>0</v>
      </c>
      <c r="AO96" s="42">
        <v>0</v>
      </c>
      <c r="AP96" s="42">
        <v>0</v>
      </c>
      <c r="AQ96" s="42">
        <v>0</v>
      </c>
      <c r="AR96" s="42">
        <v>0</v>
      </c>
      <c r="AS96" s="42">
        <v>0</v>
      </c>
      <c r="AT96" s="42">
        <v>0</v>
      </c>
      <c r="AU96" s="42">
        <v>0</v>
      </c>
      <c r="AV96" s="42">
        <v>0</v>
      </c>
      <c r="AW96" s="42">
        <v>0</v>
      </c>
      <c r="AX96" s="42">
        <v>0</v>
      </c>
      <c r="AY96" s="42">
        <v>0</v>
      </c>
      <c r="AZ96" s="42">
        <v>0</v>
      </c>
      <c r="BA96" s="42">
        <v>0</v>
      </c>
      <c r="BB96" s="42">
        <v>0</v>
      </c>
      <c r="BC96" s="42">
        <v>0</v>
      </c>
      <c r="BD96" s="42">
        <v>0</v>
      </c>
      <c r="BE96" s="42">
        <v>0</v>
      </c>
      <c r="BF96" s="42">
        <v>0</v>
      </c>
      <c r="BG96" s="42">
        <v>0</v>
      </c>
      <c r="BH96" s="42">
        <v>0</v>
      </c>
      <c r="BI96" s="42">
        <v>0</v>
      </c>
      <c r="BJ96" s="42">
        <v>0</v>
      </c>
      <c r="BK96" s="42">
        <v>0</v>
      </c>
      <c r="BL96" s="42">
        <v>22</v>
      </c>
      <c r="BM96" s="42">
        <v>17</v>
      </c>
      <c r="BN96" s="42">
        <v>22</v>
      </c>
      <c r="BO96" s="42">
        <v>16</v>
      </c>
      <c r="BP96" s="42">
        <v>646</v>
      </c>
      <c r="BQ96" s="42">
        <v>26</v>
      </c>
      <c r="BR96" s="42">
        <v>1336</v>
      </c>
      <c r="BS96" s="42">
        <v>0</v>
      </c>
      <c r="BT96" s="42">
        <v>2479</v>
      </c>
      <c r="BU96" s="42">
        <v>5695</v>
      </c>
      <c r="BV96" s="42">
        <v>282</v>
      </c>
      <c r="BW96" s="42">
        <v>258</v>
      </c>
      <c r="BX96" s="42">
        <v>0</v>
      </c>
      <c r="BY96" s="42">
        <v>727</v>
      </c>
      <c r="BZ96" s="42">
        <v>73</v>
      </c>
      <c r="CA96" s="42">
        <v>0</v>
      </c>
      <c r="CB96" s="42">
        <v>1289</v>
      </c>
      <c r="CC96" s="42">
        <v>0</v>
      </c>
      <c r="CD96" s="42">
        <v>0</v>
      </c>
      <c r="CE96" s="42">
        <v>50601</v>
      </c>
      <c r="CF96" s="42">
        <v>10247</v>
      </c>
      <c r="CG96" s="42">
        <v>84</v>
      </c>
      <c r="CH96" s="42">
        <v>21494</v>
      </c>
      <c r="CI96" s="42">
        <v>2140</v>
      </c>
      <c r="CJ96" s="42">
        <v>825</v>
      </c>
      <c r="CK96" s="42">
        <v>1481</v>
      </c>
      <c r="CL96" s="42">
        <v>2222</v>
      </c>
      <c r="CM96" s="42">
        <v>1097</v>
      </c>
      <c r="CN96" s="42">
        <v>646</v>
      </c>
      <c r="CO96" s="42">
        <v>412</v>
      </c>
      <c r="CP96" s="42">
        <v>579952</v>
      </c>
      <c r="CQ96" s="42">
        <v>109768</v>
      </c>
      <c r="CR96" s="42">
        <v>31527</v>
      </c>
      <c r="CS96" s="42">
        <v>14003</v>
      </c>
      <c r="CT96" s="42">
        <v>59</v>
      </c>
      <c r="CU96" s="42">
        <v>0</v>
      </c>
      <c r="CV96" s="42">
        <v>224</v>
      </c>
      <c r="CW96" s="42">
        <v>0</v>
      </c>
      <c r="CX96" s="42">
        <v>2814</v>
      </c>
      <c r="CY96" s="42">
        <v>20</v>
      </c>
      <c r="CZ96" s="42">
        <v>2740</v>
      </c>
      <c r="DA96" s="42">
        <v>18</v>
      </c>
      <c r="DB96" s="42">
        <v>930</v>
      </c>
      <c r="DC96" s="42">
        <v>625</v>
      </c>
      <c r="DD96" s="42">
        <v>0</v>
      </c>
      <c r="DE96" s="56">
        <v>11449</v>
      </c>
      <c r="DF96" s="57">
        <v>863879</v>
      </c>
      <c r="DG96" s="42">
        <v>424426</v>
      </c>
      <c r="DH96" s="42">
        <v>211150</v>
      </c>
      <c r="DI96" s="42">
        <v>464312</v>
      </c>
      <c r="DJ96" s="42">
        <v>3220</v>
      </c>
      <c r="DK96" s="42">
        <v>0</v>
      </c>
      <c r="DL96" s="42">
        <v>0</v>
      </c>
      <c r="DM96" s="56">
        <v>0</v>
      </c>
      <c r="DN96" s="57">
        <v>1103108</v>
      </c>
      <c r="DO96" s="57">
        <v>1966987</v>
      </c>
      <c r="DP96" s="56">
        <v>0</v>
      </c>
      <c r="DQ96" s="57">
        <v>0</v>
      </c>
      <c r="DR96" s="57">
        <v>1103108</v>
      </c>
      <c r="DS96" s="57">
        <v>1966987</v>
      </c>
      <c r="DT96" s="42">
        <v>0</v>
      </c>
      <c r="DU96" s="42">
        <v>0</v>
      </c>
      <c r="DV96" s="56">
        <v>0</v>
      </c>
      <c r="DW96" s="56">
        <v>0</v>
      </c>
      <c r="DX96" s="57">
        <v>1103108</v>
      </c>
      <c r="DY96" s="57">
        <v>0</v>
      </c>
      <c r="DZ96" s="57">
        <v>0</v>
      </c>
      <c r="EA96" s="57">
        <v>1966987</v>
      </c>
    </row>
    <row r="97" spans="1:131" ht="39.950000000000003" customHeight="1" x14ac:dyDescent="0.15">
      <c r="A97" s="55" t="s">
        <v>67</v>
      </c>
      <c r="B97" s="43" t="s">
        <v>66</v>
      </c>
      <c r="C97" s="55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  <c r="AG97" s="42">
        <v>0</v>
      </c>
      <c r="AH97" s="42">
        <v>0</v>
      </c>
      <c r="AI97" s="42">
        <v>0</v>
      </c>
      <c r="AJ97" s="42">
        <v>0</v>
      </c>
      <c r="AK97" s="42">
        <v>0</v>
      </c>
      <c r="AL97" s="42">
        <v>0</v>
      </c>
      <c r="AM97" s="42">
        <v>0</v>
      </c>
      <c r="AN97" s="42">
        <v>0</v>
      </c>
      <c r="AO97" s="42">
        <v>0</v>
      </c>
      <c r="AP97" s="42">
        <v>0</v>
      </c>
      <c r="AQ97" s="42">
        <v>0</v>
      </c>
      <c r="AR97" s="42">
        <v>0</v>
      </c>
      <c r="AS97" s="42">
        <v>0</v>
      </c>
      <c r="AT97" s="42">
        <v>0</v>
      </c>
      <c r="AU97" s="42">
        <v>0</v>
      </c>
      <c r="AV97" s="42">
        <v>0</v>
      </c>
      <c r="AW97" s="42">
        <v>0</v>
      </c>
      <c r="AX97" s="42">
        <v>0</v>
      </c>
      <c r="AY97" s="42">
        <v>0</v>
      </c>
      <c r="AZ97" s="42">
        <v>0</v>
      </c>
      <c r="BA97" s="42">
        <v>0</v>
      </c>
      <c r="BB97" s="42">
        <v>0</v>
      </c>
      <c r="BC97" s="42">
        <v>0</v>
      </c>
      <c r="BD97" s="42">
        <v>0</v>
      </c>
      <c r="BE97" s="42">
        <v>0</v>
      </c>
      <c r="BF97" s="42">
        <v>0</v>
      </c>
      <c r="BG97" s="42">
        <v>0</v>
      </c>
      <c r="BH97" s="42">
        <v>0</v>
      </c>
      <c r="BI97" s="42">
        <v>0</v>
      </c>
      <c r="BJ97" s="42">
        <v>0</v>
      </c>
      <c r="BK97" s="42">
        <v>0</v>
      </c>
      <c r="BL97" s="42">
        <v>0</v>
      </c>
      <c r="BM97" s="42">
        <v>0</v>
      </c>
      <c r="BN97" s="42">
        <v>0</v>
      </c>
      <c r="BO97" s="42">
        <v>0</v>
      </c>
      <c r="BP97" s="42">
        <v>0</v>
      </c>
      <c r="BQ97" s="42">
        <v>0</v>
      </c>
      <c r="BR97" s="42">
        <v>0</v>
      </c>
      <c r="BS97" s="42">
        <v>0</v>
      </c>
      <c r="BT97" s="42">
        <v>0</v>
      </c>
      <c r="BU97" s="42">
        <v>0</v>
      </c>
      <c r="BV97" s="42">
        <v>0</v>
      </c>
      <c r="BW97" s="42">
        <v>0</v>
      </c>
      <c r="BX97" s="42">
        <v>0</v>
      </c>
      <c r="BY97" s="42">
        <v>0</v>
      </c>
      <c r="BZ97" s="42">
        <v>0</v>
      </c>
      <c r="CA97" s="42">
        <v>0</v>
      </c>
      <c r="CB97" s="42">
        <v>0</v>
      </c>
      <c r="CC97" s="42">
        <v>0</v>
      </c>
      <c r="CD97" s="42">
        <v>0</v>
      </c>
      <c r="CE97" s="42">
        <v>0</v>
      </c>
      <c r="CF97" s="42">
        <v>0</v>
      </c>
      <c r="CG97" s="42">
        <v>0</v>
      </c>
      <c r="CH97" s="42">
        <v>0</v>
      </c>
      <c r="CI97" s="42">
        <v>0</v>
      </c>
      <c r="CJ97" s="42">
        <v>0</v>
      </c>
      <c r="CK97" s="42">
        <v>0</v>
      </c>
      <c r="CL97" s="42">
        <v>0</v>
      </c>
      <c r="CM97" s="42">
        <v>0</v>
      </c>
      <c r="CN97" s="42">
        <v>0</v>
      </c>
      <c r="CO97" s="42">
        <v>0</v>
      </c>
      <c r="CP97" s="42">
        <v>0</v>
      </c>
      <c r="CQ97" s="42">
        <v>0</v>
      </c>
      <c r="CR97" s="42">
        <v>0</v>
      </c>
      <c r="CS97" s="42">
        <v>0</v>
      </c>
      <c r="CT97" s="42">
        <v>0</v>
      </c>
      <c r="CU97" s="42">
        <v>0</v>
      </c>
      <c r="CV97" s="42">
        <v>0</v>
      </c>
      <c r="CW97" s="42">
        <v>0</v>
      </c>
      <c r="CX97" s="42">
        <v>0</v>
      </c>
      <c r="CY97" s="42">
        <v>0</v>
      </c>
      <c r="CZ97" s="42">
        <v>0</v>
      </c>
      <c r="DA97" s="42">
        <v>0</v>
      </c>
      <c r="DB97" s="42">
        <v>0</v>
      </c>
      <c r="DC97" s="42">
        <v>0</v>
      </c>
      <c r="DD97" s="42">
        <v>0</v>
      </c>
      <c r="DE97" s="56">
        <v>0</v>
      </c>
      <c r="DF97" s="57">
        <v>0</v>
      </c>
      <c r="DG97" s="42">
        <v>176166</v>
      </c>
      <c r="DH97" s="42">
        <v>5910134</v>
      </c>
      <c r="DI97" s="42">
        <v>3793304</v>
      </c>
      <c r="DJ97" s="42">
        <v>29683</v>
      </c>
      <c r="DK97" s="42">
        <v>0</v>
      </c>
      <c r="DL97" s="42">
        <v>0</v>
      </c>
      <c r="DM97" s="56">
        <v>0</v>
      </c>
      <c r="DN97" s="57">
        <v>9909287</v>
      </c>
      <c r="DO97" s="57">
        <v>9909287</v>
      </c>
      <c r="DP97" s="56">
        <v>0</v>
      </c>
      <c r="DQ97" s="57">
        <v>0</v>
      </c>
      <c r="DR97" s="57">
        <v>9909287</v>
      </c>
      <c r="DS97" s="57">
        <v>9909287</v>
      </c>
      <c r="DT97" s="42">
        <v>0</v>
      </c>
      <c r="DU97" s="42">
        <v>0</v>
      </c>
      <c r="DV97" s="56">
        <v>0</v>
      </c>
      <c r="DW97" s="56">
        <v>0</v>
      </c>
      <c r="DX97" s="57">
        <v>9909287</v>
      </c>
      <c r="DY97" s="57">
        <v>0</v>
      </c>
      <c r="DZ97" s="57">
        <v>0</v>
      </c>
      <c r="EA97" s="57">
        <v>9909287</v>
      </c>
    </row>
    <row r="98" spans="1:131" ht="39.950000000000003" customHeight="1" x14ac:dyDescent="0.15">
      <c r="A98" s="55" t="s">
        <v>65</v>
      </c>
      <c r="B98" s="43" t="s">
        <v>64</v>
      </c>
      <c r="C98" s="55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  <c r="AG98" s="42">
        <v>0</v>
      </c>
      <c r="AH98" s="42">
        <v>0</v>
      </c>
      <c r="AI98" s="42">
        <v>0</v>
      </c>
      <c r="AJ98" s="42">
        <v>0</v>
      </c>
      <c r="AK98" s="42">
        <v>0</v>
      </c>
      <c r="AL98" s="42">
        <v>0</v>
      </c>
      <c r="AM98" s="42">
        <v>0</v>
      </c>
      <c r="AN98" s="42">
        <v>0</v>
      </c>
      <c r="AO98" s="42">
        <v>0</v>
      </c>
      <c r="AP98" s="42">
        <v>0</v>
      </c>
      <c r="AQ98" s="42">
        <v>0</v>
      </c>
      <c r="AR98" s="42">
        <v>0</v>
      </c>
      <c r="AS98" s="42">
        <v>0</v>
      </c>
      <c r="AT98" s="42">
        <v>0</v>
      </c>
      <c r="AU98" s="42">
        <v>0</v>
      </c>
      <c r="AV98" s="42">
        <v>0</v>
      </c>
      <c r="AW98" s="42">
        <v>0</v>
      </c>
      <c r="AX98" s="42">
        <v>0</v>
      </c>
      <c r="AY98" s="42">
        <v>0</v>
      </c>
      <c r="AZ98" s="42">
        <v>0</v>
      </c>
      <c r="BA98" s="42">
        <v>0</v>
      </c>
      <c r="BB98" s="42">
        <v>0</v>
      </c>
      <c r="BC98" s="42">
        <v>0</v>
      </c>
      <c r="BD98" s="42">
        <v>0</v>
      </c>
      <c r="BE98" s="42">
        <v>0</v>
      </c>
      <c r="BF98" s="42">
        <v>0</v>
      </c>
      <c r="BG98" s="42">
        <v>0</v>
      </c>
      <c r="BH98" s="42">
        <v>0</v>
      </c>
      <c r="BI98" s="42">
        <v>0</v>
      </c>
      <c r="BJ98" s="42">
        <v>0</v>
      </c>
      <c r="BK98" s="42">
        <v>0</v>
      </c>
      <c r="BL98" s="42">
        <v>0</v>
      </c>
      <c r="BM98" s="42">
        <v>0</v>
      </c>
      <c r="BN98" s="42">
        <v>0</v>
      </c>
      <c r="BO98" s="42">
        <v>0</v>
      </c>
      <c r="BP98" s="42">
        <v>0</v>
      </c>
      <c r="BQ98" s="42">
        <v>0</v>
      </c>
      <c r="BR98" s="42">
        <v>0</v>
      </c>
      <c r="BS98" s="42">
        <v>0</v>
      </c>
      <c r="BT98" s="42">
        <v>0</v>
      </c>
      <c r="BU98" s="42">
        <v>0</v>
      </c>
      <c r="BV98" s="42">
        <v>0</v>
      </c>
      <c r="BW98" s="42">
        <v>0</v>
      </c>
      <c r="BX98" s="42">
        <v>0</v>
      </c>
      <c r="BY98" s="42">
        <v>0</v>
      </c>
      <c r="BZ98" s="42">
        <v>0</v>
      </c>
      <c r="CA98" s="42">
        <v>0</v>
      </c>
      <c r="CB98" s="42">
        <v>0</v>
      </c>
      <c r="CC98" s="42">
        <v>0</v>
      </c>
      <c r="CD98" s="42">
        <v>0</v>
      </c>
      <c r="CE98" s="42">
        <v>0</v>
      </c>
      <c r="CF98" s="42">
        <v>0</v>
      </c>
      <c r="CG98" s="42">
        <v>0</v>
      </c>
      <c r="CH98" s="42">
        <v>0</v>
      </c>
      <c r="CI98" s="42">
        <v>0</v>
      </c>
      <c r="CJ98" s="42">
        <v>0</v>
      </c>
      <c r="CK98" s="42">
        <v>0</v>
      </c>
      <c r="CL98" s="42">
        <v>0</v>
      </c>
      <c r="CM98" s="42">
        <v>0</v>
      </c>
      <c r="CN98" s="42">
        <v>0</v>
      </c>
      <c r="CO98" s="42">
        <v>0</v>
      </c>
      <c r="CP98" s="42">
        <v>0</v>
      </c>
      <c r="CQ98" s="42">
        <v>0</v>
      </c>
      <c r="CR98" s="42">
        <v>0</v>
      </c>
      <c r="CS98" s="42">
        <v>0</v>
      </c>
      <c r="CT98" s="42">
        <v>0</v>
      </c>
      <c r="CU98" s="42">
        <v>0</v>
      </c>
      <c r="CV98" s="42">
        <v>0</v>
      </c>
      <c r="CW98" s="42">
        <v>0</v>
      </c>
      <c r="CX98" s="42">
        <v>0</v>
      </c>
      <c r="CY98" s="42">
        <v>0</v>
      </c>
      <c r="CZ98" s="42">
        <v>0</v>
      </c>
      <c r="DA98" s="42">
        <v>0</v>
      </c>
      <c r="DB98" s="42">
        <v>0</v>
      </c>
      <c r="DC98" s="42">
        <v>0</v>
      </c>
      <c r="DD98" s="42">
        <v>0</v>
      </c>
      <c r="DE98" s="56">
        <v>0</v>
      </c>
      <c r="DF98" s="57">
        <v>0</v>
      </c>
      <c r="DG98" s="42">
        <v>0</v>
      </c>
      <c r="DH98" s="42">
        <v>922562</v>
      </c>
      <c r="DI98" s="42">
        <v>9005710</v>
      </c>
      <c r="DJ98" s="42">
        <v>0</v>
      </c>
      <c r="DK98" s="42">
        <v>0</v>
      </c>
      <c r="DL98" s="42">
        <v>0</v>
      </c>
      <c r="DM98" s="56">
        <v>0</v>
      </c>
      <c r="DN98" s="57">
        <v>9928272</v>
      </c>
      <c r="DO98" s="57">
        <v>9928272</v>
      </c>
      <c r="DP98" s="56">
        <v>0</v>
      </c>
      <c r="DQ98" s="57">
        <v>0</v>
      </c>
      <c r="DR98" s="57">
        <v>9928272</v>
      </c>
      <c r="DS98" s="57">
        <v>9928272</v>
      </c>
      <c r="DT98" s="42">
        <v>0</v>
      </c>
      <c r="DU98" s="42">
        <v>0</v>
      </c>
      <c r="DV98" s="56">
        <v>0</v>
      </c>
      <c r="DW98" s="56">
        <v>0</v>
      </c>
      <c r="DX98" s="57">
        <v>9928272</v>
      </c>
      <c r="DY98" s="57">
        <v>0</v>
      </c>
      <c r="DZ98" s="57">
        <v>0</v>
      </c>
      <c r="EA98" s="57">
        <v>9928272</v>
      </c>
    </row>
    <row r="99" spans="1:131" ht="39.950000000000003" customHeight="1" x14ac:dyDescent="0.15">
      <c r="A99" s="55" t="s">
        <v>63</v>
      </c>
      <c r="B99" s="43" t="s">
        <v>334</v>
      </c>
      <c r="C99" s="55">
        <v>96</v>
      </c>
      <c r="D99" s="42">
        <v>0</v>
      </c>
      <c r="E99" s="42">
        <v>1138</v>
      </c>
      <c r="F99" s="42">
        <v>99</v>
      </c>
      <c r="G99" s="42">
        <v>12730</v>
      </c>
      <c r="H99" s="42">
        <v>900</v>
      </c>
      <c r="I99" s="42">
        <v>1579</v>
      </c>
      <c r="J99" s="42">
        <v>17926</v>
      </c>
      <c r="K99" s="42">
        <v>9533</v>
      </c>
      <c r="L99" s="42">
        <v>3251</v>
      </c>
      <c r="M99" s="42">
        <v>4552</v>
      </c>
      <c r="N99" s="42">
        <v>555</v>
      </c>
      <c r="O99" s="42">
        <v>1864</v>
      </c>
      <c r="P99" s="42">
        <v>2117</v>
      </c>
      <c r="Q99" s="42">
        <v>3999</v>
      </c>
      <c r="R99" s="42">
        <v>3219</v>
      </c>
      <c r="S99" s="42">
        <v>2802</v>
      </c>
      <c r="T99" s="42">
        <v>3217</v>
      </c>
      <c r="U99" s="42">
        <v>389</v>
      </c>
      <c r="V99" s="42">
        <v>12231</v>
      </c>
      <c r="W99" s="42">
        <v>1730</v>
      </c>
      <c r="X99" s="42">
        <v>3189</v>
      </c>
      <c r="Y99" s="42">
        <v>1832</v>
      </c>
      <c r="Z99" s="42">
        <v>161</v>
      </c>
      <c r="AA99" s="42">
        <v>22812</v>
      </c>
      <c r="AB99" s="42">
        <v>6513</v>
      </c>
      <c r="AC99" s="42">
        <v>1880</v>
      </c>
      <c r="AD99" s="42">
        <v>746</v>
      </c>
      <c r="AE99" s="42">
        <v>5159</v>
      </c>
      <c r="AF99" s="42">
        <v>2931</v>
      </c>
      <c r="AG99" s="42">
        <v>46</v>
      </c>
      <c r="AH99" s="42">
        <v>698</v>
      </c>
      <c r="AI99" s="42">
        <v>4203</v>
      </c>
      <c r="AJ99" s="42">
        <v>425</v>
      </c>
      <c r="AK99" s="42">
        <v>647</v>
      </c>
      <c r="AL99" s="42">
        <v>8062</v>
      </c>
      <c r="AM99" s="42">
        <v>7018</v>
      </c>
      <c r="AN99" s="42">
        <v>1787</v>
      </c>
      <c r="AO99" s="42">
        <v>1652</v>
      </c>
      <c r="AP99" s="42">
        <v>1087</v>
      </c>
      <c r="AQ99" s="42">
        <v>2123</v>
      </c>
      <c r="AR99" s="42">
        <v>3304</v>
      </c>
      <c r="AS99" s="42">
        <v>6372</v>
      </c>
      <c r="AT99" s="42">
        <v>22667</v>
      </c>
      <c r="AU99" s="42">
        <v>29652</v>
      </c>
      <c r="AV99" s="42">
        <v>9978</v>
      </c>
      <c r="AW99" s="42">
        <v>4978</v>
      </c>
      <c r="AX99" s="42">
        <v>4587</v>
      </c>
      <c r="AY99" s="42">
        <v>5442</v>
      </c>
      <c r="AZ99" s="42">
        <v>315</v>
      </c>
      <c r="BA99" s="42">
        <v>1563</v>
      </c>
      <c r="BB99" s="42">
        <v>2593</v>
      </c>
      <c r="BC99" s="42">
        <v>2715</v>
      </c>
      <c r="BD99" s="42">
        <v>1597</v>
      </c>
      <c r="BE99" s="42">
        <v>3557</v>
      </c>
      <c r="BF99" s="42">
        <v>1227</v>
      </c>
      <c r="BG99" s="42">
        <v>2479</v>
      </c>
      <c r="BH99" s="42">
        <v>1692</v>
      </c>
      <c r="BI99" s="42">
        <v>2964</v>
      </c>
      <c r="BJ99" s="42">
        <v>2982</v>
      </c>
      <c r="BK99" s="42">
        <v>1688</v>
      </c>
      <c r="BL99" s="42">
        <v>19570</v>
      </c>
      <c r="BM99" s="42">
        <v>24806</v>
      </c>
      <c r="BN99" s="42">
        <v>12750</v>
      </c>
      <c r="BO99" s="42">
        <v>9586</v>
      </c>
      <c r="BP99" s="42">
        <v>20824</v>
      </c>
      <c r="BQ99" s="42">
        <v>15778</v>
      </c>
      <c r="BR99" s="42">
        <v>41493</v>
      </c>
      <c r="BS99" s="42">
        <v>9458</v>
      </c>
      <c r="BT99" s="42">
        <v>54565</v>
      </c>
      <c r="BU99" s="42">
        <v>104541</v>
      </c>
      <c r="BV99" s="42">
        <v>12979</v>
      </c>
      <c r="BW99" s="42">
        <v>13306</v>
      </c>
      <c r="BX99" s="42">
        <v>0</v>
      </c>
      <c r="BY99" s="42">
        <v>7652</v>
      </c>
      <c r="BZ99" s="42">
        <v>28170</v>
      </c>
      <c r="CA99" s="42">
        <v>0</v>
      </c>
      <c r="CB99" s="42">
        <v>6659</v>
      </c>
      <c r="CC99" s="42">
        <v>278</v>
      </c>
      <c r="CD99" s="42">
        <v>930</v>
      </c>
      <c r="CE99" s="42">
        <v>9141</v>
      </c>
      <c r="CF99" s="42">
        <v>14985</v>
      </c>
      <c r="CG99" s="42">
        <v>93</v>
      </c>
      <c r="CH99" s="42">
        <v>16837</v>
      </c>
      <c r="CI99" s="42">
        <v>11682</v>
      </c>
      <c r="CJ99" s="42">
        <v>17880</v>
      </c>
      <c r="CK99" s="42">
        <v>3341</v>
      </c>
      <c r="CL99" s="42">
        <v>15082</v>
      </c>
      <c r="CM99" s="42">
        <v>112</v>
      </c>
      <c r="CN99" s="42">
        <v>8765</v>
      </c>
      <c r="CO99" s="42">
        <v>80267</v>
      </c>
      <c r="CP99" s="42">
        <v>61286</v>
      </c>
      <c r="CQ99" s="42">
        <v>1494</v>
      </c>
      <c r="CR99" s="42">
        <v>213</v>
      </c>
      <c r="CS99" s="42">
        <v>3705</v>
      </c>
      <c r="CT99" s="42">
        <v>0</v>
      </c>
      <c r="CU99" s="42">
        <v>20791</v>
      </c>
      <c r="CV99" s="42">
        <v>15927</v>
      </c>
      <c r="CW99" s="42">
        <v>19263</v>
      </c>
      <c r="CX99" s="42">
        <v>94056</v>
      </c>
      <c r="CY99" s="42">
        <v>7560</v>
      </c>
      <c r="CZ99" s="42">
        <v>42109</v>
      </c>
      <c r="DA99" s="42">
        <v>7427</v>
      </c>
      <c r="DB99" s="42">
        <v>76340</v>
      </c>
      <c r="DC99" s="42">
        <v>18809</v>
      </c>
      <c r="DD99" s="42">
        <v>0</v>
      </c>
      <c r="DE99" s="56">
        <v>22612</v>
      </c>
      <c r="DF99" s="57">
        <v>1222372</v>
      </c>
      <c r="DG99" s="42">
        <v>0</v>
      </c>
      <c r="DH99" s="42">
        <v>3303189</v>
      </c>
      <c r="DI99" s="42">
        <v>0</v>
      </c>
      <c r="DJ99" s="42">
        <v>0</v>
      </c>
      <c r="DK99" s="42">
        <v>0</v>
      </c>
      <c r="DL99" s="42">
        <v>0</v>
      </c>
      <c r="DM99" s="56">
        <v>0</v>
      </c>
      <c r="DN99" s="57">
        <v>3303189</v>
      </c>
      <c r="DO99" s="57">
        <v>4525561</v>
      </c>
      <c r="DP99" s="56">
        <v>34576</v>
      </c>
      <c r="DQ99" s="57">
        <v>34576</v>
      </c>
      <c r="DR99" s="57">
        <v>3337765</v>
      </c>
      <c r="DS99" s="57">
        <v>4560137</v>
      </c>
      <c r="DT99" s="42">
        <v>-128344</v>
      </c>
      <c r="DU99" s="42">
        <v>0</v>
      </c>
      <c r="DV99" s="56">
        <v>0</v>
      </c>
      <c r="DW99" s="56">
        <v>-128344</v>
      </c>
      <c r="DX99" s="57">
        <v>3209421</v>
      </c>
      <c r="DY99" s="57">
        <v>0</v>
      </c>
      <c r="DZ99" s="57">
        <v>0</v>
      </c>
      <c r="EA99" s="57">
        <v>4431793</v>
      </c>
    </row>
    <row r="100" spans="1:131" ht="39.950000000000003" customHeight="1" x14ac:dyDescent="0.15">
      <c r="A100" s="55" t="s">
        <v>62</v>
      </c>
      <c r="B100" s="43" t="s">
        <v>61</v>
      </c>
      <c r="C100" s="55">
        <v>12335</v>
      </c>
      <c r="D100" s="42">
        <v>20203</v>
      </c>
      <c r="E100" s="42">
        <v>7039</v>
      </c>
      <c r="F100" s="42">
        <v>1886</v>
      </c>
      <c r="G100" s="42">
        <v>1736</v>
      </c>
      <c r="H100" s="42">
        <v>9006</v>
      </c>
      <c r="I100" s="42">
        <v>4515</v>
      </c>
      <c r="J100" s="42">
        <v>71996</v>
      </c>
      <c r="K100" s="42">
        <v>21936</v>
      </c>
      <c r="L100" s="42">
        <v>1653</v>
      </c>
      <c r="M100" s="42">
        <v>1613</v>
      </c>
      <c r="N100" s="42">
        <v>4360</v>
      </c>
      <c r="O100" s="42">
        <v>6057</v>
      </c>
      <c r="P100" s="42">
        <v>15124</v>
      </c>
      <c r="Q100" s="42">
        <v>9230</v>
      </c>
      <c r="R100" s="42">
        <v>6386</v>
      </c>
      <c r="S100" s="42">
        <v>9147</v>
      </c>
      <c r="T100" s="42">
        <v>44032</v>
      </c>
      <c r="U100" s="42">
        <v>578</v>
      </c>
      <c r="V100" s="42">
        <v>10794</v>
      </c>
      <c r="W100" s="42">
        <v>3309</v>
      </c>
      <c r="X100" s="42">
        <v>7435</v>
      </c>
      <c r="Y100" s="42">
        <v>2994</v>
      </c>
      <c r="Z100" s="42">
        <v>1233</v>
      </c>
      <c r="AA100" s="42">
        <v>9463</v>
      </c>
      <c r="AB100" s="42">
        <v>16730</v>
      </c>
      <c r="AC100" s="42">
        <v>1307</v>
      </c>
      <c r="AD100" s="42">
        <v>9551</v>
      </c>
      <c r="AE100" s="42">
        <v>42415</v>
      </c>
      <c r="AF100" s="42">
        <v>17016</v>
      </c>
      <c r="AG100" s="42">
        <v>594</v>
      </c>
      <c r="AH100" s="42">
        <v>3758</v>
      </c>
      <c r="AI100" s="42">
        <v>12449</v>
      </c>
      <c r="AJ100" s="42">
        <v>1387</v>
      </c>
      <c r="AK100" s="42">
        <v>13594</v>
      </c>
      <c r="AL100" s="42">
        <v>12076</v>
      </c>
      <c r="AM100" s="42">
        <v>17463</v>
      </c>
      <c r="AN100" s="42">
        <v>8764</v>
      </c>
      <c r="AO100" s="42">
        <v>8498</v>
      </c>
      <c r="AP100" s="42">
        <v>3333</v>
      </c>
      <c r="AQ100" s="42">
        <v>14329</v>
      </c>
      <c r="AR100" s="42">
        <v>9551</v>
      </c>
      <c r="AS100" s="42">
        <v>31987</v>
      </c>
      <c r="AT100" s="42">
        <v>62522</v>
      </c>
      <c r="AU100" s="42">
        <v>149143</v>
      </c>
      <c r="AV100" s="42">
        <v>20017</v>
      </c>
      <c r="AW100" s="42">
        <v>61518</v>
      </c>
      <c r="AX100" s="42">
        <v>39666</v>
      </c>
      <c r="AY100" s="42">
        <v>95869</v>
      </c>
      <c r="AZ100" s="42">
        <v>11772</v>
      </c>
      <c r="BA100" s="42">
        <v>7642</v>
      </c>
      <c r="BB100" s="42">
        <v>28365</v>
      </c>
      <c r="BC100" s="42">
        <v>16945</v>
      </c>
      <c r="BD100" s="42">
        <v>2838</v>
      </c>
      <c r="BE100" s="42">
        <v>46291</v>
      </c>
      <c r="BF100" s="42">
        <v>12087</v>
      </c>
      <c r="BG100" s="42">
        <v>79010</v>
      </c>
      <c r="BH100" s="42">
        <v>29157</v>
      </c>
      <c r="BI100" s="42">
        <v>69858</v>
      </c>
      <c r="BJ100" s="42">
        <v>19263</v>
      </c>
      <c r="BK100" s="42">
        <v>50072</v>
      </c>
      <c r="BL100" s="42">
        <v>549723</v>
      </c>
      <c r="BM100" s="42">
        <v>113030</v>
      </c>
      <c r="BN100" s="42">
        <v>451346</v>
      </c>
      <c r="BO100" s="42">
        <v>474119</v>
      </c>
      <c r="BP100" s="42">
        <v>81377</v>
      </c>
      <c r="BQ100" s="42">
        <v>30683</v>
      </c>
      <c r="BR100" s="42">
        <v>11134</v>
      </c>
      <c r="BS100" s="42">
        <v>26770</v>
      </c>
      <c r="BT100" s="42">
        <v>839707</v>
      </c>
      <c r="BU100" s="42">
        <v>319154</v>
      </c>
      <c r="BV100" s="42">
        <v>23704</v>
      </c>
      <c r="BW100" s="42">
        <v>24715</v>
      </c>
      <c r="BX100" s="42">
        <v>0</v>
      </c>
      <c r="BY100" s="42">
        <v>18382</v>
      </c>
      <c r="BZ100" s="42">
        <v>157797</v>
      </c>
      <c r="CA100" s="42">
        <v>1214970</v>
      </c>
      <c r="CB100" s="42">
        <v>16545</v>
      </c>
      <c r="CC100" s="42">
        <v>269649</v>
      </c>
      <c r="CD100" s="42">
        <v>12388</v>
      </c>
      <c r="CE100" s="42">
        <v>11486</v>
      </c>
      <c r="CF100" s="42">
        <v>74121</v>
      </c>
      <c r="CG100" s="42">
        <v>424</v>
      </c>
      <c r="CH100" s="42">
        <v>184121</v>
      </c>
      <c r="CI100" s="42">
        <v>72260</v>
      </c>
      <c r="CJ100" s="42">
        <v>182280</v>
      </c>
      <c r="CK100" s="42">
        <v>177142</v>
      </c>
      <c r="CL100" s="42">
        <v>57846</v>
      </c>
      <c r="CM100" s="42">
        <v>566406</v>
      </c>
      <c r="CN100" s="42">
        <v>48967</v>
      </c>
      <c r="CO100" s="42">
        <v>79248</v>
      </c>
      <c r="CP100" s="42">
        <v>283448</v>
      </c>
      <c r="CQ100" s="42">
        <v>26921</v>
      </c>
      <c r="CR100" s="42">
        <v>90366</v>
      </c>
      <c r="CS100" s="42">
        <v>192212</v>
      </c>
      <c r="CT100" s="42">
        <v>26214</v>
      </c>
      <c r="CU100" s="42">
        <v>27647</v>
      </c>
      <c r="CV100" s="42">
        <v>11121</v>
      </c>
      <c r="CW100" s="42">
        <v>94041</v>
      </c>
      <c r="CX100" s="42">
        <v>466720</v>
      </c>
      <c r="CY100" s="42">
        <v>43146</v>
      </c>
      <c r="CZ100" s="42">
        <v>43646</v>
      </c>
      <c r="DA100" s="42">
        <v>17755</v>
      </c>
      <c r="DB100" s="42">
        <v>48320</v>
      </c>
      <c r="DC100" s="42">
        <v>27887</v>
      </c>
      <c r="DD100" s="42">
        <v>0</v>
      </c>
      <c r="DE100" s="56">
        <v>21684</v>
      </c>
      <c r="DF100" s="57">
        <v>8821519</v>
      </c>
      <c r="DG100" s="42">
        <v>29941</v>
      </c>
      <c r="DH100" s="42">
        <v>478379</v>
      </c>
      <c r="DI100" s="42">
        <v>0</v>
      </c>
      <c r="DJ100" s="42">
        <v>0</v>
      </c>
      <c r="DK100" s="42">
        <v>0</v>
      </c>
      <c r="DL100" s="42">
        <v>0</v>
      </c>
      <c r="DM100" s="56">
        <v>0</v>
      </c>
      <c r="DN100" s="57">
        <v>508320</v>
      </c>
      <c r="DO100" s="57">
        <v>9329839</v>
      </c>
      <c r="DP100" s="56">
        <v>865920</v>
      </c>
      <c r="DQ100" s="57">
        <v>865920</v>
      </c>
      <c r="DR100" s="57">
        <v>1374240</v>
      </c>
      <c r="DS100" s="57">
        <v>10195759</v>
      </c>
      <c r="DT100" s="42">
        <v>-112071</v>
      </c>
      <c r="DU100" s="42">
        <v>0</v>
      </c>
      <c r="DV100" s="56">
        <v>0</v>
      </c>
      <c r="DW100" s="56">
        <v>-112071</v>
      </c>
      <c r="DX100" s="57">
        <v>1262169</v>
      </c>
      <c r="DY100" s="57">
        <v>0</v>
      </c>
      <c r="DZ100" s="57">
        <v>0</v>
      </c>
      <c r="EA100" s="57">
        <v>10083688</v>
      </c>
    </row>
    <row r="101" spans="1:131" ht="39.950000000000003" customHeight="1" x14ac:dyDescent="0.15">
      <c r="A101" s="55" t="s">
        <v>60</v>
      </c>
      <c r="B101" s="43" t="s">
        <v>59</v>
      </c>
      <c r="C101" s="55">
        <v>2016</v>
      </c>
      <c r="D101" s="42">
        <v>0</v>
      </c>
      <c r="E101" s="42">
        <v>3177</v>
      </c>
      <c r="F101" s="42">
        <v>1450</v>
      </c>
      <c r="G101" s="42">
        <v>1344</v>
      </c>
      <c r="H101" s="42">
        <v>318</v>
      </c>
      <c r="I101" s="42">
        <v>1654</v>
      </c>
      <c r="J101" s="42">
        <v>250499</v>
      </c>
      <c r="K101" s="42">
        <v>188381</v>
      </c>
      <c r="L101" s="42">
        <v>226</v>
      </c>
      <c r="M101" s="42">
        <v>48699</v>
      </c>
      <c r="N101" s="42">
        <v>1217</v>
      </c>
      <c r="O101" s="42">
        <v>12215</v>
      </c>
      <c r="P101" s="42">
        <v>3052</v>
      </c>
      <c r="Q101" s="42">
        <v>10795</v>
      </c>
      <c r="R101" s="42">
        <v>11771</v>
      </c>
      <c r="S101" s="42">
        <v>11790</v>
      </c>
      <c r="T101" s="42">
        <v>5441</v>
      </c>
      <c r="U101" s="42">
        <v>1146</v>
      </c>
      <c r="V101" s="42">
        <v>8041</v>
      </c>
      <c r="W101" s="42">
        <v>532</v>
      </c>
      <c r="X101" s="42">
        <v>6075</v>
      </c>
      <c r="Y101" s="42">
        <v>2050</v>
      </c>
      <c r="Z101" s="42">
        <v>1547</v>
      </c>
      <c r="AA101" s="42">
        <v>348962</v>
      </c>
      <c r="AB101" s="42">
        <v>288458</v>
      </c>
      <c r="AC101" s="42">
        <v>2585</v>
      </c>
      <c r="AD101" s="42">
        <v>264</v>
      </c>
      <c r="AE101" s="42">
        <v>52152</v>
      </c>
      <c r="AF101" s="42">
        <v>18809</v>
      </c>
      <c r="AG101" s="42">
        <v>770</v>
      </c>
      <c r="AH101" s="42">
        <v>2210</v>
      </c>
      <c r="AI101" s="42">
        <v>1229</v>
      </c>
      <c r="AJ101" s="42">
        <v>4560</v>
      </c>
      <c r="AK101" s="42">
        <v>3004</v>
      </c>
      <c r="AL101" s="42">
        <v>4139</v>
      </c>
      <c r="AM101" s="42">
        <v>8886</v>
      </c>
      <c r="AN101" s="42">
        <v>1179</v>
      </c>
      <c r="AO101" s="42">
        <v>1655</v>
      </c>
      <c r="AP101" s="42">
        <v>2243</v>
      </c>
      <c r="AQ101" s="42">
        <v>5082</v>
      </c>
      <c r="AR101" s="42">
        <v>6963</v>
      </c>
      <c r="AS101" s="42">
        <v>9858</v>
      </c>
      <c r="AT101" s="42">
        <v>40087</v>
      </c>
      <c r="AU101" s="42">
        <v>48849</v>
      </c>
      <c r="AV101" s="42">
        <v>33123</v>
      </c>
      <c r="AW101" s="42">
        <v>42141</v>
      </c>
      <c r="AX101" s="42">
        <v>19074</v>
      </c>
      <c r="AY101" s="42">
        <v>31315</v>
      </c>
      <c r="AZ101" s="42">
        <v>31522</v>
      </c>
      <c r="BA101" s="42">
        <v>9699</v>
      </c>
      <c r="BB101" s="42">
        <v>12856</v>
      </c>
      <c r="BC101" s="42">
        <v>18575</v>
      </c>
      <c r="BD101" s="42">
        <v>8524</v>
      </c>
      <c r="BE101" s="42">
        <v>116778</v>
      </c>
      <c r="BF101" s="42">
        <v>34534</v>
      </c>
      <c r="BG101" s="42">
        <v>112944</v>
      </c>
      <c r="BH101" s="42">
        <v>4372</v>
      </c>
      <c r="BI101" s="42">
        <v>12032</v>
      </c>
      <c r="BJ101" s="42">
        <v>35131</v>
      </c>
      <c r="BK101" s="42">
        <v>114</v>
      </c>
      <c r="BL101" s="42">
        <v>85607</v>
      </c>
      <c r="BM101" s="42">
        <v>5087</v>
      </c>
      <c r="BN101" s="42">
        <v>10679</v>
      </c>
      <c r="BO101" s="42">
        <v>7591</v>
      </c>
      <c r="BP101" s="42">
        <v>52388</v>
      </c>
      <c r="BQ101" s="42">
        <v>40091</v>
      </c>
      <c r="BR101" s="42">
        <v>35462</v>
      </c>
      <c r="BS101" s="42">
        <v>5191</v>
      </c>
      <c r="BT101" s="42">
        <v>955093</v>
      </c>
      <c r="BU101" s="42">
        <v>1058793</v>
      </c>
      <c r="BV101" s="42">
        <v>206103</v>
      </c>
      <c r="BW101" s="42">
        <v>182320</v>
      </c>
      <c r="BX101" s="42">
        <v>0</v>
      </c>
      <c r="BY101" s="42">
        <v>34126</v>
      </c>
      <c r="BZ101" s="42">
        <v>58623</v>
      </c>
      <c r="CA101" s="42">
        <v>0</v>
      </c>
      <c r="CB101" s="42">
        <v>8574</v>
      </c>
      <c r="CC101" s="42">
        <v>33195</v>
      </c>
      <c r="CD101" s="42">
        <v>3752</v>
      </c>
      <c r="CE101" s="42">
        <v>1089</v>
      </c>
      <c r="CF101" s="42">
        <v>91758</v>
      </c>
      <c r="CG101" s="42">
        <v>1327</v>
      </c>
      <c r="CH101" s="42">
        <v>343344</v>
      </c>
      <c r="CI101" s="42">
        <v>98118</v>
      </c>
      <c r="CJ101" s="42">
        <v>317016</v>
      </c>
      <c r="CK101" s="42">
        <v>105776</v>
      </c>
      <c r="CL101" s="42">
        <v>267159</v>
      </c>
      <c r="CM101" s="42">
        <v>53490</v>
      </c>
      <c r="CN101" s="42">
        <v>97853</v>
      </c>
      <c r="CO101" s="42">
        <v>46892</v>
      </c>
      <c r="CP101" s="42">
        <v>63440</v>
      </c>
      <c r="CQ101" s="42">
        <v>15545</v>
      </c>
      <c r="CR101" s="42">
        <v>7770</v>
      </c>
      <c r="CS101" s="42">
        <v>14478</v>
      </c>
      <c r="CT101" s="42">
        <v>21913</v>
      </c>
      <c r="CU101" s="42">
        <v>79935</v>
      </c>
      <c r="CV101" s="42">
        <v>5563</v>
      </c>
      <c r="CW101" s="42">
        <v>27398</v>
      </c>
      <c r="CX101" s="42">
        <v>697789</v>
      </c>
      <c r="CY101" s="42">
        <v>14667</v>
      </c>
      <c r="CZ101" s="42">
        <v>298275</v>
      </c>
      <c r="DA101" s="42">
        <v>75032</v>
      </c>
      <c r="DB101" s="42">
        <v>116440</v>
      </c>
      <c r="DC101" s="42">
        <v>72007</v>
      </c>
      <c r="DD101" s="42">
        <v>0</v>
      </c>
      <c r="DE101" s="56">
        <v>23681</v>
      </c>
      <c r="DF101" s="57">
        <v>7688544</v>
      </c>
      <c r="DG101" s="42">
        <v>0</v>
      </c>
      <c r="DH101" s="42">
        <v>4194</v>
      </c>
      <c r="DI101" s="42">
        <v>0</v>
      </c>
      <c r="DJ101" s="42">
        <v>0</v>
      </c>
      <c r="DK101" s="42">
        <v>0</v>
      </c>
      <c r="DL101" s="42">
        <v>0</v>
      </c>
      <c r="DM101" s="56">
        <v>0</v>
      </c>
      <c r="DN101" s="57">
        <v>4194</v>
      </c>
      <c r="DO101" s="57">
        <v>7692738</v>
      </c>
      <c r="DP101" s="56">
        <v>402400</v>
      </c>
      <c r="DQ101" s="57">
        <v>402400</v>
      </c>
      <c r="DR101" s="57">
        <v>406594</v>
      </c>
      <c r="DS101" s="57">
        <v>8095138</v>
      </c>
      <c r="DT101" s="42">
        <v>-881900</v>
      </c>
      <c r="DU101" s="42">
        <v>0</v>
      </c>
      <c r="DV101" s="56">
        <v>0</v>
      </c>
      <c r="DW101" s="56">
        <v>-881900</v>
      </c>
      <c r="DX101" s="57">
        <v>-475306</v>
      </c>
      <c r="DY101" s="57">
        <v>0</v>
      </c>
      <c r="DZ101" s="57">
        <v>0</v>
      </c>
      <c r="EA101" s="57">
        <v>7213238</v>
      </c>
    </row>
    <row r="102" spans="1:131" ht="39.950000000000003" customHeight="1" x14ac:dyDescent="0.15">
      <c r="A102" s="55" t="s">
        <v>58</v>
      </c>
      <c r="B102" s="43" t="s">
        <v>57</v>
      </c>
      <c r="C102" s="55">
        <v>108946</v>
      </c>
      <c r="D102" s="42">
        <v>20180</v>
      </c>
      <c r="E102" s="42">
        <v>14590</v>
      </c>
      <c r="F102" s="42">
        <v>14764</v>
      </c>
      <c r="G102" s="42">
        <v>3513</v>
      </c>
      <c r="H102" s="42">
        <v>2799</v>
      </c>
      <c r="I102" s="42">
        <v>6825</v>
      </c>
      <c r="J102" s="42">
        <v>121107</v>
      </c>
      <c r="K102" s="42">
        <v>26403</v>
      </c>
      <c r="L102" s="42">
        <v>3309</v>
      </c>
      <c r="M102" s="42">
        <v>3489</v>
      </c>
      <c r="N102" s="42">
        <v>10279</v>
      </c>
      <c r="O102" s="42">
        <v>8970</v>
      </c>
      <c r="P102" s="42">
        <v>24390</v>
      </c>
      <c r="Q102" s="42">
        <v>4206</v>
      </c>
      <c r="R102" s="42">
        <v>20792</v>
      </c>
      <c r="S102" s="42">
        <v>9880</v>
      </c>
      <c r="T102" s="42">
        <v>15671</v>
      </c>
      <c r="U102" s="42">
        <v>4316</v>
      </c>
      <c r="V102" s="42">
        <v>30951</v>
      </c>
      <c r="W102" s="42">
        <v>13041</v>
      </c>
      <c r="X102" s="42">
        <v>90177</v>
      </c>
      <c r="Y102" s="42">
        <v>12673</v>
      </c>
      <c r="Z102" s="42">
        <v>3113</v>
      </c>
      <c r="AA102" s="42">
        <v>43820</v>
      </c>
      <c r="AB102" s="42">
        <v>26095</v>
      </c>
      <c r="AC102" s="42">
        <v>28685</v>
      </c>
      <c r="AD102" s="42">
        <v>9577</v>
      </c>
      <c r="AE102" s="42">
        <v>79427</v>
      </c>
      <c r="AF102" s="42">
        <v>37786</v>
      </c>
      <c r="AG102" s="42">
        <v>829</v>
      </c>
      <c r="AH102" s="42">
        <v>8277</v>
      </c>
      <c r="AI102" s="42">
        <v>29775</v>
      </c>
      <c r="AJ102" s="42">
        <v>6797</v>
      </c>
      <c r="AK102" s="42">
        <v>24195</v>
      </c>
      <c r="AL102" s="42">
        <v>50648</v>
      </c>
      <c r="AM102" s="42">
        <v>55281</v>
      </c>
      <c r="AN102" s="42">
        <v>15753</v>
      </c>
      <c r="AO102" s="42">
        <v>3343</v>
      </c>
      <c r="AP102" s="42">
        <v>17036</v>
      </c>
      <c r="AQ102" s="42">
        <v>35973</v>
      </c>
      <c r="AR102" s="42">
        <v>31321</v>
      </c>
      <c r="AS102" s="42">
        <v>47959</v>
      </c>
      <c r="AT102" s="42">
        <v>71736</v>
      </c>
      <c r="AU102" s="42">
        <v>83204</v>
      </c>
      <c r="AV102" s="42">
        <v>44676</v>
      </c>
      <c r="AW102" s="42">
        <v>58837</v>
      </c>
      <c r="AX102" s="42">
        <v>62206</v>
      </c>
      <c r="AY102" s="42">
        <v>39324</v>
      </c>
      <c r="AZ102" s="42">
        <v>12070</v>
      </c>
      <c r="BA102" s="42">
        <v>12183</v>
      </c>
      <c r="BB102" s="42">
        <v>10710</v>
      </c>
      <c r="BC102" s="42">
        <v>12600</v>
      </c>
      <c r="BD102" s="42">
        <v>6803</v>
      </c>
      <c r="BE102" s="42">
        <v>37866</v>
      </c>
      <c r="BF102" s="42">
        <v>13033</v>
      </c>
      <c r="BG102" s="42">
        <v>119444</v>
      </c>
      <c r="BH102" s="42">
        <v>4398</v>
      </c>
      <c r="BI102" s="42">
        <v>10195</v>
      </c>
      <c r="BJ102" s="42">
        <v>7761</v>
      </c>
      <c r="BK102" s="42">
        <v>2040</v>
      </c>
      <c r="BL102" s="42">
        <v>91633</v>
      </c>
      <c r="BM102" s="42">
        <v>97661</v>
      </c>
      <c r="BN102" s="42">
        <v>92692</v>
      </c>
      <c r="BO102" s="42">
        <v>55398</v>
      </c>
      <c r="BP102" s="42">
        <v>577561</v>
      </c>
      <c r="BQ102" s="42">
        <v>12785</v>
      </c>
      <c r="BR102" s="42">
        <v>111111</v>
      </c>
      <c r="BS102" s="42">
        <v>91932</v>
      </c>
      <c r="BT102" s="42">
        <v>51420</v>
      </c>
      <c r="BU102" s="42">
        <v>90012</v>
      </c>
      <c r="BV102" s="42">
        <v>32885</v>
      </c>
      <c r="BW102" s="42">
        <v>19666</v>
      </c>
      <c r="BX102" s="42">
        <v>0</v>
      </c>
      <c r="BY102" s="42">
        <v>15230</v>
      </c>
      <c r="BZ102" s="42">
        <v>573805</v>
      </c>
      <c r="CA102" s="42">
        <v>1902551</v>
      </c>
      <c r="CB102" s="42">
        <v>5455</v>
      </c>
      <c r="CC102" s="42">
        <v>24436</v>
      </c>
      <c r="CD102" s="42">
        <v>12115</v>
      </c>
      <c r="CE102" s="42">
        <v>15079</v>
      </c>
      <c r="CF102" s="42">
        <v>61683</v>
      </c>
      <c r="CG102" s="42">
        <v>881</v>
      </c>
      <c r="CH102" s="42">
        <v>52466</v>
      </c>
      <c r="CI102" s="42">
        <v>36735</v>
      </c>
      <c r="CJ102" s="42">
        <v>281919</v>
      </c>
      <c r="CK102" s="42">
        <v>15633</v>
      </c>
      <c r="CL102" s="42">
        <v>21443</v>
      </c>
      <c r="CM102" s="42">
        <v>479508</v>
      </c>
      <c r="CN102" s="42">
        <v>60556</v>
      </c>
      <c r="CO102" s="42">
        <v>257618</v>
      </c>
      <c r="CP102" s="42">
        <v>84957</v>
      </c>
      <c r="CQ102" s="42">
        <v>19899</v>
      </c>
      <c r="CR102" s="42">
        <v>44754</v>
      </c>
      <c r="CS102" s="42">
        <v>18463</v>
      </c>
      <c r="CT102" s="42">
        <v>34754</v>
      </c>
      <c r="CU102" s="42">
        <v>1114234</v>
      </c>
      <c r="CV102" s="42">
        <v>12034</v>
      </c>
      <c r="CW102" s="42">
        <v>72884</v>
      </c>
      <c r="CX102" s="42">
        <v>170872</v>
      </c>
      <c r="CY102" s="42">
        <v>9753</v>
      </c>
      <c r="CZ102" s="42">
        <v>116286</v>
      </c>
      <c r="DA102" s="42">
        <v>35714</v>
      </c>
      <c r="DB102" s="42">
        <v>50687</v>
      </c>
      <c r="DC102" s="42">
        <v>11227</v>
      </c>
      <c r="DD102" s="42">
        <v>0</v>
      </c>
      <c r="DE102" s="56">
        <v>14844</v>
      </c>
      <c r="DF102" s="57">
        <v>8689278</v>
      </c>
      <c r="DG102" s="42">
        <v>5165</v>
      </c>
      <c r="DH102" s="42">
        <v>2883933</v>
      </c>
      <c r="DI102" s="42">
        <v>0</v>
      </c>
      <c r="DJ102" s="42">
        <v>0</v>
      </c>
      <c r="DK102" s="42">
        <v>0</v>
      </c>
      <c r="DL102" s="42">
        <v>0</v>
      </c>
      <c r="DM102" s="56">
        <v>0</v>
      </c>
      <c r="DN102" s="57">
        <v>2889098</v>
      </c>
      <c r="DO102" s="57">
        <v>11578376</v>
      </c>
      <c r="DP102" s="56">
        <v>3555</v>
      </c>
      <c r="DQ102" s="57">
        <v>3555</v>
      </c>
      <c r="DR102" s="57">
        <v>2892653</v>
      </c>
      <c r="DS102" s="57">
        <v>11581931</v>
      </c>
      <c r="DT102" s="42">
        <v>-285</v>
      </c>
      <c r="DU102" s="42">
        <v>0</v>
      </c>
      <c r="DV102" s="56">
        <v>0</v>
      </c>
      <c r="DW102" s="56">
        <v>-285</v>
      </c>
      <c r="DX102" s="57">
        <v>2892368</v>
      </c>
      <c r="DY102" s="57">
        <v>0</v>
      </c>
      <c r="DZ102" s="57">
        <v>0</v>
      </c>
      <c r="EA102" s="57">
        <v>11581646</v>
      </c>
    </row>
    <row r="103" spans="1:131" ht="39.950000000000003" customHeight="1" x14ac:dyDescent="0.15">
      <c r="A103" s="55" t="s">
        <v>56</v>
      </c>
      <c r="B103" s="43" t="s">
        <v>55</v>
      </c>
      <c r="C103" s="55">
        <v>3739</v>
      </c>
      <c r="D103" s="42">
        <v>3226</v>
      </c>
      <c r="E103" s="42">
        <v>16834</v>
      </c>
      <c r="F103" s="42">
        <v>278</v>
      </c>
      <c r="G103" s="42">
        <v>12024</v>
      </c>
      <c r="H103" s="42">
        <v>6435</v>
      </c>
      <c r="I103" s="42">
        <v>10271</v>
      </c>
      <c r="J103" s="42">
        <v>449425</v>
      </c>
      <c r="K103" s="42">
        <v>83452</v>
      </c>
      <c r="L103" s="42">
        <v>8371</v>
      </c>
      <c r="M103" s="42">
        <v>22514</v>
      </c>
      <c r="N103" s="42">
        <v>12193</v>
      </c>
      <c r="O103" s="42">
        <v>62800</v>
      </c>
      <c r="P103" s="42">
        <v>17646</v>
      </c>
      <c r="Q103" s="42">
        <v>42651</v>
      </c>
      <c r="R103" s="42">
        <v>29909</v>
      </c>
      <c r="S103" s="42">
        <v>37654</v>
      </c>
      <c r="T103" s="42">
        <v>140080</v>
      </c>
      <c r="U103" s="42">
        <v>3497</v>
      </c>
      <c r="V103" s="42">
        <v>37420</v>
      </c>
      <c r="W103" s="42">
        <v>7358</v>
      </c>
      <c r="X103" s="42">
        <v>55772</v>
      </c>
      <c r="Y103" s="42">
        <v>20185</v>
      </c>
      <c r="Z103" s="42">
        <v>4882</v>
      </c>
      <c r="AA103" s="42">
        <v>140720</v>
      </c>
      <c r="AB103" s="42">
        <v>132804</v>
      </c>
      <c r="AC103" s="42">
        <v>23833</v>
      </c>
      <c r="AD103" s="42">
        <v>5512</v>
      </c>
      <c r="AE103" s="42">
        <v>227585</v>
      </c>
      <c r="AF103" s="42">
        <v>53325</v>
      </c>
      <c r="AG103" s="42">
        <v>6072</v>
      </c>
      <c r="AH103" s="42">
        <v>45236</v>
      </c>
      <c r="AI103" s="42">
        <v>107096</v>
      </c>
      <c r="AJ103" s="42">
        <v>8940</v>
      </c>
      <c r="AK103" s="42">
        <v>60840</v>
      </c>
      <c r="AL103" s="42">
        <v>31933</v>
      </c>
      <c r="AM103" s="42">
        <v>33221</v>
      </c>
      <c r="AN103" s="42">
        <v>28423</v>
      </c>
      <c r="AO103" s="42">
        <v>16404</v>
      </c>
      <c r="AP103" s="42">
        <v>10201</v>
      </c>
      <c r="AQ103" s="42">
        <v>48207</v>
      </c>
      <c r="AR103" s="42">
        <v>54691</v>
      </c>
      <c r="AS103" s="42">
        <v>146747</v>
      </c>
      <c r="AT103" s="42">
        <v>237502</v>
      </c>
      <c r="AU103" s="42">
        <v>283452</v>
      </c>
      <c r="AV103" s="42">
        <v>132742</v>
      </c>
      <c r="AW103" s="42">
        <v>164974</v>
      </c>
      <c r="AX103" s="42">
        <v>160154</v>
      </c>
      <c r="AY103" s="42">
        <v>178192</v>
      </c>
      <c r="AZ103" s="42">
        <v>39482</v>
      </c>
      <c r="BA103" s="42">
        <v>44856</v>
      </c>
      <c r="BB103" s="42">
        <v>57879</v>
      </c>
      <c r="BC103" s="42">
        <v>78947</v>
      </c>
      <c r="BD103" s="42">
        <v>50595</v>
      </c>
      <c r="BE103" s="42">
        <v>163445</v>
      </c>
      <c r="BF103" s="42">
        <v>68425</v>
      </c>
      <c r="BG103" s="42">
        <v>449406</v>
      </c>
      <c r="BH103" s="42">
        <v>27032</v>
      </c>
      <c r="BI103" s="42">
        <v>107644</v>
      </c>
      <c r="BJ103" s="42">
        <v>42587</v>
      </c>
      <c r="BK103" s="42">
        <v>18986</v>
      </c>
      <c r="BL103" s="42">
        <v>1772582</v>
      </c>
      <c r="BM103" s="42">
        <v>214896</v>
      </c>
      <c r="BN103" s="42">
        <v>1376769</v>
      </c>
      <c r="BO103" s="42">
        <v>241252</v>
      </c>
      <c r="BP103" s="42">
        <v>676326</v>
      </c>
      <c r="BQ103" s="42">
        <v>93482</v>
      </c>
      <c r="BR103" s="42">
        <v>452231</v>
      </c>
      <c r="BS103" s="42">
        <v>179309</v>
      </c>
      <c r="BT103" s="42">
        <v>6247110</v>
      </c>
      <c r="BU103" s="42">
        <v>2623782</v>
      </c>
      <c r="BV103" s="42">
        <v>1128313</v>
      </c>
      <c r="BW103" s="42">
        <v>526188</v>
      </c>
      <c r="BX103" s="42">
        <v>76668</v>
      </c>
      <c r="BY103" s="42">
        <v>185133</v>
      </c>
      <c r="BZ103" s="42">
        <v>219687</v>
      </c>
      <c r="CA103" s="42">
        <v>5824</v>
      </c>
      <c r="CB103" s="42">
        <v>40952</v>
      </c>
      <c r="CC103" s="42">
        <v>45354</v>
      </c>
      <c r="CD103" s="42">
        <v>34360</v>
      </c>
      <c r="CE103" s="42">
        <v>232512</v>
      </c>
      <c r="CF103" s="42">
        <v>910597</v>
      </c>
      <c r="CG103" s="42">
        <v>11354</v>
      </c>
      <c r="CH103" s="42">
        <v>1498537</v>
      </c>
      <c r="CI103" s="42">
        <v>384630</v>
      </c>
      <c r="CJ103" s="42">
        <v>3312732</v>
      </c>
      <c r="CK103" s="42">
        <v>483413</v>
      </c>
      <c r="CL103" s="42">
        <v>301188</v>
      </c>
      <c r="CM103" s="42">
        <v>2533575</v>
      </c>
      <c r="CN103" s="42">
        <v>776401</v>
      </c>
      <c r="CO103" s="42">
        <v>1712085</v>
      </c>
      <c r="CP103" s="42">
        <v>1519611</v>
      </c>
      <c r="CQ103" s="42">
        <v>85249</v>
      </c>
      <c r="CR103" s="42">
        <v>457319</v>
      </c>
      <c r="CS103" s="42">
        <v>242994</v>
      </c>
      <c r="CT103" s="42">
        <v>260544</v>
      </c>
      <c r="CU103" s="42">
        <v>642720</v>
      </c>
      <c r="CV103" s="42">
        <v>407991</v>
      </c>
      <c r="CW103" s="42">
        <v>409022</v>
      </c>
      <c r="CX103" s="42">
        <v>6076815</v>
      </c>
      <c r="CY103" s="42">
        <v>61504</v>
      </c>
      <c r="CZ103" s="42">
        <v>417322</v>
      </c>
      <c r="DA103" s="42">
        <v>137263</v>
      </c>
      <c r="DB103" s="42">
        <v>255712</v>
      </c>
      <c r="DC103" s="42">
        <v>134017</v>
      </c>
      <c r="DD103" s="42">
        <v>0</v>
      </c>
      <c r="DE103" s="56">
        <v>127166</v>
      </c>
      <c r="DF103" s="57">
        <v>44109197</v>
      </c>
      <c r="DG103" s="42">
        <v>45413</v>
      </c>
      <c r="DH103" s="42">
        <v>702499</v>
      </c>
      <c r="DI103" s="42">
        <v>0</v>
      </c>
      <c r="DJ103" s="42">
        <v>0</v>
      </c>
      <c r="DK103" s="42">
        <v>175812</v>
      </c>
      <c r="DL103" s="42">
        <v>1813253</v>
      </c>
      <c r="DM103" s="56">
        <v>0</v>
      </c>
      <c r="DN103" s="57">
        <v>2736977</v>
      </c>
      <c r="DO103" s="57">
        <v>46846174</v>
      </c>
      <c r="DP103" s="56">
        <v>1852898</v>
      </c>
      <c r="DQ103" s="57">
        <v>1852898</v>
      </c>
      <c r="DR103" s="57">
        <v>4589875</v>
      </c>
      <c r="DS103" s="57">
        <v>48699072</v>
      </c>
      <c r="DT103" s="42">
        <v>-2789039</v>
      </c>
      <c r="DU103" s="42">
        <v>0</v>
      </c>
      <c r="DV103" s="56">
        <v>0</v>
      </c>
      <c r="DW103" s="56">
        <v>-2789039</v>
      </c>
      <c r="DX103" s="57">
        <v>1800836</v>
      </c>
      <c r="DY103" s="57">
        <v>0</v>
      </c>
      <c r="DZ103" s="57">
        <v>0</v>
      </c>
      <c r="EA103" s="57">
        <v>45910033</v>
      </c>
    </row>
    <row r="104" spans="1:131" ht="39.950000000000003" customHeight="1" x14ac:dyDescent="0.15">
      <c r="A104" s="55" t="s">
        <v>54</v>
      </c>
      <c r="B104" s="43" t="s">
        <v>53</v>
      </c>
      <c r="C104" s="55">
        <v>0</v>
      </c>
      <c r="D104" s="42">
        <v>0</v>
      </c>
      <c r="E104" s="42">
        <v>0</v>
      </c>
      <c r="F104" s="42">
        <v>0</v>
      </c>
      <c r="G104" s="42">
        <v>0</v>
      </c>
      <c r="H104" s="42">
        <v>0</v>
      </c>
      <c r="I104" s="42">
        <v>0</v>
      </c>
      <c r="J104" s="42">
        <v>0</v>
      </c>
      <c r="K104" s="42">
        <v>0</v>
      </c>
      <c r="L104" s="42">
        <v>0</v>
      </c>
      <c r="M104" s="42">
        <v>0</v>
      </c>
      <c r="N104" s="42">
        <v>0</v>
      </c>
      <c r="O104" s="42">
        <v>0</v>
      </c>
      <c r="P104" s="42">
        <v>0</v>
      </c>
      <c r="Q104" s="42">
        <v>0</v>
      </c>
      <c r="R104" s="42">
        <v>0</v>
      </c>
      <c r="S104" s="42">
        <v>0</v>
      </c>
      <c r="T104" s="42">
        <v>0</v>
      </c>
      <c r="U104" s="42">
        <v>0</v>
      </c>
      <c r="V104" s="42">
        <v>0</v>
      </c>
      <c r="W104" s="42">
        <v>0</v>
      </c>
      <c r="X104" s="42">
        <v>0</v>
      </c>
      <c r="Y104" s="42">
        <v>0</v>
      </c>
      <c r="Z104" s="42">
        <v>0</v>
      </c>
      <c r="AA104" s="42">
        <v>0</v>
      </c>
      <c r="AB104" s="42">
        <v>0</v>
      </c>
      <c r="AC104" s="42">
        <v>0</v>
      </c>
      <c r="AD104" s="42">
        <v>0</v>
      </c>
      <c r="AE104" s="42">
        <v>0</v>
      </c>
      <c r="AF104" s="42">
        <v>0</v>
      </c>
      <c r="AG104" s="42">
        <v>0</v>
      </c>
      <c r="AH104" s="42">
        <v>0</v>
      </c>
      <c r="AI104" s="42">
        <v>0</v>
      </c>
      <c r="AJ104" s="42">
        <v>0</v>
      </c>
      <c r="AK104" s="42">
        <v>0</v>
      </c>
      <c r="AL104" s="42">
        <v>0</v>
      </c>
      <c r="AM104" s="42">
        <v>0</v>
      </c>
      <c r="AN104" s="42">
        <v>0</v>
      </c>
      <c r="AO104" s="42">
        <v>0</v>
      </c>
      <c r="AP104" s="42">
        <v>0</v>
      </c>
      <c r="AQ104" s="42">
        <v>0</v>
      </c>
      <c r="AR104" s="42">
        <v>0</v>
      </c>
      <c r="AS104" s="42">
        <v>0</v>
      </c>
      <c r="AT104" s="42">
        <v>0</v>
      </c>
      <c r="AU104" s="42">
        <v>0</v>
      </c>
      <c r="AV104" s="42">
        <v>0</v>
      </c>
      <c r="AW104" s="42">
        <v>0</v>
      </c>
      <c r="AX104" s="42">
        <v>0</v>
      </c>
      <c r="AY104" s="42">
        <v>0</v>
      </c>
      <c r="AZ104" s="42">
        <v>0</v>
      </c>
      <c r="BA104" s="42">
        <v>0</v>
      </c>
      <c r="BB104" s="42">
        <v>0</v>
      </c>
      <c r="BC104" s="42">
        <v>0</v>
      </c>
      <c r="BD104" s="42">
        <v>0</v>
      </c>
      <c r="BE104" s="42">
        <v>0</v>
      </c>
      <c r="BF104" s="42">
        <v>0</v>
      </c>
      <c r="BG104" s="42">
        <v>0</v>
      </c>
      <c r="BH104" s="42">
        <v>0</v>
      </c>
      <c r="BI104" s="42">
        <v>0</v>
      </c>
      <c r="BJ104" s="42">
        <v>0</v>
      </c>
      <c r="BK104" s="42">
        <v>0</v>
      </c>
      <c r="BL104" s="42">
        <v>0</v>
      </c>
      <c r="BM104" s="42">
        <v>0</v>
      </c>
      <c r="BN104" s="42">
        <v>0</v>
      </c>
      <c r="BO104" s="42">
        <v>0</v>
      </c>
      <c r="BP104" s="42">
        <v>0</v>
      </c>
      <c r="BQ104" s="42">
        <v>0</v>
      </c>
      <c r="BR104" s="42">
        <v>0</v>
      </c>
      <c r="BS104" s="42">
        <v>0</v>
      </c>
      <c r="BT104" s="42">
        <v>0</v>
      </c>
      <c r="BU104" s="42">
        <v>0</v>
      </c>
      <c r="BV104" s="42">
        <v>0</v>
      </c>
      <c r="BW104" s="42">
        <v>0</v>
      </c>
      <c r="BX104" s="42">
        <v>0</v>
      </c>
      <c r="BY104" s="42">
        <v>0</v>
      </c>
      <c r="BZ104" s="42">
        <v>0</v>
      </c>
      <c r="CA104" s="42">
        <v>0</v>
      </c>
      <c r="CB104" s="42">
        <v>0</v>
      </c>
      <c r="CC104" s="42">
        <v>0</v>
      </c>
      <c r="CD104" s="42">
        <v>0</v>
      </c>
      <c r="CE104" s="42">
        <v>0</v>
      </c>
      <c r="CF104" s="42">
        <v>0</v>
      </c>
      <c r="CG104" s="42">
        <v>0</v>
      </c>
      <c r="CH104" s="42">
        <v>0</v>
      </c>
      <c r="CI104" s="42">
        <v>0</v>
      </c>
      <c r="CJ104" s="42">
        <v>0</v>
      </c>
      <c r="CK104" s="42">
        <v>0</v>
      </c>
      <c r="CL104" s="42">
        <v>0</v>
      </c>
      <c r="CM104" s="42">
        <v>0</v>
      </c>
      <c r="CN104" s="42">
        <v>0</v>
      </c>
      <c r="CO104" s="42">
        <v>0</v>
      </c>
      <c r="CP104" s="42">
        <v>0</v>
      </c>
      <c r="CQ104" s="42">
        <v>0</v>
      </c>
      <c r="CR104" s="42">
        <v>0</v>
      </c>
      <c r="CS104" s="42">
        <v>0</v>
      </c>
      <c r="CT104" s="42">
        <v>0</v>
      </c>
      <c r="CU104" s="42">
        <v>0</v>
      </c>
      <c r="CV104" s="42">
        <v>0</v>
      </c>
      <c r="CW104" s="42">
        <v>0</v>
      </c>
      <c r="CX104" s="42">
        <v>0</v>
      </c>
      <c r="CY104" s="42">
        <v>0</v>
      </c>
      <c r="CZ104" s="42">
        <v>0</v>
      </c>
      <c r="DA104" s="42">
        <v>0</v>
      </c>
      <c r="DB104" s="42">
        <v>0</v>
      </c>
      <c r="DC104" s="42">
        <v>0</v>
      </c>
      <c r="DD104" s="42">
        <v>0</v>
      </c>
      <c r="DE104" s="56">
        <v>0</v>
      </c>
      <c r="DF104" s="57">
        <v>0</v>
      </c>
      <c r="DG104" s="42">
        <v>1834104</v>
      </c>
      <c r="DH104" s="42">
        <v>3045103</v>
      </c>
      <c r="DI104" s="42">
        <v>0</v>
      </c>
      <c r="DJ104" s="42">
        <v>0</v>
      </c>
      <c r="DK104" s="42">
        <v>0</v>
      </c>
      <c r="DL104" s="42">
        <v>0</v>
      </c>
      <c r="DM104" s="56">
        <v>0</v>
      </c>
      <c r="DN104" s="57">
        <v>4879207</v>
      </c>
      <c r="DO104" s="57">
        <v>4879207</v>
      </c>
      <c r="DP104" s="56">
        <v>794267</v>
      </c>
      <c r="DQ104" s="57">
        <v>794267</v>
      </c>
      <c r="DR104" s="57">
        <v>5673474</v>
      </c>
      <c r="DS104" s="57">
        <v>5673474</v>
      </c>
      <c r="DT104" s="42">
        <v>-597564</v>
      </c>
      <c r="DU104" s="42">
        <v>0</v>
      </c>
      <c r="DV104" s="56">
        <v>0</v>
      </c>
      <c r="DW104" s="56">
        <v>-597564</v>
      </c>
      <c r="DX104" s="57">
        <v>5075910</v>
      </c>
      <c r="DY104" s="57">
        <v>0</v>
      </c>
      <c r="DZ104" s="57">
        <v>0</v>
      </c>
      <c r="EA104" s="57">
        <v>5075910</v>
      </c>
    </row>
    <row r="105" spans="1:131" ht="39.950000000000003" customHeight="1" x14ac:dyDescent="0.15">
      <c r="A105" s="55" t="s">
        <v>52</v>
      </c>
      <c r="B105" s="43" t="s">
        <v>51</v>
      </c>
      <c r="C105" s="55">
        <v>0</v>
      </c>
      <c r="D105" s="42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  <c r="J105" s="42">
        <v>0</v>
      </c>
      <c r="K105" s="42">
        <v>0</v>
      </c>
      <c r="L105" s="42">
        <v>0</v>
      </c>
      <c r="M105" s="42">
        <v>0</v>
      </c>
      <c r="N105" s="42">
        <v>0</v>
      </c>
      <c r="O105" s="42">
        <v>0</v>
      </c>
      <c r="P105" s="42">
        <v>0</v>
      </c>
      <c r="Q105" s="42">
        <v>0</v>
      </c>
      <c r="R105" s="42">
        <v>0</v>
      </c>
      <c r="S105" s="42">
        <v>0</v>
      </c>
      <c r="T105" s="42">
        <v>0</v>
      </c>
      <c r="U105" s="42">
        <v>0</v>
      </c>
      <c r="V105" s="42">
        <v>0</v>
      </c>
      <c r="W105" s="42">
        <v>0</v>
      </c>
      <c r="X105" s="42">
        <v>0</v>
      </c>
      <c r="Y105" s="42">
        <v>0</v>
      </c>
      <c r="Z105" s="42">
        <v>0</v>
      </c>
      <c r="AA105" s="42">
        <v>0</v>
      </c>
      <c r="AB105" s="42">
        <v>0</v>
      </c>
      <c r="AC105" s="42">
        <v>0</v>
      </c>
      <c r="AD105" s="42">
        <v>0</v>
      </c>
      <c r="AE105" s="42">
        <v>0</v>
      </c>
      <c r="AF105" s="42">
        <v>0</v>
      </c>
      <c r="AG105" s="42">
        <v>0</v>
      </c>
      <c r="AH105" s="42">
        <v>0</v>
      </c>
      <c r="AI105" s="42">
        <v>0</v>
      </c>
      <c r="AJ105" s="42">
        <v>0</v>
      </c>
      <c r="AK105" s="42">
        <v>0</v>
      </c>
      <c r="AL105" s="42">
        <v>0</v>
      </c>
      <c r="AM105" s="42">
        <v>0</v>
      </c>
      <c r="AN105" s="42">
        <v>0</v>
      </c>
      <c r="AO105" s="42">
        <v>0</v>
      </c>
      <c r="AP105" s="42">
        <v>0</v>
      </c>
      <c r="AQ105" s="42">
        <v>0</v>
      </c>
      <c r="AR105" s="42">
        <v>0</v>
      </c>
      <c r="AS105" s="42">
        <v>0</v>
      </c>
      <c r="AT105" s="42">
        <v>0</v>
      </c>
      <c r="AU105" s="42">
        <v>0</v>
      </c>
      <c r="AV105" s="42">
        <v>0</v>
      </c>
      <c r="AW105" s="42">
        <v>0</v>
      </c>
      <c r="AX105" s="42">
        <v>0</v>
      </c>
      <c r="AY105" s="42">
        <v>0</v>
      </c>
      <c r="AZ105" s="42">
        <v>0</v>
      </c>
      <c r="BA105" s="42">
        <v>0</v>
      </c>
      <c r="BB105" s="42">
        <v>0</v>
      </c>
      <c r="BC105" s="42">
        <v>0</v>
      </c>
      <c r="BD105" s="42">
        <v>0</v>
      </c>
      <c r="BE105" s="42">
        <v>0</v>
      </c>
      <c r="BF105" s="42">
        <v>0</v>
      </c>
      <c r="BG105" s="42">
        <v>0</v>
      </c>
      <c r="BH105" s="42">
        <v>0</v>
      </c>
      <c r="BI105" s="42">
        <v>0</v>
      </c>
      <c r="BJ105" s="42">
        <v>0</v>
      </c>
      <c r="BK105" s="42">
        <v>0</v>
      </c>
      <c r="BL105" s="42">
        <v>0</v>
      </c>
      <c r="BM105" s="42">
        <v>0</v>
      </c>
      <c r="BN105" s="42">
        <v>0</v>
      </c>
      <c r="BO105" s="42">
        <v>0</v>
      </c>
      <c r="BP105" s="42">
        <v>0</v>
      </c>
      <c r="BQ105" s="42">
        <v>0</v>
      </c>
      <c r="BR105" s="42">
        <v>0</v>
      </c>
      <c r="BS105" s="42">
        <v>0</v>
      </c>
      <c r="BT105" s="42">
        <v>0</v>
      </c>
      <c r="BU105" s="42">
        <v>0</v>
      </c>
      <c r="BV105" s="42">
        <v>0</v>
      </c>
      <c r="BW105" s="42">
        <v>0</v>
      </c>
      <c r="BX105" s="42">
        <v>0</v>
      </c>
      <c r="BY105" s="42">
        <v>0</v>
      </c>
      <c r="BZ105" s="42">
        <v>0</v>
      </c>
      <c r="CA105" s="42">
        <v>0</v>
      </c>
      <c r="CB105" s="42">
        <v>0</v>
      </c>
      <c r="CC105" s="42">
        <v>0</v>
      </c>
      <c r="CD105" s="42">
        <v>0</v>
      </c>
      <c r="CE105" s="42">
        <v>0</v>
      </c>
      <c r="CF105" s="42">
        <v>0</v>
      </c>
      <c r="CG105" s="42">
        <v>0</v>
      </c>
      <c r="CH105" s="42">
        <v>0</v>
      </c>
      <c r="CI105" s="42">
        <v>0</v>
      </c>
      <c r="CJ105" s="42">
        <v>0</v>
      </c>
      <c r="CK105" s="42">
        <v>0</v>
      </c>
      <c r="CL105" s="42">
        <v>0</v>
      </c>
      <c r="CM105" s="42">
        <v>0</v>
      </c>
      <c r="CN105" s="42">
        <v>67636</v>
      </c>
      <c r="CO105" s="42">
        <v>0</v>
      </c>
      <c r="CP105" s="42">
        <v>75436</v>
      </c>
      <c r="CQ105" s="42">
        <v>0</v>
      </c>
      <c r="CR105" s="42">
        <v>15661</v>
      </c>
      <c r="CS105" s="42">
        <v>51745</v>
      </c>
      <c r="CT105" s="42">
        <v>0</v>
      </c>
      <c r="CU105" s="42">
        <v>0</v>
      </c>
      <c r="CV105" s="42">
        <v>0</v>
      </c>
      <c r="CW105" s="42">
        <v>0</v>
      </c>
      <c r="CX105" s="42">
        <v>0</v>
      </c>
      <c r="CY105" s="42">
        <v>74600</v>
      </c>
      <c r="CZ105" s="42">
        <v>195174</v>
      </c>
      <c r="DA105" s="42">
        <v>0</v>
      </c>
      <c r="DB105" s="42">
        <v>0</v>
      </c>
      <c r="DC105" s="42">
        <v>0</v>
      </c>
      <c r="DD105" s="42">
        <v>0</v>
      </c>
      <c r="DE105" s="56">
        <v>0</v>
      </c>
      <c r="DF105" s="57">
        <v>480252</v>
      </c>
      <c r="DG105" s="42">
        <v>7493449</v>
      </c>
      <c r="DH105" s="42">
        <v>19503759</v>
      </c>
      <c r="DI105" s="42">
        <v>0</v>
      </c>
      <c r="DJ105" s="42">
        <v>0</v>
      </c>
      <c r="DK105" s="42">
        <v>0</v>
      </c>
      <c r="DL105" s="42">
        <v>0</v>
      </c>
      <c r="DM105" s="56">
        <v>0</v>
      </c>
      <c r="DN105" s="57">
        <v>26997208</v>
      </c>
      <c r="DO105" s="57">
        <v>27477460</v>
      </c>
      <c r="DP105" s="56">
        <v>523879</v>
      </c>
      <c r="DQ105" s="57">
        <v>523879</v>
      </c>
      <c r="DR105" s="57">
        <v>27521087</v>
      </c>
      <c r="DS105" s="57">
        <v>28001339</v>
      </c>
      <c r="DT105" s="42">
        <v>-447086</v>
      </c>
      <c r="DU105" s="42">
        <v>0</v>
      </c>
      <c r="DV105" s="56">
        <v>0</v>
      </c>
      <c r="DW105" s="56">
        <v>-447086</v>
      </c>
      <c r="DX105" s="57">
        <v>27074001</v>
      </c>
      <c r="DY105" s="57">
        <v>0</v>
      </c>
      <c r="DZ105" s="57">
        <v>0</v>
      </c>
      <c r="EA105" s="57">
        <v>27554253</v>
      </c>
    </row>
    <row r="106" spans="1:131" ht="39.950000000000003" customHeight="1" x14ac:dyDescent="0.15">
      <c r="A106" s="55" t="s">
        <v>50</v>
      </c>
      <c r="B106" s="43" t="s">
        <v>49</v>
      </c>
      <c r="C106" s="55">
        <v>6</v>
      </c>
      <c r="D106" s="42">
        <v>0</v>
      </c>
      <c r="E106" s="42">
        <v>230</v>
      </c>
      <c r="F106" s="42">
        <v>1</v>
      </c>
      <c r="G106" s="42">
        <v>53</v>
      </c>
      <c r="H106" s="42">
        <v>10</v>
      </c>
      <c r="I106" s="42">
        <v>24</v>
      </c>
      <c r="J106" s="42">
        <v>2013</v>
      </c>
      <c r="K106" s="42">
        <v>695</v>
      </c>
      <c r="L106" s="42">
        <v>63</v>
      </c>
      <c r="M106" s="42">
        <v>113</v>
      </c>
      <c r="N106" s="42">
        <v>93</v>
      </c>
      <c r="O106" s="42">
        <v>158</v>
      </c>
      <c r="P106" s="42">
        <v>90</v>
      </c>
      <c r="Q106" s="42">
        <v>61</v>
      </c>
      <c r="R106" s="42">
        <v>226</v>
      </c>
      <c r="S106" s="42">
        <v>161</v>
      </c>
      <c r="T106" s="42">
        <v>222</v>
      </c>
      <c r="U106" s="42">
        <v>10</v>
      </c>
      <c r="V106" s="42">
        <v>208</v>
      </c>
      <c r="W106" s="42">
        <v>3</v>
      </c>
      <c r="X106" s="42">
        <v>63</v>
      </c>
      <c r="Y106" s="42">
        <v>23</v>
      </c>
      <c r="Z106" s="42">
        <v>24</v>
      </c>
      <c r="AA106" s="42">
        <v>567</v>
      </c>
      <c r="AB106" s="42">
        <v>47</v>
      </c>
      <c r="AC106" s="42">
        <v>65</v>
      </c>
      <c r="AD106" s="42">
        <v>22</v>
      </c>
      <c r="AE106" s="42">
        <v>423</v>
      </c>
      <c r="AF106" s="42">
        <v>119</v>
      </c>
      <c r="AG106" s="42">
        <v>14</v>
      </c>
      <c r="AH106" s="42">
        <v>4</v>
      </c>
      <c r="AI106" s="42">
        <v>10</v>
      </c>
      <c r="AJ106" s="42">
        <v>0</v>
      </c>
      <c r="AK106" s="42">
        <v>18</v>
      </c>
      <c r="AL106" s="42">
        <v>200</v>
      </c>
      <c r="AM106" s="42">
        <v>247</v>
      </c>
      <c r="AN106" s="42">
        <v>22</v>
      </c>
      <c r="AO106" s="42">
        <v>79</v>
      </c>
      <c r="AP106" s="42">
        <v>78</v>
      </c>
      <c r="AQ106" s="42">
        <v>67</v>
      </c>
      <c r="AR106" s="42">
        <v>140</v>
      </c>
      <c r="AS106" s="42">
        <v>283</v>
      </c>
      <c r="AT106" s="42">
        <v>400</v>
      </c>
      <c r="AU106" s="42">
        <v>267</v>
      </c>
      <c r="AV106" s="42">
        <v>116</v>
      </c>
      <c r="AW106" s="42">
        <v>630</v>
      </c>
      <c r="AX106" s="42">
        <v>596</v>
      </c>
      <c r="AY106" s="42">
        <v>93</v>
      </c>
      <c r="AZ106" s="42">
        <v>127</v>
      </c>
      <c r="BA106" s="42">
        <v>60</v>
      </c>
      <c r="BB106" s="42">
        <v>125</v>
      </c>
      <c r="BC106" s="42">
        <v>96</v>
      </c>
      <c r="BD106" s="42">
        <v>171</v>
      </c>
      <c r="BE106" s="42">
        <v>533</v>
      </c>
      <c r="BF106" s="42">
        <v>31</v>
      </c>
      <c r="BG106" s="42">
        <v>1205</v>
      </c>
      <c r="BH106" s="42">
        <v>191</v>
      </c>
      <c r="BI106" s="42">
        <v>234</v>
      </c>
      <c r="BJ106" s="42">
        <v>176</v>
      </c>
      <c r="BK106" s="42">
        <v>3</v>
      </c>
      <c r="BL106" s="42">
        <v>304</v>
      </c>
      <c r="BM106" s="42">
        <v>202</v>
      </c>
      <c r="BN106" s="42">
        <v>959</v>
      </c>
      <c r="BO106" s="42">
        <v>302</v>
      </c>
      <c r="BP106" s="42">
        <v>1012</v>
      </c>
      <c r="BQ106" s="42">
        <v>34</v>
      </c>
      <c r="BR106" s="42">
        <v>184</v>
      </c>
      <c r="BS106" s="42">
        <v>242</v>
      </c>
      <c r="BT106" s="42">
        <v>5966</v>
      </c>
      <c r="BU106" s="42">
        <v>2191</v>
      </c>
      <c r="BV106" s="42">
        <v>604</v>
      </c>
      <c r="BW106" s="42">
        <v>312</v>
      </c>
      <c r="BX106" s="42">
        <v>0</v>
      </c>
      <c r="BY106" s="42">
        <v>22010</v>
      </c>
      <c r="BZ106" s="42">
        <v>2188</v>
      </c>
      <c r="CA106" s="42">
        <v>92</v>
      </c>
      <c r="CB106" s="42">
        <v>394</v>
      </c>
      <c r="CC106" s="42">
        <v>738</v>
      </c>
      <c r="CD106" s="42">
        <v>37</v>
      </c>
      <c r="CE106" s="42">
        <v>55</v>
      </c>
      <c r="CF106" s="42">
        <v>461</v>
      </c>
      <c r="CG106" s="42">
        <v>435</v>
      </c>
      <c r="CH106" s="42">
        <v>7094</v>
      </c>
      <c r="CI106" s="42">
        <v>3105</v>
      </c>
      <c r="CJ106" s="42">
        <v>731</v>
      </c>
      <c r="CK106" s="42">
        <v>1673</v>
      </c>
      <c r="CL106" s="42">
        <v>1772</v>
      </c>
      <c r="CM106" s="42">
        <v>4404</v>
      </c>
      <c r="CN106" s="42">
        <v>3060</v>
      </c>
      <c r="CO106" s="42">
        <v>1683</v>
      </c>
      <c r="CP106" s="42">
        <v>455894</v>
      </c>
      <c r="CQ106" s="42">
        <v>9287</v>
      </c>
      <c r="CR106" s="42">
        <v>105436</v>
      </c>
      <c r="CS106" s="42">
        <v>94811</v>
      </c>
      <c r="CT106" s="42">
        <v>295</v>
      </c>
      <c r="CU106" s="42">
        <v>581</v>
      </c>
      <c r="CV106" s="42">
        <v>5831</v>
      </c>
      <c r="CW106" s="42">
        <v>216</v>
      </c>
      <c r="CX106" s="42">
        <v>2894</v>
      </c>
      <c r="CY106" s="42">
        <v>55323</v>
      </c>
      <c r="CZ106" s="42">
        <v>78989</v>
      </c>
      <c r="DA106" s="42">
        <v>109045</v>
      </c>
      <c r="DB106" s="42">
        <v>2159</v>
      </c>
      <c r="DC106" s="42">
        <v>3016</v>
      </c>
      <c r="DD106" s="42">
        <v>0</v>
      </c>
      <c r="DE106" s="56">
        <v>3718</v>
      </c>
      <c r="DF106" s="57">
        <v>1001748</v>
      </c>
      <c r="DG106" s="42">
        <v>22510</v>
      </c>
      <c r="DH106" s="42">
        <v>4242574</v>
      </c>
      <c r="DI106" s="42">
        <v>0</v>
      </c>
      <c r="DJ106" s="42">
        <v>0</v>
      </c>
      <c r="DK106" s="42">
        <v>0</v>
      </c>
      <c r="DL106" s="42">
        <v>0</v>
      </c>
      <c r="DM106" s="56">
        <v>0</v>
      </c>
      <c r="DN106" s="57">
        <v>4265084</v>
      </c>
      <c r="DO106" s="57">
        <v>5266832</v>
      </c>
      <c r="DP106" s="56">
        <v>464</v>
      </c>
      <c r="DQ106" s="57">
        <v>464</v>
      </c>
      <c r="DR106" s="57">
        <v>4265548</v>
      </c>
      <c r="DS106" s="57">
        <v>5267296</v>
      </c>
      <c r="DT106" s="42">
        <v>-2746</v>
      </c>
      <c r="DU106" s="42">
        <v>0</v>
      </c>
      <c r="DV106" s="56">
        <v>0</v>
      </c>
      <c r="DW106" s="56">
        <v>-2746</v>
      </c>
      <c r="DX106" s="57">
        <v>4262802</v>
      </c>
      <c r="DY106" s="57">
        <v>0</v>
      </c>
      <c r="DZ106" s="57">
        <v>0</v>
      </c>
      <c r="EA106" s="57">
        <v>5264550</v>
      </c>
    </row>
    <row r="107" spans="1:131" ht="39.950000000000003" customHeight="1" x14ac:dyDescent="0.15">
      <c r="A107" s="55" t="s">
        <v>48</v>
      </c>
      <c r="B107" s="43" t="s">
        <v>47</v>
      </c>
      <c r="C107" s="55">
        <v>0</v>
      </c>
      <c r="D107" s="42">
        <v>0</v>
      </c>
      <c r="E107" s="42">
        <v>0</v>
      </c>
      <c r="F107" s="42">
        <v>0</v>
      </c>
      <c r="G107" s="42">
        <v>0</v>
      </c>
      <c r="H107" s="42">
        <v>0</v>
      </c>
      <c r="I107" s="42">
        <v>0</v>
      </c>
      <c r="J107" s="42">
        <v>0</v>
      </c>
      <c r="K107" s="42">
        <v>0</v>
      </c>
      <c r="L107" s="42">
        <v>0</v>
      </c>
      <c r="M107" s="42">
        <v>0</v>
      </c>
      <c r="N107" s="42">
        <v>0</v>
      </c>
      <c r="O107" s="42">
        <v>0</v>
      </c>
      <c r="P107" s="42">
        <v>0</v>
      </c>
      <c r="Q107" s="42">
        <v>0</v>
      </c>
      <c r="R107" s="42">
        <v>0</v>
      </c>
      <c r="S107" s="42">
        <v>0</v>
      </c>
      <c r="T107" s="42">
        <v>0</v>
      </c>
      <c r="U107" s="42">
        <v>0</v>
      </c>
      <c r="V107" s="42">
        <v>0</v>
      </c>
      <c r="W107" s="42">
        <v>0</v>
      </c>
      <c r="X107" s="42">
        <v>0</v>
      </c>
      <c r="Y107" s="42">
        <v>0</v>
      </c>
      <c r="Z107" s="42">
        <v>0</v>
      </c>
      <c r="AA107" s="42">
        <v>0</v>
      </c>
      <c r="AB107" s="42">
        <v>0</v>
      </c>
      <c r="AC107" s="42">
        <v>0</v>
      </c>
      <c r="AD107" s="42">
        <v>0</v>
      </c>
      <c r="AE107" s="42">
        <v>0</v>
      </c>
      <c r="AF107" s="42">
        <v>0</v>
      </c>
      <c r="AG107" s="42">
        <v>0</v>
      </c>
      <c r="AH107" s="42">
        <v>0</v>
      </c>
      <c r="AI107" s="42">
        <v>0</v>
      </c>
      <c r="AJ107" s="42">
        <v>0</v>
      </c>
      <c r="AK107" s="42">
        <v>0</v>
      </c>
      <c r="AL107" s="42">
        <v>0</v>
      </c>
      <c r="AM107" s="42">
        <v>0</v>
      </c>
      <c r="AN107" s="42">
        <v>0</v>
      </c>
      <c r="AO107" s="42">
        <v>0</v>
      </c>
      <c r="AP107" s="42">
        <v>0</v>
      </c>
      <c r="AQ107" s="42">
        <v>0</v>
      </c>
      <c r="AR107" s="42">
        <v>0</v>
      </c>
      <c r="AS107" s="42">
        <v>0</v>
      </c>
      <c r="AT107" s="42">
        <v>0</v>
      </c>
      <c r="AU107" s="42">
        <v>0</v>
      </c>
      <c r="AV107" s="42">
        <v>0</v>
      </c>
      <c r="AW107" s="42">
        <v>0</v>
      </c>
      <c r="AX107" s="42">
        <v>0</v>
      </c>
      <c r="AY107" s="42">
        <v>0</v>
      </c>
      <c r="AZ107" s="42">
        <v>0</v>
      </c>
      <c r="BA107" s="42">
        <v>0</v>
      </c>
      <c r="BB107" s="42">
        <v>0</v>
      </c>
      <c r="BC107" s="42">
        <v>0</v>
      </c>
      <c r="BD107" s="42">
        <v>0</v>
      </c>
      <c r="BE107" s="42">
        <v>0</v>
      </c>
      <c r="BF107" s="42">
        <v>0</v>
      </c>
      <c r="BG107" s="42">
        <v>0</v>
      </c>
      <c r="BH107" s="42">
        <v>0</v>
      </c>
      <c r="BI107" s="42">
        <v>0</v>
      </c>
      <c r="BJ107" s="42">
        <v>3154</v>
      </c>
      <c r="BK107" s="42">
        <v>0</v>
      </c>
      <c r="BL107" s="42">
        <v>0</v>
      </c>
      <c r="BM107" s="42">
        <v>0</v>
      </c>
      <c r="BN107" s="42">
        <v>0</v>
      </c>
      <c r="BO107" s="42">
        <v>0</v>
      </c>
      <c r="BP107" s="42">
        <v>0</v>
      </c>
      <c r="BQ107" s="42">
        <v>0</v>
      </c>
      <c r="BR107" s="42">
        <v>0</v>
      </c>
      <c r="BS107" s="42">
        <v>0</v>
      </c>
      <c r="BT107" s="42">
        <v>1515</v>
      </c>
      <c r="BU107" s="42">
        <v>0</v>
      </c>
      <c r="BV107" s="42">
        <v>0</v>
      </c>
      <c r="BW107" s="42">
        <v>0</v>
      </c>
      <c r="BX107" s="42">
        <v>0</v>
      </c>
      <c r="BY107" s="42">
        <v>0</v>
      </c>
      <c r="BZ107" s="42">
        <v>0</v>
      </c>
      <c r="CA107" s="42">
        <v>0</v>
      </c>
      <c r="CB107" s="42">
        <v>0</v>
      </c>
      <c r="CC107" s="42">
        <v>0</v>
      </c>
      <c r="CD107" s="42">
        <v>0</v>
      </c>
      <c r="CE107" s="42">
        <v>0</v>
      </c>
      <c r="CF107" s="42">
        <v>0</v>
      </c>
      <c r="CG107" s="42">
        <v>0</v>
      </c>
      <c r="CH107" s="42">
        <v>2074</v>
      </c>
      <c r="CI107" s="42">
        <v>190692</v>
      </c>
      <c r="CJ107" s="42">
        <v>0</v>
      </c>
      <c r="CK107" s="42">
        <v>777</v>
      </c>
      <c r="CL107" s="42">
        <v>242730</v>
      </c>
      <c r="CM107" s="42">
        <v>0</v>
      </c>
      <c r="CN107" s="42">
        <v>2622</v>
      </c>
      <c r="CO107" s="42">
        <v>201</v>
      </c>
      <c r="CP107" s="42">
        <v>0</v>
      </c>
      <c r="CQ107" s="42">
        <v>0</v>
      </c>
      <c r="CR107" s="42">
        <v>0</v>
      </c>
      <c r="CS107" s="42">
        <v>0</v>
      </c>
      <c r="CT107" s="42">
        <v>0</v>
      </c>
      <c r="CU107" s="42">
        <v>0</v>
      </c>
      <c r="CV107" s="42">
        <v>19274</v>
      </c>
      <c r="CW107" s="42">
        <v>0</v>
      </c>
      <c r="CX107" s="42">
        <v>0</v>
      </c>
      <c r="CY107" s="42">
        <v>13220</v>
      </c>
      <c r="CZ107" s="42">
        <v>6346</v>
      </c>
      <c r="DA107" s="42">
        <v>0</v>
      </c>
      <c r="DB107" s="42">
        <v>182657</v>
      </c>
      <c r="DC107" s="42">
        <v>12625</v>
      </c>
      <c r="DD107" s="42">
        <v>0</v>
      </c>
      <c r="DE107" s="56">
        <v>2144</v>
      </c>
      <c r="DF107" s="57">
        <v>680031</v>
      </c>
      <c r="DG107" s="42">
        <v>777993</v>
      </c>
      <c r="DH107" s="42">
        <v>8274662</v>
      </c>
      <c r="DI107" s="42">
        <v>0</v>
      </c>
      <c r="DJ107" s="42">
        <v>0</v>
      </c>
      <c r="DK107" s="42">
        <v>0</v>
      </c>
      <c r="DL107" s="42">
        <v>0</v>
      </c>
      <c r="DM107" s="56">
        <v>0</v>
      </c>
      <c r="DN107" s="57">
        <v>9052655</v>
      </c>
      <c r="DO107" s="57">
        <v>9732686</v>
      </c>
      <c r="DP107" s="56">
        <v>118152</v>
      </c>
      <c r="DQ107" s="57">
        <v>118152</v>
      </c>
      <c r="DR107" s="57">
        <v>9170807</v>
      </c>
      <c r="DS107" s="57">
        <v>9850838</v>
      </c>
      <c r="DT107" s="42">
        <v>-211675</v>
      </c>
      <c r="DU107" s="42">
        <v>0</v>
      </c>
      <c r="DV107" s="56">
        <v>0</v>
      </c>
      <c r="DW107" s="56">
        <v>-211675</v>
      </c>
      <c r="DX107" s="57">
        <v>8959132</v>
      </c>
      <c r="DY107" s="57">
        <v>0</v>
      </c>
      <c r="DZ107" s="57">
        <v>0</v>
      </c>
      <c r="EA107" s="57">
        <v>9639163</v>
      </c>
    </row>
    <row r="108" spans="1:131" ht="39.950000000000003" customHeight="1" x14ac:dyDescent="0.15">
      <c r="A108" s="55" t="s">
        <v>46</v>
      </c>
      <c r="B108" s="43" t="s">
        <v>45</v>
      </c>
      <c r="C108" s="55">
        <v>48</v>
      </c>
      <c r="D108" s="42">
        <v>0</v>
      </c>
      <c r="E108" s="42">
        <v>913</v>
      </c>
      <c r="F108" s="42">
        <v>83</v>
      </c>
      <c r="G108" s="42">
        <v>1498</v>
      </c>
      <c r="H108" s="42">
        <v>16</v>
      </c>
      <c r="I108" s="42">
        <v>106</v>
      </c>
      <c r="J108" s="42">
        <v>2684</v>
      </c>
      <c r="K108" s="42">
        <v>618</v>
      </c>
      <c r="L108" s="42">
        <v>131</v>
      </c>
      <c r="M108" s="42">
        <v>97</v>
      </c>
      <c r="N108" s="42">
        <v>84</v>
      </c>
      <c r="O108" s="42">
        <v>247</v>
      </c>
      <c r="P108" s="42">
        <v>92</v>
      </c>
      <c r="Q108" s="42">
        <v>169</v>
      </c>
      <c r="R108" s="42">
        <v>159</v>
      </c>
      <c r="S108" s="42">
        <v>169</v>
      </c>
      <c r="T108" s="42">
        <v>453</v>
      </c>
      <c r="U108" s="42">
        <v>31</v>
      </c>
      <c r="V108" s="42">
        <v>107</v>
      </c>
      <c r="W108" s="42">
        <v>63</v>
      </c>
      <c r="X108" s="42">
        <v>315</v>
      </c>
      <c r="Y108" s="42">
        <v>137</v>
      </c>
      <c r="Z108" s="42">
        <v>59</v>
      </c>
      <c r="AA108" s="42">
        <v>724</v>
      </c>
      <c r="AB108" s="42">
        <v>473</v>
      </c>
      <c r="AC108" s="42">
        <v>141</v>
      </c>
      <c r="AD108" s="42">
        <v>58</v>
      </c>
      <c r="AE108" s="42">
        <v>495</v>
      </c>
      <c r="AF108" s="42">
        <v>205</v>
      </c>
      <c r="AG108" s="42">
        <v>22</v>
      </c>
      <c r="AH108" s="42">
        <v>105</v>
      </c>
      <c r="AI108" s="42">
        <v>147</v>
      </c>
      <c r="AJ108" s="42">
        <v>75</v>
      </c>
      <c r="AK108" s="42">
        <v>103</v>
      </c>
      <c r="AL108" s="42">
        <v>391</v>
      </c>
      <c r="AM108" s="42">
        <v>489</v>
      </c>
      <c r="AN108" s="42">
        <v>98</v>
      </c>
      <c r="AO108" s="42">
        <v>150</v>
      </c>
      <c r="AP108" s="42">
        <v>191</v>
      </c>
      <c r="AQ108" s="42">
        <v>469</v>
      </c>
      <c r="AR108" s="42">
        <v>259</v>
      </c>
      <c r="AS108" s="42">
        <v>419</v>
      </c>
      <c r="AT108" s="42">
        <v>841</v>
      </c>
      <c r="AU108" s="42">
        <v>1978</v>
      </c>
      <c r="AV108" s="42">
        <v>633</v>
      </c>
      <c r="AW108" s="42">
        <v>519</v>
      </c>
      <c r="AX108" s="42">
        <v>537</v>
      </c>
      <c r="AY108" s="42">
        <v>811</v>
      </c>
      <c r="AZ108" s="42">
        <v>331</v>
      </c>
      <c r="BA108" s="42">
        <v>130</v>
      </c>
      <c r="BB108" s="42">
        <v>352</v>
      </c>
      <c r="BC108" s="42">
        <v>285</v>
      </c>
      <c r="BD108" s="42">
        <v>146</v>
      </c>
      <c r="BE108" s="42">
        <v>783</v>
      </c>
      <c r="BF108" s="42">
        <v>359</v>
      </c>
      <c r="BG108" s="42">
        <v>1506</v>
      </c>
      <c r="BH108" s="42">
        <v>305</v>
      </c>
      <c r="BI108" s="42">
        <v>279</v>
      </c>
      <c r="BJ108" s="42">
        <v>217</v>
      </c>
      <c r="BK108" s="42">
        <v>75</v>
      </c>
      <c r="BL108" s="42">
        <v>5495</v>
      </c>
      <c r="BM108" s="42">
        <v>1335</v>
      </c>
      <c r="BN108" s="42">
        <v>4020</v>
      </c>
      <c r="BO108" s="42">
        <v>2978</v>
      </c>
      <c r="BP108" s="42">
        <v>670</v>
      </c>
      <c r="BQ108" s="42">
        <v>262</v>
      </c>
      <c r="BR108" s="42">
        <v>1069</v>
      </c>
      <c r="BS108" s="42">
        <v>0</v>
      </c>
      <c r="BT108" s="42">
        <v>72960</v>
      </c>
      <c r="BU108" s="42">
        <v>4848</v>
      </c>
      <c r="BV108" s="42">
        <v>17837</v>
      </c>
      <c r="BW108" s="42">
        <v>7316</v>
      </c>
      <c r="BX108" s="42">
        <v>15661</v>
      </c>
      <c r="BY108" s="42">
        <v>1257</v>
      </c>
      <c r="BZ108" s="42">
        <v>5199</v>
      </c>
      <c r="CA108" s="42">
        <v>0</v>
      </c>
      <c r="CB108" s="42">
        <v>864</v>
      </c>
      <c r="CC108" s="42">
        <v>387</v>
      </c>
      <c r="CD108" s="42">
        <v>86</v>
      </c>
      <c r="CE108" s="42">
        <v>417</v>
      </c>
      <c r="CF108" s="42">
        <v>2267</v>
      </c>
      <c r="CG108" s="42">
        <v>288</v>
      </c>
      <c r="CH108" s="42">
        <v>4827</v>
      </c>
      <c r="CI108" s="42">
        <v>5293</v>
      </c>
      <c r="CJ108" s="42">
        <v>31354</v>
      </c>
      <c r="CK108" s="42">
        <v>722</v>
      </c>
      <c r="CL108" s="42">
        <v>28401</v>
      </c>
      <c r="CM108" s="42">
        <v>14958</v>
      </c>
      <c r="CN108" s="42">
        <v>8559</v>
      </c>
      <c r="CO108" s="42">
        <v>45453</v>
      </c>
      <c r="CP108" s="42">
        <v>14781</v>
      </c>
      <c r="CQ108" s="42">
        <v>399</v>
      </c>
      <c r="CR108" s="42">
        <v>1753</v>
      </c>
      <c r="CS108" s="42">
        <v>2788</v>
      </c>
      <c r="CT108" s="42">
        <v>11172</v>
      </c>
      <c r="CU108" s="42">
        <v>9565</v>
      </c>
      <c r="CV108" s="42">
        <v>19069</v>
      </c>
      <c r="CW108" s="42">
        <v>5172</v>
      </c>
      <c r="CX108" s="42">
        <v>44765</v>
      </c>
      <c r="CY108" s="42">
        <v>13017</v>
      </c>
      <c r="CZ108" s="42">
        <v>10532</v>
      </c>
      <c r="DA108" s="42">
        <v>10601</v>
      </c>
      <c r="DB108" s="42">
        <v>28413</v>
      </c>
      <c r="DC108" s="42">
        <v>69497</v>
      </c>
      <c r="DD108" s="42">
        <v>0</v>
      </c>
      <c r="DE108" s="56">
        <v>1950</v>
      </c>
      <c r="DF108" s="57">
        <v>551637</v>
      </c>
      <c r="DG108" s="42">
        <v>73998</v>
      </c>
      <c r="DH108" s="42">
        <v>6616491</v>
      </c>
      <c r="DI108" s="42">
        <v>0</v>
      </c>
      <c r="DJ108" s="42">
        <v>0</v>
      </c>
      <c r="DK108" s="42">
        <v>0</v>
      </c>
      <c r="DL108" s="42">
        <v>0</v>
      </c>
      <c r="DM108" s="56">
        <v>0</v>
      </c>
      <c r="DN108" s="57">
        <v>6690489</v>
      </c>
      <c r="DO108" s="57">
        <v>7242126</v>
      </c>
      <c r="DP108" s="56">
        <v>47541</v>
      </c>
      <c r="DQ108" s="57">
        <v>47541</v>
      </c>
      <c r="DR108" s="57">
        <v>6738030</v>
      </c>
      <c r="DS108" s="57">
        <v>7289667</v>
      </c>
      <c r="DT108" s="42">
        <v>-15456</v>
      </c>
      <c r="DU108" s="42">
        <v>0</v>
      </c>
      <c r="DV108" s="56">
        <v>-657</v>
      </c>
      <c r="DW108" s="56">
        <v>-16113</v>
      </c>
      <c r="DX108" s="57">
        <v>6721917</v>
      </c>
      <c r="DY108" s="57">
        <v>-990</v>
      </c>
      <c r="DZ108" s="57">
        <v>-351</v>
      </c>
      <c r="EA108" s="57">
        <v>7272213</v>
      </c>
    </row>
    <row r="109" spans="1:131" ht="39.950000000000003" customHeight="1" x14ac:dyDescent="0.15">
      <c r="A109" s="55" t="s">
        <v>44</v>
      </c>
      <c r="B109" s="43" t="s">
        <v>43</v>
      </c>
      <c r="C109" s="55">
        <v>1309</v>
      </c>
      <c r="D109" s="42">
        <v>2670</v>
      </c>
      <c r="E109" s="42">
        <v>2442</v>
      </c>
      <c r="F109" s="42">
        <v>1452</v>
      </c>
      <c r="G109" s="42">
        <v>1788</v>
      </c>
      <c r="H109" s="42">
        <v>86</v>
      </c>
      <c r="I109" s="42">
        <v>598</v>
      </c>
      <c r="J109" s="42">
        <v>21927</v>
      </c>
      <c r="K109" s="42">
        <v>2305</v>
      </c>
      <c r="L109" s="42">
        <v>36</v>
      </c>
      <c r="M109" s="42">
        <v>6</v>
      </c>
      <c r="N109" s="42">
        <v>1310</v>
      </c>
      <c r="O109" s="42">
        <v>2778</v>
      </c>
      <c r="P109" s="42">
        <v>1931</v>
      </c>
      <c r="Q109" s="42">
        <v>2289</v>
      </c>
      <c r="R109" s="42">
        <v>2503</v>
      </c>
      <c r="S109" s="42">
        <v>2462</v>
      </c>
      <c r="T109" s="42">
        <v>4933</v>
      </c>
      <c r="U109" s="42">
        <v>338</v>
      </c>
      <c r="V109" s="42">
        <v>2064</v>
      </c>
      <c r="W109" s="42">
        <v>309</v>
      </c>
      <c r="X109" s="42">
        <v>1111</v>
      </c>
      <c r="Y109" s="42">
        <v>1023</v>
      </c>
      <c r="Z109" s="42">
        <v>254</v>
      </c>
      <c r="AA109" s="42">
        <v>3863</v>
      </c>
      <c r="AB109" s="42">
        <v>4914</v>
      </c>
      <c r="AC109" s="42">
        <v>224</v>
      </c>
      <c r="AD109" s="42">
        <v>173</v>
      </c>
      <c r="AE109" s="42">
        <v>1351</v>
      </c>
      <c r="AF109" s="42">
        <v>1052</v>
      </c>
      <c r="AG109" s="42">
        <v>484</v>
      </c>
      <c r="AH109" s="42">
        <v>2219</v>
      </c>
      <c r="AI109" s="42">
        <v>2077</v>
      </c>
      <c r="AJ109" s="42">
        <v>886</v>
      </c>
      <c r="AK109" s="42">
        <v>2105</v>
      </c>
      <c r="AL109" s="42">
        <v>1047</v>
      </c>
      <c r="AM109" s="42">
        <v>1137</v>
      </c>
      <c r="AN109" s="42">
        <v>528</v>
      </c>
      <c r="AO109" s="42">
        <v>1536</v>
      </c>
      <c r="AP109" s="42">
        <v>603</v>
      </c>
      <c r="AQ109" s="42">
        <v>2503</v>
      </c>
      <c r="AR109" s="42">
        <v>1626</v>
      </c>
      <c r="AS109" s="42">
        <v>3191</v>
      </c>
      <c r="AT109" s="42">
        <v>8759</v>
      </c>
      <c r="AU109" s="42">
        <v>16079</v>
      </c>
      <c r="AV109" s="42">
        <v>5459</v>
      </c>
      <c r="AW109" s="42">
        <v>5564</v>
      </c>
      <c r="AX109" s="42">
        <v>5425</v>
      </c>
      <c r="AY109" s="42">
        <v>7724</v>
      </c>
      <c r="AZ109" s="42">
        <v>2108</v>
      </c>
      <c r="BA109" s="42">
        <v>1061</v>
      </c>
      <c r="BB109" s="42">
        <v>3048</v>
      </c>
      <c r="BC109" s="42">
        <v>3118</v>
      </c>
      <c r="BD109" s="42">
        <v>1624</v>
      </c>
      <c r="BE109" s="42">
        <v>2042</v>
      </c>
      <c r="BF109" s="42">
        <v>605</v>
      </c>
      <c r="BG109" s="42">
        <v>9230</v>
      </c>
      <c r="BH109" s="42">
        <v>1824</v>
      </c>
      <c r="BI109" s="42">
        <v>4798</v>
      </c>
      <c r="BJ109" s="42">
        <v>5648</v>
      </c>
      <c r="BK109" s="42">
        <v>240</v>
      </c>
      <c r="BL109" s="42">
        <v>18705</v>
      </c>
      <c r="BM109" s="42">
        <v>284</v>
      </c>
      <c r="BN109" s="42">
        <v>30861</v>
      </c>
      <c r="BO109" s="42">
        <v>3790</v>
      </c>
      <c r="BP109" s="42">
        <v>642</v>
      </c>
      <c r="BQ109" s="42">
        <v>465</v>
      </c>
      <c r="BR109" s="42">
        <v>4169</v>
      </c>
      <c r="BS109" s="42">
        <v>15937</v>
      </c>
      <c r="BT109" s="42">
        <v>195970</v>
      </c>
      <c r="BU109" s="42">
        <v>128397</v>
      </c>
      <c r="BV109" s="42">
        <v>18999</v>
      </c>
      <c r="BW109" s="42">
        <v>7227</v>
      </c>
      <c r="BX109" s="42">
        <v>0</v>
      </c>
      <c r="BY109" s="42">
        <v>11948</v>
      </c>
      <c r="BZ109" s="42">
        <v>27148</v>
      </c>
      <c r="CA109" s="42">
        <v>7829</v>
      </c>
      <c r="CB109" s="42">
        <v>11029</v>
      </c>
      <c r="CC109" s="42">
        <v>4658</v>
      </c>
      <c r="CD109" s="42">
        <v>5451</v>
      </c>
      <c r="CE109" s="42">
        <v>3920</v>
      </c>
      <c r="CF109" s="42">
        <v>22612</v>
      </c>
      <c r="CG109" s="42">
        <v>5385</v>
      </c>
      <c r="CH109" s="42">
        <v>43164</v>
      </c>
      <c r="CI109" s="42">
        <v>10621</v>
      </c>
      <c r="CJ109" s="42">
        <v>12782</v>
      </c>
      <c r="CK109" s="42">
        <v>6795</v>
      </c>
      <c r="CL109" s="42">
        <v>17453</v>
      </c>
      <c r="CM109" s="42">
        <v>113716</v>
      </c>
      <c r="CN109" s="42">
        <v>41464</v>
      </c>
      <c r="CO109" s="42">
        <v>123336</v>
      </c>
      <c r="CP109" s="42">
        <v>56978</v>
      </c>
      <c r="CQ109" s="42">
        <v>4516</v>
      </c>
      <c r="CR109" s="42">
        <v>40942</v>
      </c>
      <c r="CS109" s="42">
        <v>55144</v>
      </c>
      <c r="CT109" s="42">
        <v>22294</v>
      </c>
      <c r="CU109" s="42">
        <v>8919</v>
      </c>
      <c r="CV109" s="42">
        <v>7760</v>
      </c>
      <c r="CW109" s="42">
        <v>14081</v>
      </c>
      <c r="CX109" s="42">
        <v>83928</v>
      </c>
      <c r="CY109" s="42">
        <v>11277</v>
      </c>
      <c r="CZ109" s="42">
        <v>23884</v>
      </c>
      <c r="DA109" s="42">
        <v>21067</v>
      </c>
      <c r="DB109" s="42">
        <v>23179</v>
      </c>
      <c r="DC109" s="42">
        <v>19919</v>
      </c>
      <c r="DD109" s="42">
        <v>0</v>
      </c>
      <c r="DE109" s="56">
        <v>959</v>
      </c>
      <c r="DF109" s="57">
        <v>1463403</v>
      </c>
      <c r="DG109" s="42">
        <v>0</v>
      </c>
      <c r="DH109" s="42">
        <v>0</v>
      </c>
      <c r="DI109" s="42">
        <v>0</v>
      </c>
      <c r="DJ109" s="42">
        <v>0</v>
      </c>
      <c r="DK109" s="42">
        <v>0</v>
      </c>
      <c r="DL109" s="42">
        <v>0</v>
      </c>
      <c r="DM109" s="56">
        <v>0</v>
      </c>
      <c r="DN109" s="57">
        <v>0</v>
      </c>
      <c r="DO109" s="57">
        <v>1463403</v>
      </c>
      <c r="DP109" s="56">
        <v>0</v>
      </c>
      <c r="DQ109" s="57">
        <v>0</v>
      </c>
      <c r="DR109" s="57">
        <v>0</v>
      </c>
      <c r="DS109" s="57">
        <v>1463403</v>
      </c>
      <c r="DT109" s="42">
        <v>0</v>
      </c>
      <c r="DU109" s="42">
        <v>0</v>
      </c>
      <c r="DV109" s="56">
        <v>0</v>
      </c>
      <c r="DW109" s="56">
        <v>0</v>
      </c>
      <c r="DX109" s="57">
        <v>0</v>
      </c>
      <c r="DY109" s="57">
        <v>0</v>
      </c>
      <c r="DZ109" s="57">
        <v>0</v>
      </c>
      <c r="EA109" s="57">
        <v>1463403</v>
      </c>
    </row>
    <row r="110" spans="1:131" ht="39.950000000000003" customHeight="1" x14ac:dyDescent="0.15">
      <c r="A110" s="55" t="s">
        <v>42</v>
      </c>
      <c r="B110" s="43" t="s">
        <v>41</v>
      </c>
      <c r="C110" s="55">
        <v>35372</v>
      </c>
      <c r="D110" s="42">
        <v>587</v>
      </c>
      <c r="E110" s="42">
        <v>623</v>
      </c>
      <c r="F110" s="42">
        <v>2752</v>
      </c>
      <c r="G110" s="42">
        <v>14065</v>
      </c>
      <c r="H110" s="42">
        <v>2092</v>
      </c>
      <c r="I110" s="42">
        <v>8893</v>
      </c>
      <c r="J110" s="42">
        <v>148768</v>
      </c>
      <c r="K110" s="42">
        <v>29114</v>
      </c>
      <c r="L110" s="42">
        <v>29695</v>
      </c>
      <c r="M110" s="42">
        <v>32703</v>
      </c>
      <c r="N110" s="42">
        <v>2788</v>
      </c>
      <c r="O110" s="42">
        <v>7329</v>
      </c>
      <c r="P110" s="42">
        <v>18229</v>
      </c>
      <c r="Q110" s="42">
        <v>3421</v>
      </c>
      <c r="R110" s="42">
        <v>7925</v>
      </c>
      <c r="S110" s="42">
        <v>8093</v>
      </c>
      <c r="T110" s="42">
        <v>10436</v>
      </c>
      <c r="U110" s="42">
        <v>99</v>
      </c>
      <c r="V110" s="42">
        <v>3885</v>
      </c>
      <c r="W110" s="42">
        <v>319</v>
      </c>
      <c r="X110" s="42">
        <v>1819</v>
      </c>
      <c r="Y110" s="42">
        <v>2726</v>
      </c>
      <c r="Z110" s="42">
        <v>3226</v>
      </c>
      <c r="AA110" s="42">
        <v>15796</v>
      </c>
      <c r="AB110" s="42">
        <v>13694</v>
      </c>
      <c r="AC110" s="42">
        <v>3860</v>
      </c>
      <c r="AD110" s="42">
        <v>2382</v>
      </c>
      <c r="AE110" s="42">
        <v>15822</v>
      </c>
      <c r="AF110" s="42">
        <v>16594</v>
      </c>
      <c r="AG110" s="42">
        <v>1421</v>
      </c>
      <c r="AH110" s="42">
        <v>8624</v>
      </c>
      <c r="AI110" s="42">
        <v>25088</v>
      </c>
      <c r="AJ110" s="42">
        <v>880</v>
      </c>
      <c r="AK110" s="42">
        <v>17128</v>
      </c>
      <c r="AL110" s="42">
        <v>33733</v>
      </c>
      <c r="AM110" s="42">
        <v>25747</v>
      </c>
      <c r="AN110" s="42">
        <v>25074</v>
      </c>
      <c r="AO110" s="42">
        <v>16060</v>
      </c>
      <c r="AP110" s="42">
        <v>12696</v>
      </c>
      <c r="AQ110" s="42">
        <v>33227</v>
      </c>
      <c r="AR110" s="42">
        <v>10090</v>
      </c>
      <c r="AS110" s="42">
        <v>36436</v>
      </c>
      <c r="AT110" s="42">
        <v>80232</v>
      </c>
      <c r="AU110" s="42">
        <v>101901</v>
      </c>
      <c r="AV110" s="42">
        <v>18256</v>
      </c>
      <c r="AW110" s="42">
        <v>6180</v>
      </c>
      <c r="AX110" s="42">
        <v>3907</v>
      </c>
      <c r="AY110" s="42">
        <v>20569</v>
      </c>
      <c r="AZ110" s="42">
        <v>2759</v>
      </c>
      <c r="BA110" s="42">
        <v>1850</v>
      </c>
      <c r="BB110" s="42">
        <v>14901</v>
      </c>
      <c r="BC110" s="42">
        <v>4914</v>
      </c>
      <c r="BD110" s="42">
        <v>2823</v>
      </c>
      <c r="BE110" s="42">
        <v>6288</v>
      </c>
      <c r="BF110" s="42">
        <v>4241</v>
      </c>
      <c r="BG110" s="42">
        <v>11515</v>
      </c>
      <c r="BH110" s="42">
        <v>41845</v>
      </c>
      <c r="BI110" s="42">
        <v>31257</v>
      </c>
      <c r="BJ110" s="42">
        <v>6903</v>
      </c>
      <c r="BK110" s="42">
        <v>2005</v>
      </c>
      <c r="BL110" s="42">
        <v>525957</v>
      </c>
      <c r="BM110" s="42">
        <v>226327</v>
      </c>
      <c r="BN110" s="42">
        <v>66138</v>
      </c>
      <c r="BO110" s="42">
        <v>79489</v>
      </c>
      <c r="BP110" s="42">
        <v>65707</v>
      </c>
      <c r="BQ110" s="42">
        <v>8265</v>
      </c>
      <c r="BR110" s="42">
        <v>43216</v>
      </c>
      <c r="BS110" s="42">
        <v>109649</v>
      </c>
      <c r="BT110" s="42">
        <v>687488</v>
      </c>
      <c r="BU110" s="42">
        <v>172642</v>
      </c>
      <c r="BV110" s="42">
        <v>130124</v>
      </c>
      <c r="BW110" s="42">
        <v>13568</v>
      </c>
      <c r="BX110" s="42">
        <v>4385</v>
      </c>
      <c r="BY110" s="42">
        <v>54915</v>
      </c>
      <c r="BZ110" s="42">
        <v>225161</v>
      </c>
      <c r="CA110" s="42">
        <v>0</v>
      </c>
      <c r="CB110" s="42">
        <v>84843</v>
      </c>
      <c r="CC110" s="42">
        <v>22785</v>
      </c>
      <c r="CD110" s="42">
        <v>886</v>
      </c>
      <c r="CE110" s="42">
        <v>6594</v>
      </c>
      <c r="CF110" s="42">
        <v>83863</v>
      </c>
      <c r="CG110" s="42">
        <v>1880</v>
      </c>
      <c r="CH110" s="42">
        <v>49892</v>
      </c>
      <c r="CI110" s="42">
        <v>52784</v>
      </c>
      <c r="CJ110" s="42">
        <v>16773</v>
      </c>
      <c r="CK110" s="42">
        <v>5460</v>
      </c>
      <c r="CL110" s="42">
        <v>14959</v>
      </c>
      <c r="CM110" s="42">
        <v>39341</v>
      </c>
      <c r="CN110" s="42">
        <v>298461</v>
      </c>
      <c r="CO110" s="42">
        <v>149541</v>
      </c>
      <c r="CP110" s="42">
        <v>87387</v>
      </c>
      <c r="CQ110" s="42">
        <v>28456</v>
      </c>
      <c r="CR110" s="42">
        <v>122731</v>
      </c>
      <c r="CS110" s="42">
        <v>40645</v>
      </c>
      <c r="CT110" s="42">
        <v>21539</v>
      </c>
      <c r="CU110" s="42">
        <v>62261</v>
      </c>
      <c r="CV110" s="42">
        <v>1833</v>
      </c>
      <c r="CW110" s="42">
        <v>28827</v>
      </c>
      <c r="CX110" s="42">
        <v>148363</v>
      </c>
      <c r="CY110" s="42">
        <v>9682</v>
      </c>
      <c r="CZ110" s="42">
        <v>47227</v>
      </c>
      <c r="DA110" s="42">
        <v>40600</v>
      </c>
      <c r="DB110" s="42">
        <v>11662</v>
      </c>
      <c r="DC110" s="42">
        <v>51557</v>
      </c>
      <c r="DD110" s="42">
        <v>763</v>
      </c>
      <c r="DE110" s="56">
        <v>0</v>
      </c>
      <c r="DF110" s="57">
        <v>4996283</v>
      </c>
      <c r="DG110" s="42">
        <v>0</v>
      </c>
      <c r="DH110" s="42">
        <v>10625</v>
      </c>
      <c r="DI110" s="42">
        <v>0</v>
      </c>
      <c r="DJ110" s="42">
        <v>0</v>
      </c>
      <c r="DK110" s="42">
        <v>0</v>
      </c>
      <c r="DL110" s="42">
        <v>0</v>
      </c>
      <c r="DM110" s="56">
        <v>0</v>
      </c>
      <c r="DN110" s="57">
        <v>10625</v>
      </c>
      <c r="DO110" s="57">
        <v>5006908</v>
      </c>
      <c r="DP110" s="56">
        <v>5403</v>
      </c>
      <c r="DQ110" s="57">
        <v>5403</v>
      </c>
      <c r="DR110" s="57">
        <v>16028</v>
      </c>
      <c r="DS110" s="57">
        <v>5012311</v>
      </c>
      <c r="DT110" s="42">
        <v>-50648</v>
      </c>
      <c r="DU110" s="42">
        <v>0</v>
      </c>
      <c r="DV110" s="56">
        <v>0</v>
      </c>
      <c r="DW110" s="56">
        <v>-50648</v>
      </c>
      <c r="DX110" s="57">
        <v>-34620</v>
      </c>
      <c r="DY110" s="57">
        <v>-117815</v>
      </c>
      <c r="DZ110" s="57">
        <v>-150860</v>
      </c>
      <c r="EA110" s="57">
        <v>4692988</v>
      </c>
    </row>
    <row r="111" spans="1:131" ht="39.950000000000003" customHeight="1" x14ac:dyDescent="0.15">
      <c r="A111" s="44" t="s">
        <v>40</v>
      </c>
      <c r="B111" s="45" t="s">
        <v>0</v>
      </c>
      <c r="C111" s="44">
        <v>2725057</v>
      </c>
      <c r="D111" s="46">
        <v>2698509</v>
      </c>
      <c r="E111" s="46">
        <v>335997</v>
      </c>
      <c r="F111" s="46">
        <v>268036</v>
      </c>
      <c r="G111" s="46">
        <v>717925</v>
      </c>
      <c r="H111" s="46">
        <v>72827</v>
      </c>
      <c r="I111" s="46">
        <v>334050</v>
      </c>
      <c r="J111" s="46">
        <v>19151774</v>
      </c>
      <c r="K111" s="46">
        <v>3401004</v>
      </c>
      <c r="L111" s="46">
        <v>1231233</v>
      </c>
      <c r="M111" s="46">
        <v>307318</v>
      </c>
      <c r="N111" s="46">
        <v>853961</v>
      </c>
      <c r="O111" s="46">
        <v>1287743</v>
      </c>
      <c r="P111" s="46">
        <v>1399051</v>
      </c>
      <c r="Q111" s="46">
        <v>1112699</v>
      </c>
      <c r="R111" s="46">
        <v>3176280</v>
      </c>
      <c r="S111" s="46">
        <v>2002299</v>
      </c>
      <c r="T111" s="46">
        <v>2305650</v>
      </c>
      <c r="U111" s="46">
        <v>265943</v>
      </c>
      <c r="V111" s="46">
        <v>1255344</v>
      </c>
      <c r="W111" s="46">
        <v>2760338</v>
      </c>
      <c r="X111" s="46">
        <v>4267265</v>
      </c>
      <c r="Y111" s="46">
        <v>1861359</v>
      </c>
      <c r="Z111" s="46">
        <v>323009</v>
      </c>
      <c r="AA111" s="46">
        <v>3327980</v>
      </c>
      <c r="AB111" s="46">
        <v>4571370</v>
      </c>
      <c r="AC111" s="46">
        <v>10551430</v>
      </c>
      <c r="AD111" s="46">
        <v>1215319</v>
      </c>
      <c r="AE111" s="46">
        <v>6953225</v>
      </c>
      <c r="AF111" s="46">
        <v>1688476</v>
      </c>
      <c r="AG111" s="46">
        <v>205533</v>
      </c>
      <c r="AH111" s="46">
        <v>645255</v>
      </c>
      <c r="AI111" s="46">
        <v>1388365</v>
      </c>
      <c r="AJ111" s="46">
        <v>350625</v>
      </c>
      <c r="AK111" s="46">
        <v>863295</v>
      </c>
      <c r="AL111" s="46">
        <v>6619286</v>
      </c>
      <c r="AM111" s="46">
        <v>10834115</v>
      </c>
      <c r="AN111" s="46">
        <v>1046729</v>
      </c>
      <c r="AO111" s="46">
        <v>1625125</v>
      </c>
      <c r="AP111" s="46">
        <v>2546677</v>
      </c>
      <c r="AQ111" s="46">
        <v>4095898</v>
      </c>
      <c r="AR111" s="46">
        <v>2555409</v>
      </c>
      <c r="AS111" s="46">
        <v>3915264</v>
      </c>
      <c r="AT111" s="46">
        <v>5838169</v>
      </c>
      <c r="AU111" s="46">
        <v>8984331</v>
      </c>
      <c r="AV111" s="46">
        <v>4038619</v>
      </c>
      <c r="AW111" s="46">
        <v>4045022</v>
      </c>
      <c r="AX111" s="46">
        <v>4389194</v>
      </c>
      <c r="AY111" s="46">
        <v>5054130</v>
      </c>
      <c r="AZ111" s="46">
        <v>1918984</v>
      </c>
      <c r="BA111" s="46">
        <v>1335726</v>
      </c>
      <c r="BB111" s="46">
        <v>1928673</v>
      </c>
      <c r="BC111" s="46">
        <v>2228959</v>
      </c>
      <c r="BD111" s="46">
        <v>1300686</v>
      </c>
      <c r="BE111" s="46">
        <v>13258572</v>
      </c>
      <c r="BF111" s="46">
        <v>3655314</v>
      </c>
      <c r="BG111" s="46">
        <v>20530201</v>
      </c>
      <c r="BH111" s="46">
        <v>1769837</v>
      </c>
      <c r="BI111" s="46">
        <v>2736690</v>
      </c>
      <c r="BJ111" s="46">
        <v>2131126</v>
      </c>
      <c r="BK111" s="46">
        <v>670218</v>
      </c>
      <c r="BL111" s="46">
        <v>15877275</v>
      </c>
      <c r="BM111" s="46">
        <v>6217125</v>
      </c>
      <c r="BN111" s="46">
        <v>6242161</v>
      </c>
      <c r="BO111" s="46">
        <v>3994956</v>
      </c>
      <c r="BP111" s="46">
        <v>12903473</v>
      </c>
      <c r="BQ111" s="46">
        <v>2914044</v>
      </c>
      <c r="BR111" s="46">
        <v>2277193</v>
      </c>
      <c r="BS111" s="46">
        <v>1658125</v>
      </c>
      <c r="BT111" s="46">
        <v>28751025</v>
      </c>
      <c r="BU111" s="46">
        <v>11506174</v>
      </c>
      <c r="BV111" s="46">
        <v>4186528</v>
      </c>
      <c r="BW111" s="46">
        <v>3641159</v>
      </c>
      <c r="BX111" s="46">
        <v>5007919</v>
      </c>
      <c r="BY111" s="46">
        <v>2358429</v>
      </c>
      <c r="BZ111" s="46">
        <v>4052072</v>
      </c>
      <c r="CA111" s="46">
        <v>9563244</v>
      </c>
      <c r="CB111" s="46">
        <v>4176837</v>
      </c>
      <c r="CC111" s="46">
        <v>2448752</v>
      </c>
      <c r="CD111" s="46">
        <v>296297</v>
      </c>
      <c r="CE111" s="46">
        <v>743135</v>
      </c>
      <c r="CF111" s="46">
        <v>2718722</v>
      </c>
      <c r="CG111" s="46">
        <v>310856</v>
      </c>
      <c r="CH111" s="46">
        <v>7545148</v>
      </c>
      <c r="CI111" s="46">
        <v>2742033</v>
      </c>
      <c r="CJ111" s="46">
        <v>7457400</v>
      </c>
      <c r="CK111" s="46">
        <v>2658145</v>
      </c>
      <c r="CL111" s="46">
        <v>3768004</v>
      </c>
      <c r="CM111" s="46">
        <v>11591974</v>
      </c>
      <c r="CN111" s="46">
        <v>4489511</v>
      </c>
      <c r="CO111" s="46">
        <v>7231704</v>
      </c>
      <c r="CP111" s="46">
        <v>19734681</v>
      </c>
      <c r="CQ111" s="46">
        <v>698808</v>
      </c>
      <c r="CR111" s="46">
        <v>2965586</v>
      </c>
      <c r="CS111" s="46">
        <v>2264062</v>
      </c>
      <c r="CT111" s="46">
        <v>1770985</v>
      </c>
      <c r="CU111" s="46">
        <v>3294495</v>
      </c>
      <c r="CV111" s="46">
        <v>5116900</v>
      </c>
      <c r="CW111" s="46">
        <v>7179727</v>
      </c>
      <c r="CX111" s="46">
        <v>12425836</v>
      </c>
      <c r="CY111" s="46">
        <v>2613810</v>
      </c>
      <c r="CZ111" s="46">
        <v>16457981</v>
      </c>
      <c r="DA111" s="46">
        <v>1673909</v>
      </c>
      <c r="DB111" s="46">
        <v>2854105</v>
      </c>
      <c r="DC111" s="46">
        <v>2046846</v>
      </c>
      <c r="DD111" s="46">
        <v>1463403</v>
      </c>
      <c r="DE111" s="47">
        <v>2760622</v>
      </c>
      <c r="DF111" s="48">
        <v>469579674</v>
      </c>
      <c r="DG111" s="46">
        <v>15055500</v>
      </c>
      <c r="DH111" s="46">
        <v>305616414</v>
      </c>
      <c r="DI111" s="46">
        <v>87194020</v>
      </c>
      <c r="DJ111" s="46">
        <v>18335311</v>
      </c>
      <c r="DK111" s="46">
        <v>28141456</v>
      </c>
      <c r="DL111" s="46">
        <v>108791468</v>
      </c>
      <c r="DM111" s="59">
        <v>503254</v>
      </c>
      <c r="DN111" s="48">
        <v>563637423</v>
      </c>
      <c r="DO111" s="48">
        <v>1033217097</v>
      </c>
      <c r="DP111" s="47">
        <v>86769418</v>
      </c>
      <c r="DQ111" s="48">
        <v>86769418</v>
      </c>
      <c r="DR111" s="48">
        <v>650406841</v>
      </c>
      <c r="DS111" s="48">
        <v>1119986515</v>
      </c>
      <c r="DT111" s="46">
        <v>-93036242</v>
      </c>
      <c r="DU111" s="46">
        <v>-1042351</v>
      </c>
      <c r="DV111" s="47">
        <v>-8089534</v>
      </c>
      <c r="DW111" s="47">
        <v>-102168127</v>
      </c>
      <c r="DX111" s="48">
        <v>548238714</v>
      </c>
      <c r="DY111" s="48">
        <v>0</v>
      </c>
      <c r="DZ111" s="48">
        <v>0</v>
      </c>
      <c r="EA111" s="48">
        <v>1017818388</v>
      </c>
    </row>
    <row r="112" spans="1:131" ht="39.950000000000003" customHeight="1" x14ac:dyDescent="0.15">
      <c r="A112" s="44" t="s">
        <v>39</v>
      </c>
      <c r="B112" s="60" t="s">
        <v>38</v>
      </c>
      <c r="C112" s="44">
        <v>14131</v>
      </c>
      <c r="D112" s="46">
        <v>4362</v>
      </c>
      <c r="E112" s="46">
        <v>10727</v>
      </c>
      <c r="F112" s="46">
        <v>6799</v>
      </c>
      <c r="G112" s="46">
        <v>45602</v>
      </c>
      <c r="H112" s="46">
        <v>6025</v>
      </c>
      <c r="I112" s="46">
        <v>31165</v>
      </c>
      <c r="J112" s="46">
        <v>263813</v>
      </c>
      <c r="K112" s="46">
        <v>68683</v>
      </c>
      <c r="L112" s="46">
        <v>5433</v>
      </c>
      <c r="M112" s="46">
        <v>4645</v>
      </c>
      <c r="N112" s="46">
        <v>16794</v>
      </c>
      <c r="O112" s="46">
        <v>27743</v>
      </c>
      <c r="P112" s="46">
        <v>20279</v>
      </c>
      <c r="Q112" s="46">
        <v>28974</v>
      </c>
      <c r="R112" s="46">
        <v>79460</v>
      </c>
      <c r="S112" s="46">
        <v>74476</v>
      </c>
      <c r="T112" s="46">
        <v>100242</v>
      </c>
      <c r="U112" s="46">
        <v>15818</v>
      </c>
      <c r="V112" s="46">
        <v>26114</v>
      </c>
      <c r="W112" s="46">
        <v>3944</v>
      </c>
      <c r="X112" s="46">
        <v>76132</v>
      </c>
      <c r="Y112" s="46">
        <v>16704</v>
      </c>
      <c r="Z112" s="46">
        <v>9120</v>
      </c>
      <c r="AA112" s="46">
        <v>115038</v>
      </c>
      <c r="AB112" s="46">
        <v>105507</v>
      </c>
      <c r="AC112" s="46">
        <v>45772</v>
      </c>
      <c r="AD112" s="46">
        <v>10750</v>
      </c>
      <c r="AE112" s="46">
        <v>199354</v>
      </c>
      <c r="AF112" s="46">
        <v>46838</v>
      </c>
      <c r="AG112" s="46">
        <v>7168</v>
      </c>
      <c r="AH112" s="46">
        <v>20375</v>
      </c>
      <c r="AI112" s="46">
        <v>39779</v>
      </c>
      <c r="AJ112" s="46">
        <v>9799</v>
      </c>
      <c r="AK112" s="46">
        <v>35522</v>
      </c>
      <c r="AL112" s="46">
        <v>170428</v>
      </c>
      <c r="AM112" s="46">
        <v>42750</v>
      </c>
      <c r="AN112" s="46">
        <v>11795</v>
      </c>
      <c r="AO112" s="46">
        <v>6207</v>
      </c>
      <c r="AP112" s="46">
        <v>38030</v>
      </c>
      <c r="AQ112" s="46">
        <v>57346</v>
      </c>
      <c r="AR112" s="46">
        <v>77625</v>
      </c>
      <c r="AS112" s="46">
        <v>105232</v>
      </c>
      <c r="AT112" s="46">
        <v>169623</v>
      </c>
      <c r="AU112" s="46">
        <v>265910</v>
      </c>
      <c r="AV112" s="46">
        <v>129403</v>
      </c>
      <c r="AW112" s="46">
        <v>106702</v>
      </c>
      <c r="AX112" s="46">
        <v>104913</v>
      </c>
      <c r="AY112" s="46">
        <v>123193</v>
      </c>
      <c r="AZ112" s="46">
        <v>27893</v>
      </c>
      <c r="BA112" s="46">
        <v>56845</v>
      </c>
      <c r="BB112" s="46">
        <v>45137</v>
      </c>
      <c r="BC112" s="46">
        <v>40134</v>
      </c>
      <c r="BD112" s="46">
        <v>61789</v>
      </c>
      <c r="BE112" s="46">
        <v>127020</v>
      </c>
      <c r="BF112" s="46">
        <v>35825</v>
      </c>
      <c r="BG112" s="46">
        <v>198326</v>
      </c>
      <c r="BH112" s="46">
        <v>51253</v>
      </c>
      <c r="BI112" s="46">
        <v>45924</v>
      </c>
      <c r="BJ112" s="46">
        <v>71443</v>
      </c>
      <c r="BK112" s="46">
        <v>8859</v>
      </c>
      <c r="BL112" s="46">
        <v>719800</v>
      </c>
      <c r="BM112" s="46">
        <v>166353</v>
      </c>
      <c r="BN112" s="46">
        <v>253113</v>
      </c>
      <c r="BO112" s="46">
        <v>105734</v>
      </c>
      <c r="BP112" s="46">
        <v>194617</v>
      </c>
      <c r="BQ112" s="46">
        <v>49919</v>
      </c>
      <c r="BR112" s="46">
        <v>64313</v>
      </c>
      <c r="BS112" s="46">
        <v>120444</v>
      </c>
      <c r="BT112" s="46">
        <v>2284242</v>
      </c>
      <c r="BU112" s="46">
        <v>1073243</v>
      </c>
      <c r="BV112" s="46">
        <v>169569</v>
      </c>
      <c r="BW112" s="46">
        <v>143732</v>
      </c>
      <c r="BX112" s="46">
        <v>0</v>
      </c>
      <c r="BY112" s="46">
        <v>123127</v>
      </c>
      <c r="BZ112" s="46">
        <v>285017</v>
      </c>
      <c r="CA112" s="46">
        <v>0</v>
      </c>
      <c r="CB112" s="46">
        <v>128313</v>
      </c>
      <c r="CC112" s="46">
        <v>32798</v>
      </c>
      <c r="CD112" s="46">
        <v>31258</v>
      </c>
      <c r="CE112" s="46">
        <v>32660</v>
      </c>
      <c r="CF112" s="46">
        <v>222954</v>
      </c>
      <c r="CG112" s="46">
        <v>43888</v>
      </c>
      <c r="CH112" s="46">
        <v>133367</v>
      </c>
      <c r="CI112" s="46">
        <v>73911</v>
      </c>
      <c r="CJ112" s="46">
        <v>413245</v>
      </c>
      <c r="CK112" s="46">
        <v>6757</v>
      </c>
      <c r="CL112" s="46">
        <v>303139</v>
      </c>
      <c r="CM112" s="46">
        <v>434274</v>
      </c>
      <c r="CN112" s="46">
        <v>144506</v>
      </c>
      <c r="CO112" s="46">
        <v>283022</v>
      </c>
      <c r="CP112" s="46">
        <v>334970</v>
      </c>
      <c r="CQ112" s="46">
        <v>34330</v>
      </c>
      <c r="CR112" s="46">
        <v>211202</v>
      </c>
      <c r="CS112" s="46">
        <v>166901</v>
      </c>
      <c r="CT112" s="46">
        <v>164900</v>
      </c>
      <c r="CU112" s="46">
        <v>68413</v>
      </c>
      <c r="CV112" s="46">
        <v>162568</v>
      </c>
      <c r="CW112" s="46">
        <v>136038</v>
      </c>
      <c r="CX112" s="46">
        <v>779529</v>
      </c>
      <c r="CY112" s="46">
        <v>114642</v>
      </c>
      <c r="CZ112" s="46">
        <v>422099</v>
      </c>
      <c r="DA112" s="46">
        <v>234219</v>
      </c>
      <c r="DB112" s="46">
        <v>225583</v>
      </c>
      <c r="DC112" s="46">
        <v>170539</v>
      </c>
      <c r="DD112" s="46">
        <v>0</v>
      </c>
      <c r="DE112" s="47">
        <v>19560</v>
      </c>
      <c r="DF112" s="48">
        <v>15055500</v>
      </c>
      <c r="DG112" s="46"/>
      <c r="DH112" s="46"/>
      <c r="DI112" s="46"/>
      <c r="DJ112" s="46"/>
      <c r="DK112" s="46"/>
      <c r="DL112" s="46"/>
      <c r="DM112" s="46"/>
      <c r="DN112" s="46"/>
      <c r="DO112" s="46"/>
      <c r="DP112" s="46"/>
      <c r="DQ112" s="46"/>
      <c r="DR112" s="46"/>
      <c r="DS112" s="46"/>
      <c r="DT112" s="46"/>
      <c r="DU112" s="46"/>
      <c r="DV112" s="46"/>
      <c r="DW112" s="46"/>
      <c r="DX112" s="46"/>
      <c r="DY112" s="46"/>
      <c r="DZ112" s="46"/>
      <c r="EA112" s="46"/>
    </row>
    <row r="113" spans="1:110" ht="39.950000000000003" customHeight="1" x14ac:dyDescent="0.15">
      <c r="A113" s="55" t="s">
        <v>37</v>
      </c>
      <c r="B113" s="61" t="s">
        <v>1</v>
      </c>
      <c r="C113" s="55">
        <v>467720</v>
      </c>
      <c r="D113" s="42">
        <v>196522</v>
      </c>
      <c r="E113" s="42">
        <v>342579</v>
      </c>
      <c r="F113" s="42">
        <v>201381</v>
      </c>
      <c r="G113" s="42">
        <v>285729</v>
      </c>
      <c r="H113" s="42">
        <v>22263</v>
      </c>
      <c r="I113" s="42">
        <v>151770</v>
      </c>
      <c r="J113" s="42">
        <v>4204237</v>
      </c>
      <c r="K113" s="42">
        <v>660336</v>
      </c>
      <c r="L113" s="42">
        <v>82995</v>
      </c>
      <c r="M113" s="42">
        <v>73592</v>
      </c>
      <c r="N113" s="42">
        <v>337344</v>
      </c>
      <c r="O113" s="42">
        <v>572733</v>
      </c>
      <c r="P113" s="42">
        <v>394768</v>
      </c>
      <c r="Q113" s="42">
        <v>464512</v>
      </c>
      <c r="R113" s="42">
        <v>370910</v>
      </c>
      <c r="S113" s="42">
        <v>752428</v>
      </c>
      <c r="T113" s="42">
        <v>1332751</v>
      </c>
      <c r="U113" s="42">
        <v>30765</v>
      </c>
      <c r="V113" s="42">
        <v>233897</v>
      </c>
      <c r="W113" s="42">
        <v>58202</v>
      </c>
      <c r="X113" s="42">
        <v>421058</v>
      </c>
      <c r="Y113" s="42">
        <v>190377</v>
      </c>
      <c r="Z113" s="42">
        <v>65317</v>
      </c>
      <c r="AA113" s="42">
        <v>608775</v>
      </c>
      <c r="AB113" s="42">
        <v>888953</v>
      </c>
      <c r="AC113" s="42">
        <v>142437</v>
      </c>
      <c r="AD113" s="42">
        <v>53046</v>
      </c>
      <c r="AE113" s="42">
        <v>2420434</v>
      </c>
      <c r="AF113" s="42">
        <v>730101</v>
      </c>
      <c r="AG113" s="42">
        <v>83623</v>
      </c>
      <c r="AH113" s="42">
        <v>282597</v>
      </c>
      <c r="AI113" s="42">
        <v>537444</v>
      </c>
      <c r="AJ113" s="42">
        <v>196328</v>
      </c>
      <c r="AK113" s="42">
        <v>399567</v>
      </c>
      <c r="AL113" s="42">
        <v>275811</v>
      </c>
      <c r="AM113" s="42">
        <v>796556</v>
      </c>
      <c r="AN113" s="42">
        <v>328341</v>
      </c>
      <c r="AO113" s="42">
        <v>239798</v>
      </c>
      <c r="AP113" s="42">
        <v>155013</v>
      </c>
      <c r="AQ113" s="42">
        <v>733556</v>
      </c>
      <c r="AR113" s="42">
        <v>969786</v>
      </c>
      <c r="AS113" s="42">
        <v>2398634</v>
      </c>
      <c r="AT113" s="42">
        <v>2396366</v>
      </c>
      <c r="AU113" s="42">
        <v>3986639</v>
      </c>
      <c r="AV113" s="42">
        <v>1394260</v>
      </c>
      <c r="AW113" s="42">
        <v>870610</v>
      </c>
      <c r="AX113" s="42">
        <v>1886011</v>
      </c>
      <c r="AY113" s="42">
        <v>1746349</v>
      </c>
      <c r="AZ113" s="42">
        <v>396495</v>
      </c>
      <c r="BA113" s="42">
        <v>454977</v>
      </c>
      <c r="BB113" s="42">
        <v>511311</v>
      </c>
      <c r="BC113" s="42">
        <v>745565</v>
      </c>
      <c r="BD113" s="42">
        <v>298758</v>
      </c>
      <c r="BE113" s="42">
        <v>1036459</v>
      </c>
      <c r="BF113" s="42">
        <v>425635</v>
      </c>
      <c r="BG113" s="42">
        <v>4308488</v>
      </c>
      <c r="BH113" s="42">
        <v>452777</v>
      </c>
      <c r="BI113" s="42">
        <v>892055</v>
      </c>
      <c r="BJ113" s="42">
        <v>893617</v>
      </c>
      <c r="BK113" s="42">
        <v>235074</v>
      </c>
      <c r="BL113" s="42">
        <v>9822294</v>
      </c>
      <c r="BM113" s="42">
        <v>3736204</v>
      </c>
      <c r="BN113" s="42">
        <v>4160754</v>
      </c>
      <c r="BO113" s="42">
        <v>3542290</v>
      </c>
      <c r="BP113" s="42">
        <v>1562081</v>
      </c>
      <c r="BQ113" s="42">
        <v>376493</v>
      </c>
      <c r="BR113" s="42">
        <v>652458</v>
      </c>
      <c r="BS113" s="42">
        <v>2354221</v>
      </c>
      <c r="BT113" s="42">
        <v>37218350</v>
      </c>
      <c r="BU113" s="42">
        <v>11062022</v>
      </c>
      <c r="BV113" s="42">
        <v>2468021</v>
      </c>
      <c r="BW113" s="42">
        <v>2203784</v>
      </c>
      <c r="BX113" s="42">
        <v>0</v>
      </c>
      <c r="BY113" s="42">
        <v>1758433</v>
      </c>
      <c r="BZ113" s="42">
        <v>8865814</v>
      </c>
      <c r="CA113" s="42">
        <v>0</v>
      </c>
      <c r="CB113" s="42">
        <v>701819</v>
      </c>
      <c r="CC113" s="42">
        <v>339942</v>
      </c>
      <c r="CD113" s="42">
        <v>300524</v>
      </c>
      <c r="CE113" s="42">
        <v>467093</v>
      </c>
      <c r="CF113" s="42">
        <v>2202059</v>
      </c>
      <c r="CG113" s="42">
        <v>949046</v>
      </c>
      <c r="CH113" s="42">
        <v>1019266</v>
      </c>
      <c r="CI113" s="42">
        <v>640041</v>
      </c>
      <c r="CJ113" s="42">
        <v>6652313</v>
      </c>
      <c r="CK113" s="42">
        <v>580582</v>
      </c>
      <c r="CL113" s="42">
        <v>1608042</v>
      </c>
      <c r="CM113" s="42">
        <v>14323697</v>
      </c>
      <c r="CN113" s="42">
        <v>14818888</v>
      </c>
      <c r="CO113" s="42">
        <v>7374843</v>
      </c>
      <c r="CP113" s="42">
        <v>20525398</v>
      </c>
      <c r="CQ113" s="42">
        <v>1054356</v>
      </c>
      <c r="CR113" s="42">
        <v>6292407</v>
      </c>
      <c r="CS113" s="42">
        <v>6308203</v>
      </c>
      <c r="CT113" s="42">
        <v>2201284</v>
      </c>
      <c r="CU113" s="42">
        <v>1261590</v>
      </c>
      <c r="CV113" s="42">
        <v>1005161</v>
      </c>
      <c r="CW113" s="42">
        <v>3224873</v>
      </c>
      <c r="CX113" s="42">
        <v>20252461</v>
      </c>
      <c r="CY113" s="42">
        <v>1244836</v>
      </c>
      <c r="CZ113" s="42">
        <v>7754371</v>
      </c>
      <c r="DA113" s="42">
        <v>1400887</v>
      </c>
      <c r="DB113" s="42">
        <v>2240947</v>
      </c>
      <c r="DC113" s="42">
        <v>2125205</v>
      </c>
      <c r="DD113" s="42">
        <v>0</v>
      </c>
      <c r="DE113" s="56">
        <v>59433</v>
      </c>
      <c r="DF113" s="57">
        <v>265799218</v>
      </c>
    </row>
    <row r="114" spans="1:110" ht="39.950000000000003" customHeight="1" x14ac:dyDescent="0.15">
      <c r="A114" s="55" t="s">
        <v>36</v>
      </c>
      <c r="B114" s="61" t="s">
        <v>2</v>
      </c>
      <c r="C114" s="55">
        <v>1949183</v>
      </c>
      <c r="D114" s="42">
        <v>240582</v>
      </c>
      <c r="E114" s="42">
        <v>120395</v>
      </c>
      <c r="F114" s="42">
        <v>258617</v>
      </c>
      <c r="G114" s="42">
        <v>241987</v>
      </c>
      <c r="H114" s="42">
        <v>26989</v>
      </c>
      <c r="I114" s="42">
        <v>50170</v>
      </c>
      <c r="J114" s="42">
        <v>2261847</v>
      </c>
      <c r="K114" s="42">
        <v>946511</v>
      </c>
      <c r="L114" s="42">
        <v>129760</v>
      </c>
      <c r="M114" s="42">
        <v>276709</v>
      </c>
      <c r="N114" s="42">
        <v>-111250</v>
      </c>
      <c r="O114" s="42">
        <v>-5352</v>
      </c>
      <c r="P114" s="42">
        <v>328153</v>
      </c>
      <c r="Q114" s="42">
        <v>105534</v>
      </c>
      <c r="R114" s="42">
        <v>230609</v>
      </c>
      <c r="S114" s="42">
        <v>310294</v>
      </c>
      <c r="T114" s="42">
        <v>479043</v>
      </c>
      <c r="U114" s="42">
        <v>28291</v>
      </c>
      <c r="V114" s="42">
        <v>196969</v>
      </c>
      <c r="W114" s="42">
        <v>12317</v>
      </c>
      <c r="X114" s="42">
        <v>5977</v>
      </c>
      <c r="Y114" s="42">
        <v>78444</v>
      </c>
      <c r="Z114" s="42">
        <v>26648</v>
      </c>
      <c r="AA114" s="42">
        <v>960496</v>
      </c>
      <c r="AB114" s="42">
        <v>482750</v>
      </c>
      <c r="AC114" s="42">
        <v>641989</v>
      </c>
      <c r="AD114" s="42">
        <v>49744</v>
      </c>
      <c r="AE114" s="42">
        <v>-73566</v>
      </c>
      <c r="AF114" s="42">
        <v>118796</v>
      </c>
      <c r="AG114" s="42">
        <v>24131</v>
      </c>
      <c r="AH114" s="42">
        <v>81632</v>
      </c>
      <c r="AI114" s="42">
        <v>307626</v>
      </c>
      <c r="AJ114" s="42">
        <v>11461</v>
      </c>
      <c r="AK114" s="42">
        <v>236475</v>
      </c>
      <c r="AL114" s="42">
        <v>1048142</v>
      </c>
      <c r="AM114" s="42">
        <v>1816871</v>
      </c>
      <c r="AN114" s="42">
        <v>264539</v>
      </c>
      <c r="AO114" s="42">
        <v>290493</v>
      </c>
      <c r="AP114" s="42">
        <v>595068</v>
      </c>
      <c r="AQ114" s="42">
        <v>31822</v>
      </c>
      <c r="AR114" s="42">
        <v>193377</v>
      </c>
      <c r="AS114" s="42">
        <v>184753</v>
      </c>
      <c r="AT114" s="42">
        <v>928139</v>
      </c>
      <c r="AU114" s="42">
        <v>1592368</v>
      </c>
      <c r="AV114" s="42">
        <v>228819</v>
      </c>
      <c r="AW114" s="42">
        <v>1514</v>
      </c>
      <c r="AX114" s="42">
        <v>-655656</v>
      </c>
      <c r="AY114" s="42">
        <v>-287120</v>
      </c>
      <c r="AZ114" s="42">
        <v>-16262</v>
      </c>
      <c r="BA114" s="42">
        <v>-86428</v>
      </c>
      <c r="BB114" s="42">
        <v>112854</v>
      </c>
      <c r="BC114" s="42">
        <v>-148901</v>
      </c>
      <c r="BD114" s="42">
        <v>-178465</v>
      </c>
      <c r="BE114" s="42">
        <v>518312</v>
      </c>
      <c r="BF114" s="42">
        <v>-1027</v>
      </c>
      <c r="BG114" s="42">
        <v>82211</v>
      </c>
      <c r="BH114" s="42">
        <v>85453</v>
      </c>
      <c r="BI114" s="42">
        <v>105124</v>
      </c>
      <c r="BJ114" s="42">
        <v>74763</v>
      </c>
      <c r="BK114" s="42">
        <v>-4806</v>
      </c>
      <c r="BL114" s="42">
        <v>935407</v>
      </c>
      <c r="BM114" s="42">
        <v>392743</v>
      </c>
      <c r="BN114" s="42">
        <v>205454</v>
      </c>
      <c r="BO114" s="42">
        <v>173086</v>
      </c>
      <c r="BP114" s="42">
        <v>518310</v>
      </c>
      <c r="BQ114" s="42">
        <v>185681</v>
      </c>
      <c r="BR114" s="42">
        <v>598643</v>
      </c>
      <c r="BS114" s="42">
        <v>281118</v>
      </c>
      <c r="BT114" s="42">
        <v>14811175</v>
      </c>
      <c r="BU114" s="42">
        <v>8985785</v>
      </c>
      <c r="BV114" s="42">
        <v>2759687</v>
      </c>
      <c r="BW114" s="42">
        <v>3700270</v>
      </c>
      <c r="BX114" s="42">
        <v>25313558</v>
      </c>
      <c r="BY114" s="42">
        <v>366262</v>
      </c>
      <c r="BZ114" s="42">
        <v>843471</v>
      </c>
      <c r="CA114" s="42">
        <v>0</v>
      </c>
      <c r="CB114" s="42">
        <v>214017</v>
      </c>
      <c r="CC114" s="42">
        <v>7079</v>
      </c>
      <c r="CD114" s="42">
        <v>58721</v>
      </c>
      <c r="CE114" s="42">
        <v>109134</v>
      </c>
      <c r="CF114" s="42">
        <v>1600881</v>
      </c>
      <c r="CG114" s="42">
        <v>7923</v>
      </c>
      <c r="CH114" s="42">
        <v>3962596</v>
      </c>
      <c r="CI114" s="42">
        <v>788555</v>
      </c>
      <c r="CJ114" s="42">
        <v>1766193</v>
      </c>
      <c r="CK114" s="42">
        <v>80094</v>
      </c>
      <c r="CL114" s="42">
        <v>628772</v>
      </c>
      <c r="CM114" s="42">
        <v>0</v>
      </c>
      <c r="CN114" s="42">
        <v>77921</v>
      </c>
      <c r="CO114" s="42">
        <v>707176</v>
      </c>
      <c r="CP114" s="42">
        <v>1936296</v>
      </c>
      <c r="CQ114" s="42">
        <v>64769</v>
      </c>
      <c r="CR114" s="42">
        <v>124365</v>
      </c>
      <c r="CS114" s="42">
        <v>314633</v>
      </c>
      <c r="CT114" s="42">
        <v>-30808</v>
      </c>
      <c r="CU114" s="42">
        <v>1067594</v>
      </c>
      <c r="CV114" s="42">
        <v>159328</v>
      </c>
      <c r="CW114" s="42">
        <v>361856</v>
      </c>
      <c r="CX114" s="42">
        <v>5314712</v>
      </c>
      <c r="CY114" s="42">
        <v>280049</v>
      </c>
      <c r="CZ114" s="42">
        <v>702554</v>
      </c>
      <c r="DA114" s="42">
        <v>975251</v>
      </c>
      <c r="DB114" s="42">
        <v>2106925</v>
      </c>
      <c r="DC114" s="42">
        <v>1077349</v>
      </c>
      <c r="DD114" s="42">
        <v>0</v>
      </c>
      <c r="DE114" s="56">
        <v>1564821</v>
      </c>
      <c r="DF114" s="57">
        <v>103905324</v>
      </c>
    </row>
    <row r="115" spans="1:110" ht="39.950000000000003" customHeight="1" x14ac:dyDescent="0.15">
      <c r="A115" s="55" t="s">
        <v>35</v>
      </c>
      <c r="B115" s="61" t="s">
        <v>3</v>
      </c>
      <c r="C115" s="55">
        <v>1198419</v>
      </c>
      <c r="D115" s="42">
        <v>418897</v>
      </c>
      <c r="E115" s="42">
        <v>79852</v>
      </c>
      <c r="F115" s="42">
        <v>74973</v>
      </c>
      <c r="G115" s="42">
        <v>225036</v>
      </c>
      <c r="H115" s="42">
        <v>32535</v>
      </c>
      <c r="I115" s="42">
        <v>60745</v>
      </c>
      <c r="J115" s="42">
        <v>1391671</v>
      </c>
      <c r="K115" s="42">
        <v>447237</v>
      </c>
      <c r="L115" s="42">
        <v>36717</v>
      </c>
      <c r="M115" s="42">
        <v>109712</v>
      </c>
      <c r="N115" s="42">
        <v>249960</v>
      </c>
      <c r="O115" s="42">
        <v>191892</v>
      </c>
      <c r="P115" s="42">
        <v>182646</v>
      </c>
      <c r="Q115" s="42">
        <v>83244</v>
      </c>
      <c r="R115" s="42">
        <v>324754</v>
      </c>
      <c r="S115" s="42">
        <v>215153</v>
      </c>
      <c r="T115" s="42">
        <v>568945</v>
      </c>
      <c r="U115" s="42">
        <v>37793</v>
      </c>
      <c r="V115" s="42">
        <v>256491</v>
      </c>
      <c r="W115" s="42">
        <v>165494</v>
      </c>
      <c r="X115" s="42">
        <v>740921</v>
      </c>
      <c r="Y115" s="42">
        <v>329851</v>
      </c>
      <c r="Z115" s="42">
        <v>56666</v>
      </c>
      <c r="AA115" s="42">
        <v>1852048</v>
      </c>
      <c r="AB115" s="42">
        <v>702787</v>
      </c>
      <c r="AC115" s="42">
        <v>352629</v>
      </c>
      <c r="AD115" s="42">
        <v>111487</v>
      </c>
      <c r="AE115" s="42">
        <v>908795</v>
      </c>
      <c r="AF115" s="42">
        <v>503022</v>
      </c>
      <c r="AG115" s="42">
        <v>14153</v>
      </c>
      <c r="AH115" s="42">
        <v>180109</v>
      </c>
      <c r="AI115" s="42">
        <v>282311</v>
      </c>
      <c r="AJ115" s="42">
        <v>85632</v>
      </c>
      <c r="AK115" s="42">
        <v>159610</v>
      </c>
      <c r="AL115" s="42">
        <v>924069</v>
      </c>
      <c r="AM115" s="42">
        <v>422209</v>
      </c>
      <c r="AN115" s="42">
        <v>89783</v>
      </c>
      <c r="AO115" s="42">
        <v>53375</v>
      </c>
      <c r="AP115" s="42">
        <v>120310</v>
      </c>
      <c r="AQ115" s="42">
        <v>367435</v>
      </c>
      <c r="AR115" s="42">
        <v>309637</v>
      </c>
      <c r="AS115" s="42">
        <v>688066</v>
      </c>
      <c r="AT115" s="42">
        <v>1041665</v>
      </c>
      <c r="AU115" s="42">
        <v>1743589</v>
      </c>
      <c r="AV115" s="42">
        <v>1020380</v>
      </c>
      <c r="AW115" s="42">
        <v>1591812</v>
      </c>
      <c r="AX115" s="42">
        <v>1059987</v>
      </c>
      <c r="AY115" s="42">
        <v>1349447</v>
      </c>
      <c r="AZ115" s="42">
        <v>510153</v>
      </c>
      <c r="BA115" s="42">
        <v>394281</v>
      </c>
      <c r="BB115" s="42">
        <v>403001</v>
      </c>
      <c r="BC115" s="42">
        <v>621896</v>
      </c>
      <c r="BD115" s="42">
        <v>412847</v>
      </c>
      <c r="BE115" s="42">
        <v>1382258</v>
      </c>
      <c r="BF115" s="42">
        <v>465784</v>
      </c>
      <c r="BG115" s="42">
        <v>2602326</v>
      </c>
      <c r="BH115" s="42">
        <v>269217</v>
      </c>
      <c r="BI115" s="42">
        <v>426022</v>
      </c>
      <c r="BJ115" s="42">
        <v>420596</v>
      </c>
      <c r="BK115" s="42">
        <v>20690</v>
      </c>
      <c r="BL115" s="42">
        <v>809789</v>
      </c>
      <c r="BM115" s="42">
        <v>281190</v>
      </c>
      <c r="BN115" s="42">
        <v>914649</v>
      </c>
      <c r="BO115" s="42">
        <v>331360</v>
      </c>
      <c r="BP115" s="42">
        <v>4426810</v>
      </c>
      <c r="BQ115" s="42">
        <v>681450</v>
      </c>
      <c r="BR115" s="42">
        <v>880817</v>
      </c>
      <c r="BS115" s="42">
        <v>258529</v>
      </c>
      <c r="BT115" s="42">
        <v>8486201</v>
      </c>
      <c r="BU115" s="42">
        <v>2600383</v>
      </c>
      <c r="BV115" s="42">
        <v>4473595</v>
      </c>
      <c r="BW115" s="42">
        <v>3878893</v>
      </c>
      <c r="BX115" s="42">
        <v>18808479</v>
      </c>
      <c r="BY115" s="42">
        <v>2473705</v>
      </c>
      <c r="BZ115" s="42">
        <v>1356399</v>
      </c>
      <c r="CA115" s="42">
        <v>0</v>
      </c>
      <c r="CB115" s="42">
        <v>658786</v>
      </c>
      <c r="CC115" s="42">
        <v>415194</v>
      </c>
      <c r="CD115" s="42">
        <v>158831</v>
      </c>
      <c r="CE115" s="42">
        <v>450579</v>
      </c>
      <c r="CF115" s="42">
        <v>735134</v>
      </c>
      <c r="CG115" s="42">
        <v>87121</v>
      </c>
      <c r="CH115" s="42">
        <v>3081084</v>
      </c>
      <c r="CI115" s="42">
        <v>304040</v>
      </c>
      <c r="CJ115" s="42">
        <v>1621674</v>
      </c>
      <c r="CK115" s="42">
        <v>112712</v>
      </c>
      <c r="CL115" s="42">
        <v>405623</v>
      </c>
      <c r="CM115" s="42">
        <v>0</v>
      </c>
      <c r="CN115" s="42">
        <v>2052058</v>
      </c>
      <c r="CO115" s="42">
        <v>1276784</v>
      </c>
      <c r="CP115" s="42">
        <v>3246725</v>
      </c>
      <c r="CQ115" s="42">
        <v>67730</v>
      </c>
      <c r="CR115" s="42">
        <v>234972</v>
      </c>
      <c r="CS115" s="42">
        <v>752967</v>
      </c>
      <c r="CT115" s="42">
        <v>273098</v>
      </c>
      <c r="CU115" s="42">
        <v>4255040</v>
      </c>
      <c r="CV115" s="42">
        <v>590583</v>
      </c>
      <c r="CW115" s="42">
        <v>399996</v>
      </c>
      <c r="CX115" s="42">
        <v>4144131</v>
      </c>
      <c r="CY115" s="42">
        <v>681677</v>
      </c>
      <c r="CZ115" s="42">
        <v>1321098</v>
      </c>
      <c r="DA115" s="42">
        <v>706696</v>
      </c>
      <c r="DB115" s="42">
        <v>1327986</v>
      </c>
      <c r="DC115" s="42">
        <v>1138074</v>
      </c>
      <c r="DD115" s="42">
        <v>0</v>
      </c>
      <c r="DE115" s="56">
        <v>230144</v>
      </c>
      <c r="DF115" s="57">
        <v>112735808</v>
      </c>
    </row>
    <row r="116" spans="1:110" ht="39.950000000000003" customHeight="1" x14ac:dyDescent="0.15">
      <c r="A116" s="55" t="s">
        <v>34</v>
      </c>
      <c r="B116" s="61" t="s">
        <v>33</v>
      </c>
      <c r="C116" s="55">
        <v>0</v>
      </c>
      <c r="D116" s="42">
        <v>0</v>
      </c>
      <c r="E116" s="42">
        <v>0</v>
      </c>
      <c r="F116" s="42">
        <v>0</v>
      </c>
      <c r="G116" s="42">
        <v>0</v>
      </c>
      <c r="H116" s="42">
        <v>0</v>
      </c>
      <c r="I116" s="42">
        <v>0</v>
      </c>
      <c r="J116" s="42">
        <v>0</v>
      </c>
      <c r="K116" s="42">
        <v>0</v>
      </c>
      <c r="L116" s="42">
        <v>0</v>
      </c>
      <c r="M116" s="42">
        <v>0</v>
      </c>
      <c r="N116" s="42">
        <v>0</v>
      </c>
      <c r="O116" s="42">
        <v>0</v>
      </c>
      <c r="P116" s="42">
        <v>0</v>
      </c>
      <c r="Q116" s="42">
        <v>0</v>
      </c>
      <c r="R116" s="42">
        <v>0</v>
      </c>
      <c r="S116" s="42">
        <v>0</v>
      </c>
      <c r="T116" s="42">
        <v>0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2">
        <v>0</v>
      </c>
      <c r="AE116" s="42">
        <v>0</v>
      </c>
      <c r="AF116" s="42">
        <v>0</v>
      </c>
      <c r="AG116" s="42">
        <v>0</v>
      </c>
      <c r="AH116" s="42">
        <v>0</v>
      </c>
      <c r="AI116" s="42">
        <v>0</v>
      </c>
      <c r="AJ116" s="42">
        <v>0</v>
      </c>
      <c r="AK116" s="42">
        <v>0</v>
      </c>
      <c r="AL116" s="42">
        <v>0</v>
      </c>
      <c r="AM116" s="42">
        <v>0</v>
      </c>
      <c r="AN116" s="42">
        <v>0</v>
      </c>
      <c r="AO116" s="42">
        <v>0</v>
      </c>
      <c r="AP116" s="42">
        <v>0</v>
      </c>
      <c r="AQ116" s="42">
        <v>0</v>
      </c>
      <c r="AR116" s="42">
        <v>0</v>
      </c>
      <c r="AS116" s="42">
        <v>0</v>
      </c>
      <c r="AT116" s="42">
        <v>0</v>
      </c>
      <c r="AU116" s="42">
        <v>0</v>
      </c>
      <c r="AV116" s="42">
        <v>0</v>
      </c>
      <c r="AW116" s="42">
        <v>0</v>
      </c>
      <c r="AX116" s="42">
        <v>0</v>
      </c>
      <c r="AY116" s="42">
        <v>0</v>
      </c>
      <c r="AZ116" s="42">
        <v>0</v>
      </c>
      <c r="BA116" s="42">
        <v>0</v>
      </c>
      <c r="BB116" s="42">
        <v>0</v>
      </c>
      <c r="BC116" s="42">
        <v>0</v>
      </c>
      <c r="BD116" s="42">
        <v>0</v>
      </c>
      <c r="BE116" s="42">
        <v>0</v>
      </c>
      <c r="BF116" s="42">
        <v>0</v>
      </c>
      <c r="BG116" s="42">
        <v>0</v>
      </c>
      <c r="BH116" s="42">
        <v>0</v>
      </c>
      <c r="BI116" s="42">
        <v>0</v>
      </c>
      <c r="BJ116" s="42">
        <v>0</v>
      </c>
      <c r="BK116" s="42">
        <v>0</v>
      </c>
      <c r="BL116" s="42">
        <v>0</v>
      </c>
      <c r="BM116" s="42">
        <v>0</v>
      </c>
      <c r="BN116" s="42">
        <v>0</v>
      </c>
      <c r="BO116" s="42">
        <v>0</v>
      </c>
      <c r="BP116" s="42">
        <v>0</v>
      </c>
      <c r="BQ116" s="42">
        <v>0</v>
      </c>
      <c r="BR116" s="42">
        <v>94876</v>
      </c>
      <c r="BS116" s="42">
        <v>135936</v>
      </c>
      <c r="BT116" s="42">
        <v>0</v>
      </c>
      <c r="BU116" s="42">
        <v>0</v>
      </c>
      <c r="BV116" s="42">
        <v>0</v>
      </c>
      <c r="BW116" s="42">
        <v>0</v>
      </c>
      <c r="BX116" s="42">
        <v>0</v>
      </c>
      <c r="BY116" s="42">
        <v>0</v>
      </c>
      <c r="BZ116" s="42">
        <v>0</v>
      </c>
      <c r="CA116" s="42">
        <v>0</v>
      </c>
      <c r="CB116" s="42">
        <v>0</v>
      </c>
      <c r="CC116" s="42">
        <v>0</v>
      </c>
      <c r="CD116" s="42">
        <v>0</v>
      </c>
      <c r="CE116" s="42">
        <v>0</v>
      </c>
      <c r="CF116" s="42">
        <v>7368</v>
      </c>
      <c r="CG116" s="42">
        <v>0</v>
      </c>
      <c r="CH116" s="42">
        <v>0</v>
      </c>
      <c r="CI116" s="42">
        <v>0</v>
      </c>
      <c r="CJ116" s="42">
        <v>0</v>
      </c>
      <c r="CK116" s="42">
        <v>0</v>
      </c>
      <c r="CL116" s="42">
        <v>0</v>
      </c>
      <c r="CM116" s="42">
        <v>13315220</v>
      </c>
      <c r="CN116" s="42">
        <v>3203414</v>
      </c>
      <c r="CO116" s="42">
        <v>1545594</v>
      </c>
      <c r="CP116" s="42">
        <v>0</v>
      </c>
      <c r="CQ116" s="42">
        <v>3220</v>
      </c>
      <c r="CR116" s="42">
        <v>29683</v>
      </c>
      <c r="CS116" s="42">
        <v>0</v>
      </c>
      <c r="CT116" s="42">
        <v>0</v>
      </c>
      <c r="CU116" s="42">
        <v>0</v>
      </c>
      <c r="CV116" s="42">
        <v>0</v>
      </c>
      <c r="CW116" s="42">
        <v>0</v>
      </c>
      <c r="CX116" s="42">
        <v>0</v>
      </c>
      <c r="CY116" s="42">
        <v>0</v>
      </c>
      <c r="CZ116" s="42">
        <v>0</v>
      </c>
      <c r="DA116" s="42">
        <v>0</v>
      </c>
      <c r="DB116" s="42">
        <v>0</v>
      </c>
      <c r="DC116" s="42">
        <v>0</v>
      </c>
      <c r="DD116" s="42">
        <v>0</v>
      </c>
      <c r="DE116" s="56">
        <v>0</v>
      </c>
      <c r="DF116" s="57">
        <v>18335311</v>
      </c>
    </row>
    <row r="117" spans="1:110" ht="39.950000000000003" customHeight="1" x14ac:dyDescent="0.15">
      <c r="A117" s="55" t="s">
        <v>32</v>
      </c>
      <c r="B117" s="61" t="s">
        <v>4</v>
      </c>
      <c r="C117" s="55">
        <v>317733</v>
      </c>
      <c r="D117" s="42">
        <v>62701</v>
      </c>
      <c r="E117" s="42">
        <v>27869</v>
      </c>
      <c r="F117" s="42">
        <v>22467</v>
      </c>
      <c r="G117" s="42">
        <v>82746</v>
      </c>
      <c r="H117" s="42">
        <v>28549</v>
      </c>
      <c r="I117" s="42">
        <v>31088</v>
      </c>
      <c r="J117" s="42">
        <v>524958</v>
      </c>
      <c r="K117" s="42">
        <v>1480114</v>
      </c>
      <c r="L117" s="42">
        <v>24242</v>
      </c>
      <c r="M117" s="42">
        <v>1389615</v>
      </c>
      <c r="N117" s="42">
        <v>63432</v>
      </c>
      <c r="O117" s="42">
        <v>101043</v>
      </c>
      <c r="P117" s="42">
        <v>82035</v>
      </c>
      <c r="Q117" s="42">
        <v>48210</v>
      </c>
      <c r="R117" s="42">
        <v>65249</v>
      </c>
      <c r="S117" s="42">
        <v>101701</v>
      </c>
      <c r="T117" s="42">
        <v>185852</v>
      </c>
      <c r="U117" s="42">
        <v>10388</v>
      </c>
      <c r="V117" s="42">
        <v>33540</v>
      </c>
      <c r="W117" s="42">
        <v>41292</v>
      </c>
      <c r="X117" s="42">
        <v>112891</v>
      </c>
      <c r="Y117" s="42">
        <v>34948</v>
      </c>
      <c r="Z117" s="42">
        <v>12960</v>
      </c>
      <c r="AA117" s="42">
        <v>191119</v>
      </c>
      <c r="AB117" s="42">
        <v>137595</v>
      </c>
      <c r="AC117" s="42">
        <v>3711095</v>
      </c>
      <c r="AD117" s="42">
        <v>11656</v>
      </c>
      <c r="AE117" s="42">
        <v>418567</v>
      </c>
      <c r="AF117" s="42">
        <v>84008</v>
      </c>
      <c r="AG117" s="42">
        <v>8749</v>
      </c>
      <c r="AH117" s="42">
        <v>28077</v>
      </c>
      <c r="AI117" s="42">
        <v>111252</v>
      </c>
      <c r="AJ117" s="42">
        <v>15243</v>
      </c>
      <c r="AK117" s="42">
        <v>42277</v>
      </c>
      <c r="AL117" s="42">
        <v>264951</v>
      </c>
      <c r="AM117" s="42">
        <v>48246</v>
      </c>
      <c r="AN117" s="42">
        <v>79113</v>
      </c>
      <c r="AO117" s="42">
        <v>44066</v>
      </c>
      <c r="AP117" s="42">
        <v>26791</v>
      </c>
      <c r="AQ117" s="42">
        <v>38718</v>
      </c>
      <c r="AR117" s="42">
        <v>121082</v>
      </c>
      <c r="AS117" s="42">
        <v>218170</v>
      </c>
      <c r="AT117" s="42">
        <v>84648</v>
      </c>
      <c r="AU117" s="42">
        <v>132175</v>
      </c>
      <c r="AV117" s="42">
        <v>91857</v>
      </c>
      <c r="AW117" s="42">
        <v>57948</v>
      </c>
      <c r="AX117" s="42">
        <v>78107</v>
      </c>
      <c r="AY117" s="42">
        <v>34363</v>
      </c>
      <c r="AZ117" s="42">
        <v>13005</v>
      </c>
      <c r="BA117" s="42">
        <v>10087</v>
      </c>
      <c r="BB117" s="42">
        <v>25685</v>
      </c>
      <c r="BC117" s="42">
        <v>49983</v>
      </c>
      <c r="BD117" s="42">
        <v>23242</v>
      </c>
      <c r="BE117" s="42">
        <v>-334256</v>
      </c>
      <c r="BF117" s="42">
        <v>-20862</v>
      </c>
      <c r="BG117" s="42">
        <v>47602</v>
      </c>
      <c r="BH117" s="42">
        <v>60385</v>
      </c>
      <c r="BI117" s="42">
        <v>165118</v>
      </c>
      <c r="BJ117" s="42">
        <v>26798</v>
      </c>
      <c r="BK117" s="42">
        <v>65202</v>
      </c>
      <c r="BL117" s="42">
        <v>1111847</v>
      </c>
      <c r="BM117" s="42">
        <v>390758</v>
      </c>
      <c r="BN117" s="42">
        <v>503592</v>
      </c>
      <c r="BO117" s="42">
        <v>240632</v>
      </c>
      <c r="BP117" s="42">
        <v>737928</v>
      </c>
      <c r="BQ117" s="42">
        <v>90816</v>
      </c>
      <c r="BR117" s="42">
        <v>202815</v>
      </c>
      <c r="BS117" s="42">
        <v>93628</v>
      </c>
      <c r="BT117" s="42">
        <v>3974876</v>
      </c>
      <c r="BU117" s="42">
        <v>746737</v>
      </c>
      <c r="BV117" s="42">
        <v>1241699</v>
      </c>
      <c r="BW117" s="42">
        <v>542287</v>
      </c>
      <c r="BX117" s="42">
        <v>2202743</v>
      </c>
      <c r="BY117" s="42">
        <v>356390</v>
      </c>
      <c r="BZ117" s="42">
        <v>1358901</v>
      </c>
      <c r="CA117" s="42">
        <v>0</v>
      </c>
      <c r="CB117" s="42">
        <v>84480</v>
      </c>
      <c r="CC117" s="42">
        <v>-260715</v>
      </c>
      <c r="CD117" s="42">
        <v>95589</v>
      </c>
      <c r="CE117" s="42">
        <v>247953</v>
      </c>
      <c r="CF117" s="42">
        <v>540567</v>
      </c>
      <c r="CG117" s="42">
        <v>31652</v>
      </c>
      <c r="CH117" s="42">
        <v>612179</v>
      </c>
      <c r="CI117" s="42">
        <v>175879</v>
      </c>
      <c r="CJ117" s="42">
        <v>589804</v>
      </c>
      <c r="CK117" s="42">
        <v>112442</v>
      </c>
      <c r="CL117" s="42">
        <v>132173</v>
      </c>
      <c r="CM117" s="42">
        <v>73870</v>
      </c>
      <c r="CN117" s="42">
        <v>236947</v>
      </c>
      <c r="CO117" s="42">
        <v>380986</v>
      </c>
      <c r="CP117" s="42">
        <v>732221</v>
      </c>
      <c r="CQ117" s="42">
        <v>43776</v>
      </c>
      <c r="CR117" s="42">
        <v>51131</v>
      </c>
      <c r="CS117" s="42">
        <v>158900</v>
      </c>
      <c r="CT117" s="42">
        <v>152621</v>
      </c>
      <c r="CU117" s="42">
        <v>136592</v>
      </c>
      <c r="CV117" s="42">
        <v>178747</v>
      </c>
      <c r="CW117" s="42">
        <v>279229</v>
      </c>
      <c r="CX117" s="42">
        <v>2996865</v>
      </c>
      <c r="CY117" s="42">
        <v>140953</v>
      </c>
      <c r="CZ117" s="42">
        <v>896255</v>
      </c>
      <c r="DA117" s="42">
        <v>273652</v>
      </c>
      <c r="DB117" s="42">
        <v>883670</v>
      </c>
      <c r="DC117" s="42">
        <v>714269</v>
      </c>
      <c r="DD117" s="42">
        <v>0</v>
      </c>
      <c r="DE117" s="56">
        <v>82141</v>
      </c>
      <c r="DF117" s="57">
        <v>35667962</v>
      </c>
    </row>
    <row r="118" spans="1:110" ht="39.950000000000003" customHeight="1" x14ac:dyDescent="0.15">
      <c r="A118" s="49" t="s">
        <v>31</v>
      </c>
      <c r="B118" s="53" t="s">
        <v>5</v>
      </c>
      <c r="C118" s="49">
        <v>-675201</v>
      </c>
      <c r="D118" s="62">
        <v>-46086</v>
      </c>
      <c r="E118" s="62">
        <v>-58</v>
      </c>
      <c r="F118" s="62">
        <v>-32119</v>
      </c>
      <c r="G118" s="62">
        <v>-1447</v>
      </c>
      <c r="H118" s="62">
        <v>-254</v>
      </c>
      <c r="I118" s="62">
        <v>-7</v>
      </c>
      <c r="J118" s="62">
        <v>-131141</v>
      </c>
      <c r="K118" s="62">
        <v>-556</v>
      </c>
      <c r="L118" s="62">
        <v>-1806</v>
      </c>
      <c r="M118" s="62">
        <v>-4</v>
      </c>
      <c r="N118" s="62">
        <v>-23</v>
      </c>
      <c r="O118" s="62">
        <v>-20</v>
      </c>
      <c r="P118" s="62">
        <v>-47</v>
      </c>
      <c r="Q118" s="62">
        <v>-15</v>
      </c>
      <c r="R118" s="62">
        <v>-12</v>
      </c>
      <c r="S118" s="62">
        <v>-15</v>
      </c>
      <c r="T118" s="62">
        <v>-40</v>
      </c>
      <c r="U118" s="62">
        <v>-1</v>
      </c>
      <c r="V118" s="62">
        <v>-6</v>
      </c>
      <c r="W118" s="62">
        <v>-2</v>
      </c>
      <c r="X118" s="62">
        <v>-9</v>
      </c>
      <c r="Y118" s="62">
        <v>-7</v>
      </c>
      <c r="Z118" s="62">
        <v>-2</v>
      </c>
      <c r="AA118" s="62">
        <v>-22</v>
      </c>
      <c r="AB118" s="62">
        <v>-24</v>
      </c>
      <c r="AC118" s="62">
        <v>-62740</v>
      </c>
      <c r="AD118" s="62">
        <v>-2</v>
      </c>
      <c r="AE118" s="62">
        <v>-43</v>
      </c>
      <c r="AF118" s="62">
        <v>-20</v>
      </c>
      <c r="AG118" s="62">
        <v>-25</v>
      </c>
      <c r="AH118" s="62">
        <v>-8</v>
      </c>
      <c r="AI118" s="62">
        <v>-16</v>
      </c>
      <c r="AJ118" s="62">
        <v>-6</v>
      </c>
      <c r="AK118" s="62">
        <v>-8</v>
      </c>
      <c r="AL118" s="62">
        <v>-16</v>
      </c>
      <c r="AM118" s="62">
        <v>-44</v>
      </c>
      <c r="AN118" s="62">
        <v>-11</v>
      </c>
      <c r="AO118" s="62">
        <v>-5</v>
      </c>
      <c r="AP118" s="62">
        <v>-7</v>
      </c>
      <c r="AQ118" s="62">
        <v>-22</v>
      </c>
      <c r="AR118" s="62">
        <v>-27</v>
      </c>
      <c r="AS118" s="62">
        <v>-59</v>
      </c>
      <c r="AT118" s="62">
        <v>-52</v>
      </c>
      <c r="AU118" s="62">
        <v>-89</v>
      </c>
      <c r="AV118" s="62">
        <v>-38</v>
      </c>
      <c r="AW118" s="62">
        <v>-31</v>
      </c>
      <c r="AX118" s="62">
        <v>-49</v>
      </c>
      <c r="AY118" s="62">
        <v>-35</v>
      </c>
      <c r="AZ118" s="62">
        <v>-9</v>
      </c>
      <c r="BA118" s="62">
        <v>-11</v>
      </c>
      <c r="BB118" s="62">
        <v>-14</v>
      </c>
      <c r="BC118" s="62">
        <v>-23</v>
      </c>
      <c r="BD118" s="62">
        <v>-10</v>
      </c>
      <c r="BE118" s="62">
        <v>-25</v>
      </c>
      <c r="BF118" s="62">
        <v>-20</v>
      </c>
      <c r="BG118" s="62">
        <v>-95</v>
      </c>
      <c r="BH118" s="62">
        <v>-24</v>
      </c>
      <c r="BI118" s="62">
        <v>-166</v>
      </c>
      <c r="BJ118" s="62">
        <v>-37</v>
      </c>
      <c r="BK118" s="62">
        <v>-5</v>
      </c>
      <c r="BL118" s="62">
        <v>-371</v>
      </c>
      <c r="BM118" s="62">
        <v>-411</v>
      </c>
      <c r="BN118" s="62">
        <v>-33509</v>
      </c>
      <c r="BO118" s="62">
        <v>-257706</v>
      </c>
      <c r="BP118" s="62">
        <v>-553</v>
      </c>
      <c r="BQ118" s="62">
        <v>-7360</v>
      </c>
      <c r="BR118" s="62">
        <v>-225525</v>
      </c>
      <c r="BS118" s="62">
        <v>-21</v>
      </c>
      <c r="BT118" s="62">
        <v>-46988</v>
      </c>
      <c r="BU118" s="62">
        <v>-526120</v>
      </c>
      <c r="BV118" s="62">
        <v>-234</v>
      </c>
      <c r="BW118" s="62">
        <v>-22746</v>
      </c>
      <c r="BX118" s="62">
        <v>0</v>
      </c>
      <c r="BY118" s="62">
        <v>-56387</v>
      </c>
      <c r="BZ118" s="62">
        <v>-44399</v>
      </c>
      <c r="CA118" s="62">
        <v>0</v>
      </c>
      <c r="CB118" s="62">
        <v>-16992</v>
      </c>
      <c r="CC118" s="62">
        <v>-13</v>
      </c>
      <c r="CD118" s="62">
        <v>-10</v>
      </c>
      <c r="CE118" s="62">
        <v>-27</v>
      </c>
      <c r="CF118" s="62">
        <v>-31265</v>
      </c>
      <c r="CG118" s="62">
        <v>0</v>
      </c>
      <c r="CH118" s="62">
        <v>-97</v>
      </c>
      <c r="CI118" s="62">
        <v>-20</v>
      </c>
      <c r="CJ118" s="62">
        <v>-307</v>
      </c>
      <c r="CK118" s="62">
        <v>-2</v>
      </c>
      <c r="CL118" s="62">
        <v>-276</v>
      </c>
      <c r="CM118" s="62">
        <v>0</v>
      </c>
      <c r="CN118" s="62">
        <v>-3056</v>
      </c>
      <c r="CO118" s="62">
        <v>-139784</v>
      </c>
      <c r="CP118" s="62">
        <v>-728032</v>
      </c>
      <c r="CQ118" s="62">
        <v>-2</v>
      </c>
      <c r="CR118" s="62">
        <v>-59</v>
      </c>
      <c r="CS118" s="62">
        <v>-37394</v>
      </c>
      <c r="CT118" s="62">
        <v>-100287</v>
      </c>
      <c r="CU118" s="62">
        <v>-36</v>
      </c>
      <c r="CV118" s="62">
        <v>-49</v>
      </c>
      <c r="CW118" s="62">
        <v>-73</v>
      </c>
      <c r="CX118" s="62">
        <v>-3501</v>
      </c>
      <c r="CY118" s="62">
        <v>-57</v>
      </c>
      <c r="CZ118" s="62">
        <v>-105</v>
      </c>
      <c r="DA118" s="62">
        <v>-64</v>
      </c>
      <c r="DB118" s="62">
        <v>-53</v>
      </c>
      <c r="DC118" s="62">
        <v>-69</v>
      </c>
      <c r="DD118" s="62">
        <v>0</v>
      </c>
      <c r="DE118" s="63">
        <v>-23733</v>
      </c>
      <c r="DF118" s="64">
        <v>-3260409</v>
      </c>
    </row>
    <row r="119" spans="1:110" ht="39.950000000000003" customHeight="1" x14ac:dyDescent="0.15">
      <c r="A119" s="65" t="s">
        <v>30</v>
      </c>
      <c r="B119" s="66" t="s">
        <v>6</v>
      </c>
      <c r="C119" s="65">
        <v>3271985</v>
      </c>
      <c r="D119" s="67">
        <v>876978</v>
      </c>
      <c r="E119" s="67">
        <v>581364</v>
      </c>
      <c r="F119" s="67">
        <v>532118</v>
      </c>
      <c r="G119" s="67">
        <v>879653</v>
      </c>
      <c r="H119" s="67">
        <v>116107</v>
      </c>
      <c r="I119" s="67">
        <v>324931</v>
      </c>
      <c r="J119" s="67">
        <v>8515385</v>
      </c>
      <c r="K119" s="67">
        <v>3602325</v>
      </c>
      <c r="L119" s="67">
        <v>277341</v>
      </c>
      <c r="M119" s="67">
        <v>1854269</v>
      </c>
      <c r="N119" s="67">
        <v>556257</v>
      </c>
      <c r="O119" s="67">
        <v>888039</v>
      </c>
      <c r="P119" s="67">
        <v>1007834</v>
      </c>
      <c r="Q119" s="67">
        <v>730459</v>
      </c>
      <c r="R119" s="67">
        <v>1070970</v>
      </c>
      <c r="S119" s="67">
        <v>1454037</v>
      </c>
      <c r="T119" s="67">
        <v>2666793</v>
      </c>
      <c r="U119" s="67">
        <v>123054</v>
      </c>
      <c r="V119" s="67">
        <v>747005</v>
      </c>
      <c r="W119" s="67">
        <v>281247</v>
      </c>
      <c r="X119" s="67">
        <v>1356970</v>
      </c>
      <c r="Y119" s="67">
        <v>650317</v>
      </c>
      <c r="Z119" s="67">
        <v>170709</v>
      </c>
      <c r="AA119" s="67">
        <v>3727454</v>
      </c>
      <c r="AB119" s="67">
        <v>2317568</v>
      </c>
      <c r="AC119" s="67">
        <v>4831182</v>
      </c>
      <c r="AD119" s="67">
        <v>236681</v>
      </c>
      <c r="AE119" s="67">
        <v>3873541</v>
      </c>
      <c r="AF119" s="67">
        <v>1482745</v>
      </c>
      <c r="AG119" s="67">
        <v>137799</v>
      </c>
      <c r="AH119" s="67">
        <v>592782</v>
      </c>
      <c r="AI119" s="67">
        <v>1278396</v>
      </c>
      <c r="AJ119" s="67">
        <v>318457</v>
      </c>
      <c r="AK119" s="67">
        <v>873443</v>
      </c>
      <c r="AL119" s="67">
        <v>2683385</v>
      </c>
      <c r="AM119" s="67">
        <v>3126588</v>
      </c>
      <c r="AN119" s="67">
        <v>773560</v>
      </c>
      <c r="AO119" s="67">
        <v>633934</v>
      </c>
      <c r="AP119" s="67">
        <v>935205</v>
      </c>
      <c r="AQ119" s="67">
        <v>1228855</v>
      </c>
      <c r="AR119" s="67">
        <v>1671480</v>
      </c>
      <c r="AS119" s="67">
        <v>3594796</v>
      </c>
      <c r="AT119" s="67">
        <v>4620389</v>
      </c>
      <c r="AU119" s="67">
        <v>7720592</v>
      </c>
      <c r="AV119" s="67">
        <v>2864681</v>
      </c>
      <c r="AW119" s="67">
        <v>2628555</v>
      </c>
      <c r="AX119" s="67">
        <v>2473313</v>
      </c>
      <c r="AY119" s="67">
        <v>2966197</v>
      </c>
      <c r="AZ119" s="67">
        <v>931275</v>
      </c>
      <c r="BA119" s="67">
        <v>829751</v>
      </c>
      <c r="BB119" s="67">
        <v>1097974</v>
      </c>
      <c r="BC119" s="67">
        <v>1308654</v>
      </c>
      <c r="BD119" s="67">
        <v>618161</v>
      </c>
      <c r="BE119" s="67">
        <v>2729768</v>
      </c>
      <c r="BF119" s="67">
        <v>905335</v>
      </c>
      <c r="BG119" s="67">
        <v>7238858</v>
      </c>
      <c r="BH119" s="67">
        <v>919061</v>
      </c>
      <c r="BI119" s="67">
        <v>1634077</v>
      </c>
      <c r="BJ119" s="67">
        <v>1487180</v>
      </c>
      <c r="BK119" s="67">
        <v>325014</v>
      </c>
      <c r="BL119" s="67">
        <v>13398766</v>
      </c>
      <c r="BM119" s="67">
        <v>4966837</v>
      </c>
      <c r="BN119" s="67">
        <v>6004053</v>
      </c>
      <c r="BO119" s="67">
        <v>4135396</v>
      </c>
      <c r="BP119" s="67">
        <v>7439193</v>
      </c>
      <c r="BQ119" s="67">
        <v>1376999</v>
      </c>
      <c r="BR119" s="67">
        <v>2268397</v>
      </c>
      <c r="BS119" s="67">
        <v>3243855</v>
      </c>
      <c r="BT119" s="67">
        <v>66727856</v>
      </c>
      <c r="BU119" s="67">
        <v>23942050</v>
      </c>
      <c r="BV119" s="67">
        <v>11112337</v>
      </c>
      <c r="BW119" s="67">
        <v>10446220</v>
      </c>
      <c r="BX119" s="67">
        <v>46324780</v>
      </c>
      <c r="BY119" s="67">
        <v>5021530</v>
      </c>
      <c r="BZ119" s="67">
        <v>12665203</v>
      </c>
      <c r="CA119" s="67">
        <v>0</v>
      </c>
      <c r="CB119" s="67">
        <v>1770423</v>
      </c>
      <c r="CC119" s="67">
        <v>534285</v>
      </c>
      <c r="CD119" s="67">
        <v>644913</v>
      </c>
      <c r="CE119" s="67">
        <v>1307392</v>
      </c>
      <c r="CF119" s="67">
        <v>5277698</v>
      </c>
      <c r="CG119" s="67">
        <v>1119630</v>
      </c>
      <c r="CH119" s="67">
        <v>8808395</v>
      </c>
      <c r="CI119" s="67">
        <v>1982406</v>
      </c>
      <c r="CJ119" s="67">
        <v>11042922</v>
      </c>
      <c r="CK119" s="67">
        <v>892585</v>
      </c>
      <c r="CL119" s="67">
        <v>3077473</v>
      </c>
      <c r="CM119" s="67">
        <v>28147061</v>
      </c>
      <c r="CN119" s="67">
        <v>20530678</v>
      </c>
      <c r="CO119" s="67">
        <v>11428621</v>
      </c>
      <c r="CP119" s="67">
        <v>26047578</v>
      </c>
      <c r="CQ119" s="67">
        <v>1268179</v>
      </c>
      <c r="CR119" s="67">
        <v>6943701</v>
      </c>
      <c r="CS119" s="67">
        <v>7664210</v>
      </c>
      <c r="CT119" s="67">
        <v>2660808</v>
      </c>
      <c r="CU119" s="67">
        <v>6789193</v>
      </c>
      <c r="CV119" s="67">
        <v>2096338</v>
      </c>
      <c r="CW119" s="67">
        <v>4401919</v>
      </c>
      <c r="CX119" s="67">
        <v>33484197</v>
      </c>
      <c r="CY119" s="67">
        <v>2462100</v>
      </c>
      <c r="CZ119" s="67">
        <v>11096272</v>
      </c>
      <c r="DA119" s="67">
        <v>3590641</v>
      </c>
      <c r="DB119" s="67">
        <v>6785058</v>
      </c>
      <c r="DC119" s="67">
        <v>5225367</v>
      </c>
      <c r="DD119" s="67">
        <v>0</v>
      </c>
      <c r="DE119" s="59">
        <v>1932366</v>
      </c>
      <c r="DF119" s="68">
        <v>548238714</v>
      </c>
    </row>
    <row r="120" spans="1:110" ht="39.950000000000003" customHeight="1" x14ac:dyDescent="0.15">
      <c r="A120" s="65" t="s">
        <v>29</v>
      </c>
      <c r="B120" s="59" t="s">
        <v>28</v>
      </c>
      <c r="C120" s="65">
        <v>5997042</v>
      </c>
      <c r="D120" s="67">
        <v>3575487</v>
      </c>
      <c r="E120" s="67">
        <v>917361</v>
      </c>
      <c r="F120" s="67">
        <v>800154</v>
      </c>
      <c r="G120" s="67">
        <v>1597578</v>
      </c>
      <c r="H120" s="67">
        <v>188934</v>
      </c>
      <c r="I120" s="67">
        <v>658981</v>
      </c>
      <c r="J120" s="67">
        <v>27667159</v>
      </c>
      <c r="K120" s="67">
        <v>7003329</v>
      </c>
      <c r="L120" s="67">
        <v>1508574</v>
      </c>
      <c r="M120" s="67">
        <v>2161587</v>
      </c>
      <c r="N120" s="67">
        <v>1410218</v>
      </c>
      <c r="O120" s="67">
        <v>2175782</v>
      </c>
      <c r="P120" s="67">
        <v>2406885</v>
      </c>
      <c r="Q120" s="67">
        <v>1843158</v>
      </c>
      <c r="R120" s="67">
        <v>4247250</v>
      </c>
      <c r="S120" s="67">
        <v>3456336</v>
      </c>
      <c r="T120" s="67">
        <v>4972443</v>
      </c>
      <c r="U120" s="67">
        <v>388997</v>
      </c>
      <c r="V120" s="67">
        <v>2002349</v>
      </c>
      <c r="W120" s="67">
        <v>3041585</v>
      </c>
      <c r="X120" s="67">
        <v>5624235</v>
      </c>
      <c r="Y120" s="67">
        <v>2511676</v>
      </c>
      <c r="Z120" s="67">
        <v>493718</v>
      </c>
      <c r="AA120" s="67">
        <v>7055434</v>
      </c>
      <c r="AB120" s="67">
        <v>6888938</v>
      </c>
      <c r="AC120" s="67">
        <v>15382612</v>
      </c>
      <c r="AD120" s="67">
        <v>1452000</v>
      </c>
      <c r="AE120" s="67">
        <v>10826766</v>
      </c>
      <c r="AF120" s="67">
        <v>3171221</v>
      </c>
      <c r="AG120" s="67">
        <v>343332</v>
      </c>
      <c r="AH120" s="67">
        <v>1238037</v>
      </c>
      <c r="AI120" s="67">
        <v>2666761</v>
      </c>
      <c r="AJ120" s="67">
        <v>669082</v>
      </c>
      <c r="AK120" s="67">
        <v>1736738</v>
      </c>
      <c r="AL120" s="67">
        <v>9302671</v>
      </c>
      <c r="AM120" s="67">
        <v>13960703</v>
      </c>
      <c r="AN120" s="67">
        <v>1820289</v>
      </c>
      <c r="AO120" s="67">
        <v>2259059</v>
      </c>
      <c r="AP120" s="67">
        <v>3481882</v>
      </c>
      <c r="AQ120" s="67">
        <v>5324753</v>
      </c>
      <c r="AR120" s="67">
        <v>4226889</v>
      </c>
      <c r="AS120" s="67">
        <v>7510060</v>
      </c>
      <c r="AT120" s="67">
        <v>10458558</v>
      </c>
      <c r="AU120" s="67">
        <v>16704923</v>
      </c>
      <c r="AV120" s="67">
        <v>6903300</v>
      </c>
      <c r="AW120" s="67">
        <v>6673577</v>
      </c>
      <c r="AX120" s="67">
        <v>6862507</v>
      </c>
      <c r="AY120" s="67">
        <v>8020327</v>
      </c>
      <c r="AZ120" s="67">
        <v>2850259</v>
      </c>
      <c r="BA120" s="67">
        <v>2165477</v>
      </c>
      <c r="BB120" s="67">
        <v>3026647</v>
      </c>
      <c r="BC120" s="67">
        <v>3537613</v>
      </c>
      <c r="BD120" s="67">
        <v>1918847</v>
      </c>
      <c r="BE120" s="67">
        <v>15988340</v>
      </c>
      <c r="BF120" s="67">
        <v>4560649</v>
      </c>
      <c r="BG120" s="67">
        <v>27769059</v>
      </c>
      <c r="BH120" s="67">
        <v>2688898</v>
      </c>
      <c r="BI120" s="67">
        <v>4370767</v>
      </c>
      <c r="BJ120" s="67">
        <v>3618306</v>
      </c>
      <c r="BK120" s="67">
        <v>995232</v>
      </c>
      <c r="BL120" s="67">
        <v>29276041</v>
      </c>
      <c r="BM120" s="67">
        <v>11183962</v>
      </c>
      <c r="BN120" s="67">
        <v>12246214</v>
      </c>
      <c r="BO120" s="67">
        <v>8130352</v>
      </c>
      <c r="BP120" s="67">
        <v>20342666</v>
      </c>
      <c r="BQ120" s="67">
        <v>4291043</v>
      </c>
      <c r="BR120" s="67">
        <v>4545590</v>
      </c>
      <c r="BS120" s="67">
        <v>4901980</v>
      </c>
      <c r="BT120" s="67">
        <v>95478881</v>
      </c>
      <c r="BU120" s="67">
        <v>35448224</v>
      </c>
      <c r="BV120" s="67">
        <v>15298865</v>
      </c>
      <c r="BW120" s="67">
        <v>14087379</v>
      </c>
      <c r="BX120" s="67">
        <v>51332699</v>
      </c>
      <c r="BY120" s="67">
        <v>7379959</v>
      </c>
      <c r="BZ120" s="67">
        <v>16717275</v>
      </c>
      <c r="CA120" s="67">
        <v>9563244</v>
      </c>
      <c r="CB120" s="67">
        <v>5947260</v>
      </c>
      <c r="CC120" s="67">
        <v>2983037</v>
      </c>
      <c r="CD120" s="67">
        <v>941210</v>
      </c>
      <c r="CE120" s="67">
        <v>2050527</v>
      </c>
      <c r="CF120" s="67">
        <v>7996420</v>
      </c>
      <c r="CG120" s="67">
        <v>1430486</v>
      </c>
      <c r="CH120" s="67">
        <v>16353543</v>
      </c>
      <c r="CI120" s="67">
        <v>4724439</v>
      </c>
      <c r="CJ120" s="67">
        <v>18500322</v>
      </c>
      <c r="CK120" s="67">
        <v>3550730</v>
      </c>
      <c r="CL120" s="67">
        <v>6845477</v>
      </c>
      <c r="CM120" s="67">
        <v>39739035</v>
      </c>
      <c r="CN120" s="67">
        <v>25020189</v>
      </c>
      <c r="CO120" s="67">
        <v>18660325</v>
      </c>
      <c r="CP120" s="67">
        <v>45782259</v>
      </c>
      <c r="CQ120" s="67">
        <v>1966987</v>
      </c>
      <c r="CR120" s="67">
        <v>9909287</v>
      </c>
      <c r="CS120" s="67">
        <v>9928272</v>
      </c>
      <c r="CT120" s="67">
        <v>4431793</v>
      </c>
      <c r="CU120" s="67">
        <v>10083688</v>
      </c>
      <c r="CV120" s="67">
        <v>7213238</v>
      </c>
      <c r="CW120" s="67">
        <v>11581646</v>
      </c>
      <c r="CX120" s="67">
        <v>45910033</v>
      </c>
      <c r="CY120" s="67">
        <v>5075910</v>
      </c>
      <c r="CZ120" s="67">
        <v>27554253</v>
      </c>
      <c r="DA120" s="67">
        <v>5264550</v>
      </c>
      <c r="DB120" s="67">
        <v>9639163</v>
      </c>
      <c r="DC120" s="67">
        <v>7272213</v>
      </c>
      <c r="DD120" s="67">
        <v>1463403</v>
      </c>
      <c r="DE120" s="59">
        <v>4692988</v>
      </c>
      <c r="DF120" s="68">
        <v>1017818388</v>
      </c>
    </row>
    <row r="121" spans="1:110" ht="39.950000000000003" customHeight="1" x14ac:dyDescent="0.15"/>
    <row r="122" spans="1:110" ht="39.950000000000003" customHeight="1" x14ac:dyDescent="0.15"/>
    <row r="123" spans="1:110" ht="39.950000000000003" customHeight="1" x14ac:dyDescent="0.15"/>
  </sheetData>
  <mergeCells count="1">
    <mergeCell ref="C1:H1"/>
  </mergeCells>
  <phoneticPr fontId="10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2CE1A-9D5E-45E9-8812-4D616DE8ADF6}">
  <dimension ref="A1:DT114"/>
  <sheetViews>
    <sheetView workbookViewId="0">
      <pane xSplit="2" ySplit="3" topLeftCell="DL88" activePane="bottomRight" state="frozen"/>
      <selection activeCell="N18" sqref="N18"/>
      <selection pane="topRight" activeCell="N18" sqref="N18"/>
      <selection pane="bottomLeft" activeCell="N18" sqref="N18"/>
      <selection pane="bottomRight" activeCell="N18" sqref="N18"/>
    </sheetView>
  </sheetViews>
  <sheetFormatPr defaultColWidth="9" defaultRowHeight="13.5" x14ac:dyDescent="0.15"/>
  <cols>
    <col min="1" max="1" width="9" style="42"/>
    <col min="2" max="125" width="18.625" style="42" customWidth="1"/>
    <col min="126" max="16384" width="9" style="42"/>
  </cols>
  <sheetData>
    <row r="1" spans="1:124" ht="39.950000000000003" customHeight="1" x14ac:dyDescent="0.15">
      <c r="B1" s="43"/>
      <c r="C1" s="269" t="s">
        <v>335</v>
      </c>
      <c r="D1" s="269"/>
      <c r="E1" s="269"/>
      <c r="F1" s="269"/>
      <c r="G1" s="269"/>
      <c r="H1" s="269"/>
      <c r="DS1" s="42" t="s">
        <v>281</v>
      </c>
    </row>
    <row r="2" spans="1:124" ht="39.950000000000003" customHeight="1" x14ac:dyDescent="0.15">
      <c r="A2" s="44"/>
      <c r="B2" s="45"/>
      <c r="C2" s="44" t="s">
        <v>243</v>
      </c>
      <c r="D2" s="46" t="s">
        <v>241</v>
      </c>
      <c r="E2" s="46" t="s">
        <v>239</v>
      </c>
      <c r="F2" s="46" t="s">
        <v>237</v>
      </c>
      <c r="G2" s="46" t="s">
        <v>235</v>
      </c>
      <c r="H2" s="46" t="s">
        <v>233</v>
      </c>
      <c r="I2" s="46" t="s">
        <v>232</v>
      </c>
      <c r="J2" s="46" t="s">
        <v>230</v>
      </c>
      <c r="K2" s="46" t="s">
        <v>228</v>
      </c>
      <c r="L2" s="46" t="s">
        <v>226</v>
      </c>
      <c r="M2" s="46" t="s">
        <v>224</v>
      </c>
      <c r="N2" s="46" t="s">
        <v>222</v>
      </c>
      <c r="O2" s="46" t="s">
        <v>220</v>
      </c>
      <c r="P2" s="46" t="s">
        <v>218</v>
      </c>
      <c r="Q2" s="46" t="s">
        <v>216</v>
      </c>
      <c r="R2" s="46" t="s">
        <v>214</v>
      </c>
      <c r="S2" s="46" t="s">
        <v>212</v>
      </c>
      <c r="T2" s="46" t="s">
        <v>210</v>
      </c>
      <c r="U2" s="46" t="s">
        <v>208</v>
      </c>
      <c r="V2" s="46" t="s">
        <v>206</v>
      </c>
      <c r="W2" s="46" t="s">
        <v>204</v>
      </c>
      <c r="X2" s="46" t="s">
        <v>203</v>
      </c>
      <c r="Y2" s="46" t="s">
        <v>202</v>
      </c>
      <c r="Z2" s="46" t="s">
        <v>200</v>
      </c>
      <c r="AA2" s="46" t="s">
        <v>198</v>
      </c>
      <c r="AB2" s="46" t="s">
        <v>196</v>
      </c>
      <c r="AC2" s="46" t="s">
        <v>194</v>
      </c>
      <c r="AD2" s="46" t="s">
        <v>192</v>
      </c>
      <c r="AE2" s="46" t="s">
        <v>190</v>
      </c>
      <c r="AF2" s="46" t="s">
        <v>188</v>
      </c>
      <c r="AG2" s="46" t="s">
        <v>186</v>
      </c>
      <c r="AH2" s="46" t="s">
        <v>185</v>
      </c>
      <c r="AI2" s="46" t="s">
        <v>183</v>
      </c>
      <c r="AJ2" s="46" t="s">
        <v>181</v>
      </c>
      <c r="AK2" s="46" t="s">
        <v>179</v>
      </c>
      <c r="AL2" s="46" t="s">
        <v>177</v>
      </c>
      <c r="AM2" s="46" t="s">
        <v>175</v>
      </c>
      <c r="AN2" s="46" t="s">
        <v>173</v>
      </c>
      <c r="AO2" s="46" t="s">
        <v>172</v>
      </c>
      <c r="AP2" s="46" t="s">
        <v>170</v>
      </c>
      <c r="AQ2" s="46" t="s">
        <v>168</v>
      </c>
      <c r="AR2" s="46" t="s">
        <v>166</v>
      </c>
      <c r="AS2" s="46" t="s">
        <v>165</v>
      </c>
      <c r="AT2" s="46" t="s">
        <v>163</v>
      </c>
      <c r="AU2" s="46" t="s">
        <v>161</v>
      </c>
      <c r="AV2" s="46" t="s">
        <v>159</v>
      </c>
      <c r="AW2" s="46" t="s">
        <v>157</v>
      </c>
      <c r="AX2" s="46" t="s">
        <v>155</v>
      </c>
      <c r="AY2" s="46" t="s">
        <v>153</v>
      </c>
      <c r="AZ2" s="46" t="s">
        <v>151</v>
      </c>
      <c r="BA2" s="46" t="s">
        <v>149</v>
      </c>
      <c r="BB2" s="46" t="s">
        <v>147</v>
      </c>
      <c r="BC2" s="46" t="s">
        <v>145</v>
      </c>
      <c r="BD2" s="46" t="s">
        <v>144</v>
      </c>
      <c r="BE2" s="46" t="s">
        <v>142</v>
      </c>
      <c r="BF2" s="46" t="s">
        <v>140</v>
      </c>
      <c r="BG2" s="46" t="s">
        <v>138</v>
      </c>
      <c r="BH2" s="46" t="s">
        <v>136</v>
      </c>
      <c r="BI2" s="46" t="s">
        <v>134</v>
      </c>
      <c r="BJ2" s="46" t="s">
        <v>132</v>
      </c>
      <c r="BK2" s="46" t="s">
        <v>131</v>
      </c>
      <c r="BL2" s="46" t="s">
        <v>129</v>
      </c>
      <c r="BM2" s="46" t="s">
        <v>127</v>
      </c>
      <c r="BN2" s="46" t="s">
        <v>125</v>
      </c>
      <c r="BO2" s="46" t="s">
        <v>123</v>
      </c>
      <c r="BP2" s="46" t="s">
        <v>121</v>
      </c>
      <c r="BQ2" s="46" t="s">
        <v>119</v>
      </c>
      <c r="BR2" s="46" t="s">
        <v>117</v>
      </c>
      <c r="BS2" s="46" t="s">
        <v>116</v>
      </c>
      <c r="BT2" s="46" t="s">
        <v>115</v>
      </c>
      <c r="BU2" s="46" t="s">
        <v>113</v>
      </c>
      <c r="BV2" s="46" t="s">
        <v>111</v>
      </c>
      <c r="BW2" s="46" t="s">
        <v>109</v>
      </c>
      <c r="BX2" s="46" t="s">
        <v>107</v>
      </c>
      <c r="BY2" s="46" t="s">
        <v>105</v>
      </c>
      <c r="BZ2" s="46" t="s">
        <v>103</v>
      </c>
      <c r="CA2" s="46" t="s">
        <v>101</v>
      </c>
      <c r="CB2" s="46" t="s">
        <v>99</v>
      </c>
      <c r="CC2" s="46" t="s">
        <v>97</v>
      </c>
      <c r="CD2" s="46" t="s">
        <v>95</v>
      </c>
      <c r="CE2" s="46" t="s">
        <v>93</v>
      </c>
      <c r="CF2" s="46" t="s">
        <v>91</v>
      </c>
      <c r="CG2" s="46" t="s">
        <v>89</v>
      </c>
      <c r="CH2" s="46" t="s">
        <v>87</v>
      </c>
      <c r="CI2" s="46" t="s">
        <v>85</v>
      </c>
      <c r="CJ2" s="46" t="s">
        <v>83</v>
      </c>
      <c r="CK2" s="46" t="s">
        <v>81</v>
      </c>
      <c r="CL2" s="46" t="s">
        <v>79</v>
      </c>
      <c r="CM2" s="46" t="s">
        <v>77</v>
      </c>
      <c r="CN2" s="46" t="s">
        <v>75</v>
      </c>
      <c r="CO2" s="46" t="s">
        <v>73</v>
      </c>
      <c r="CP2" s="46" t="s">
        <v>71</v>
      </c>
      <c r="CQ2" s="46" t="s">
        <v>69</v>
      </c>
      <c r="CR2" s="46" t="s">
        <v>67</v>
      </c>
      <c r="CS2" s="46" t="s">
        <v>65</v>
      </c>
      <c r="CT2" s="46" t="s">
        <v>63</v>
      </c>
      <c r="CU2" s="46" t="s">
        <v>62</v>
      </c>
      <c r="CV2" s="46" t="s">
        <v>60</v>
      </c>
      <c r="CW2" s="46" t="s">
        <v>58</v>
      </c>
      <c r="CX2" s="46" t="s">
        <v>56</v>
      </c>
      <c r="CY2" s="46" t="s">
        <v>54</v>
      </c>
      <c r="CZ2" s="46" t="s">
        <v>52</v>
      </c>
      <c r="DA2" s="46" t="s">
        <v>50</v>
      </c>
      <c r="DB2" s="46" t="s">
        <v>48</v>
      </c>
      <c r="DC2" s="46" t="s">
        <v>46</v>
      </c>
      <c r="DD2" s="46" t="s">
        <v>44</v>
      </c>
      <c r="DE2" s="47" t="s">
        <v>42</v>
      </c>
      <c r="DF2" s="48" t="s">
        <v>40</v>
      </c>
      <c r="DG2" s="46" t="s">
        <v>39</v>
      </c>
      <c r="DH2" s="46" t="s">
        <v>280</v>
      </c>
      <c r="DI2" s="46" t="s">
        <v>279</v>
      </c>
      <c r="DJ2" s="46" t="s">
        <v>278</v>
      </c>
      <c r="DK2" s="46" t="s">
        <v>277</v>
      </c>
      <c r="DL2" s="46" t="s">
        <v>276</v>
      </c>
      <c r="DM2" s="47" t="s">
        <v>275</v>
      </c>
      <c r="DN2" s="47" t="s">
        <v>274</v>
      </c>
      <c r="DO2" s="48" t="s">
        <v>273</v>
      </c>
      <c r="DP2" s="48" t="s">
        <v>272</v>
      </c>
      <c r="DQ2" s="48" t="s">
        <v>271</v>
      </c>
      <c r="DR2" s="48" t="s">
        <v>270</v>
      </c>
      <c r="DS2" s="48" t="s">
        <v>269</v>
      </c>
    </row>
    <row r="3" spans="1:124" ht="39.950000000000003" customHeight="1" x14ac:dyDescent="0.15">
      <c r="A3" s="49"/>
      <c r="B3" s="50"/>
      <c r="C3" s="51" t="s">
        <v>242</v>
      </c>
      <c r="D3" s="50" t="s">
        <v>240</v>
      </c>
      <c r="E3" s="50" t="s">
        <v>238</v>
      </c>
      <c r="F3" s="50" t="s">
        <v>236</v>
      </c>
      <c r="G3" s="50" t="s">
        <v>234</v>
      </c>
      <c r="H3" s="50" t="s">
        <v>231</v>
      </c>
      <c r="I3" s="50" t="s">
        <v>327</v>
      </c>
      <c r="J3" s="50" t="s">
        <v>229</v>
      </c>
      <c r="K3" s="50" t="s">
        <v>227</v>
      </c>
      <c r="L3" s="50" t="s">
        <v>225</v>
      </c>
      <c r="M3" s="50" t="s">
        <v>223</v>
      </c>
      <c r="N3" s="50" t="s">
        <v>221</v>
      </c>
      <c r="O3" s="50" t="s">
        <v>219</v>
      </c>
      <c r="P3" s="50" t="s">
        <v>217</v>
      </c>
      <c r="Q3" s="50" t="s">
        <v>215</v>
      </c>
      <c r="R3" s="50" t="s">
        <v>213</v>
      </c>
      <c r="S3" s="50" t="s">
        <v>211</v>
      </c>
      <c r="T3" s="50" t="s">
        <v>209</v>
      </c>
      <c r="U3" s="50" t="s">
        <v>207</v>
      </c>
      <c r="V3" s="50" t="s">
        <v>205</v>
      </c>
      <c r="W3" s="50" t="s">
        <v>328</v>
      </c>
      <c r="X3" s="52" t="s">
        <v>329</v>
      </c>
      <c r="Y3" s="50" t="s">
        <v>201</v>
      </c>
      <c r="Z3" s="50" t="s">
        <v>199</v>
      </c>
      <c r="AA3" s="50" t="s">
        <v>197</v>
      </c>
      <c r="AB3" s="50" t="s">
        <v>195</v>
      </c>
      <c r="AC3" s="50" t="s">
        <v>193</v>
      </c>
      <c r="AD3" s="50" t="s">
        <v>191</v>
      </c>
      <c r="AE3" s="50" t="s">
        <v>189</v>
      </c>
      <c r="AF3" s="50" t="s">
        <v>187</v>
      </c>
      <c r="AG3" s="50" t="s">
        <v>330</v>
      </c>
      <c r="AH3" s="50" t="s">
        <v>184</v>
      </c>
      <c r="AI3" s="50" t="s">
        <v>182</v>
      </c>
      <c r="AJ3" s="50" t="s">
        <v>180</v>
      </c>
      <c r="AK3" s="50" t="s">
        <v>178</v>
      </c>
      <c r="AL3" s="50" t="s">
        <v>176</v>
      </c>
      <c r="AM3" s="50" t="s">
        <v>174</v>
      </c>
      <c r="AN3" s="50" t="s">
        <v>331</v>
      </c>
      <c r="AO3" s="50" t="s">
        <v>171</v>
      </c>
      <c r="AP3" s="50" t="s">
        <v>169</v>
      </c>
      <c r="AQ3" s="50" t="s">
        <v>167</v>
      </c>
      <c r="AR3" s="50" t="s">
        <v>332</v>
      </c>
      <c r="AS3" s="50" t="s">
        <v>164</v>
      </c>
      <c r="AT3" s="50" t="s">
        <v>162</v>
      </c>
      <c r="AU3" s="50" t="s">
        <v>160</v>
      </c>
      <c r="AV3" s="50" t="s">
        <v>158</v>
      </c>
      <c r="AW3" s="50" t="s">
        <v>156</v>
      </c>
      <c r="AX3" s="50" t="s">
        <v>154</v>
      </c>
      <c r="AY3" s="50" t="s">
        <v>152</v>
      </c>
      <c r="AZ3" s="50" t="s">
        <v>150</v>
      </c>
      <c r="BA3" s="50" t="s">
        <v>148</v>
      </c>
      <c r="BB3" s="50" t="s">
        <v>146</v>
      </c>
      <c r="BC3" s="50" t="s">
        <v>333</v>
      </c>
      <c r="BD3" s="50" t="s">
        <v>143</v>
      </c>
      <c r="BE3" s="50" t="s">
        <v>141</v>
      </c>
      <c r="BF3" s="50" t="s">
        <v>139</v>
      </c>
      <c r="BG3" s="50" t="s">
        <v>137</v>
      </c>
      <c r="BH3" s="50" t="s">
        <v>135</v>
      </c>
      <c r="BI3" s="50" t="s">
        <v>133</v>
      </c>
      <c r="BJ3" s="50" t="s">
        <v>21</v>
      </c>
      <c r="BK3" s="50" t="s">
        <v>130</v>
      </c>
      <c r="BL3" s="50" t="s">
        <v>128</v>
      </c>
      <c r="BM3" s="50" t="s">
        <v>126</v>
      </c>
      <c r="BN3" s="50" t="s">
        <v>124</v>
      </c>
      <c r="BO3" s="50" t="s">
        <v>122</v>
      </c>
      <c r="BP3" s="50" t="s">
        <v>120</v>
      </c>
      <c r="BQ3" s="50" t="s">
        <v>118</v>
      </c>
      <c r="BR3" s="50" t="s">
        <v>22</v>
      </c>
      <c r="BS3" s="50" t="s">
        <v>23</v>
      </c>
      <c r="BT3" s="50" t="s">
        <v>114</v>
      </c>
      <c r="BU3" s="50" t="s">
        <v>112</v>
      </c>
      <c r="BV3" s="50" t="s">
        <v>110</v>
      </c>
      <c r="BW3" s="50" t="s">
        <v>108</v>
      </c>
      <c r="BX3" s="50" t="s">
        <v>106</v>
      </c>
      <c r="BY3" s="50" t="s">
        <v>104</v>
      </c>
      <c r="BZ3" s="50" t="s">
        <v>102</v>
      </c>
      <c r="CA3" s="50" t="s">
        <v>100</v>
      </c>
      <c r="CB3" s="50" t="s">
        <v>98</v>
      </c>
      <c r="CC3" s="50" t="s">
        <v>96</v>
      </c>
      <c r="CD3" s="50" t="s">
        <v>94</v>
      </c>
      <c r="CE3" s="50" t="s">
        <v>92</v>
      </c>
      <c r="CF3" s="50" t="s">
        <v>90</v>
      </c>
      <c r="CG3" s="50" t="s">
        <v>88</v>
      </c>
      <c r="CH3" s="50" t="s">
        <v>86</v>
      </c>
      <c r="CI3" s="50" t="s">
        <v>84</v>
      </c>
      <c r="CJ3" s="50" t="s">
        <v>82</v>
      </c>
      <c r="CK3" s="50" t="s">
        <v>80</v>
      </c>
      <c r="CL3" s="50" t="s">
        <v>78</v>
      </c>
      <c r="CM3" s="50" t="s">
        <v>76</v>
      </c>
      <c r="CN3" s="50" t="s">
        <v>74</v>
      </c>
      <c r="CO3" s="50" t="s">
        <v>72</v>
      </c>
      <c r="CP3" s="50" t="s">
        <v>70</v>
      </c>
      <c r="CQ3" s="50" t="s">
        <v>68</v>
      </c>
      <c r="CR3" s="50" t="s">
        <v>66</v>
      </c>
      <c r="CS3" s="50" t="s">
        <v>64</v>
      </c>
      <c r="CT3" s="50" t="s">
        <v>334</v>
      </c>
      <c r="CU3" s="50" t="s">
        <v>61</v>
      </c>
      <c r="CV3" s="50" t="s">
        <v>59</v>
      </c>
      <c r="CW3" s="50" t="s">
        <v>57</v>
      </c>
      <c r="CX3" s="50" t="s">
        <v>55</v>
      </c>
      <c r="CY3" s="50" t="s">
        <v>53</v>
      </c>
      <c r="CZ3" s="50" t="s">
        <v>51</v>
      </c>
      <c r="DA3" s="50" t="s">
        <v>49</v>
      </c>
      <c r="DB3" s="50" t="s">
        <v>47</v>
      </c>
      <c r="DC3" s="50" t="s">
        <v>45</v>
      </c>
      <c r="DD3" s="50" t="s">
        <v>43</v>
      </c>
      <c r="DE3" s="53" t="s">
        <v>41</v>
      </c>
      <c r="DF3" s="54" t="s">
        <v>0</v>
      </c>
      <c r="DG3" s="50" t="s">
        <v>261</v>
      </c>
      <c r="DH3" s="50" t="s">
        <v>260</v>
      </c>
      <c r="DI3" s="50" t="s">
        <v>259</v>
      </c>
      <c r="DJ3" s="50" t="s">
        <v>258</v>
      </c>
      <c r="DK3" s="50" t="s">
        <v>257</v>
      </c>
      <c r="DL3" s="50" t="s">
        <v>256</v>
      </c>
      <c r="DM3" s="53" t="s">
        <v>255</v>
      </c>
      <c r="DN3" s="53" t="s">
        <v>254</v>
      </c>
      <c r="DO3" s="54" t="s">
        <v>253</v>
      </c>
      <c r="DP3" s="54" t="s">
        <v>252</v>
      </c>
      <c r="DQ3" s="54" t="s">
        <v>251</v>
      </c>
      <c r="DR3" s="54" t="s">
        <v>7</v>
      </c>
      <c r="DS3" s="54" t="s">
        <v>8</v>
      </c>
      <c r="DT3" s="43"/>
    </row>
    <row r="4" spans="1:124" ht="39.950000000000003" customHeight="1" x14ac:dyDescent="0.15">
      <c r="A4" s="44" t="s">
        <v>243</v>
      </c>
      <c r="B4" s="45" t="s">
        <v>242</v>
      </c>
      <c r="C4" s="55">
        <v>11610</v>
      </c>
      <c r="D4" s="42">
        <v>4358</v>
      </c>
      <c r="E4" s="42">
        <v>74</v>
      </c>
      <c r="F4" s="42">
        <v>21</v>
      </c>
      <c r="G4" s="42">
        <v>0</v>
      </c>
      <c r="H4" s="42">
        <v>0</v>
      </c>
      <c r="I4" s="42">
        <v>0</v>
      </c>
      <c r="J4" s="42">
        <v>261081</v>
      </c>
      <c r="K4" s="42">
        <v>12978</v>
      </c>
      <c r="L4" s="42">
        <v>41183</v>
      </c>
      <c r="M4" s="42">
        <v>3226</v>
      </c>
      <c r="N4" s="42">
        <v>328</v>
      </c>
      <c r="O4" s="42">
        <v>35</v>
      </c>
      <c r="P4" s="42">
        <v>2</v>
      </c>
      <c r="Q4" s="42">
        <v>0</v>
      </c>
      <c r="R4" s="42">
        <v>79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26</v>
      </c>
      <c r="Y4" s="42">
        <v>0</v>
      </c>
      <c r="Z4" s="42">
        <v>8</v>
      </c>
      <c r="AA4" s="42">
        <v>743</v>
      </c>
      <c r="AB4" s="42">
        <v>97</v>
      </c>
      <c r="AC4" s="42">
        <v>0</v>
      </c>
      <c r="AD4" s="42">
        <v>0</v>
      </c>
      <c r="AE4" s="42">
        <v>0</v>
      </c>
      <c r="AF4" s="42">
        <v>1014</v>
      </c>
      <c r="AG4" s="42">
        <v>0</v>
      </c>
      <c r="AH4" s="42">
        <v>0</v>
      </c>
      <c r="AI4" s="42">
        <v>0</v>
      </c>
      <c r="AJ4" s="42">
        <v>0</v>
      </c>
      <c r="AK4" s="42">
        <v>6</v>
      </c>
      <c r="AL4" s="42">
        <v>0</v>
      </c>
      <c r="AM4" s="42">
        <v>0</v>
      </c>
      <c r="AN4" s="42">
        <v>0</v>
      </c>
      <c r="AO4" s="42">
        <v>0</v>
      </c>
      <c r="AP4" s="42">
        <v>0</v>
      </c>
      <c r="AQ4" s="42">
        <v>0</v>
      </c>
      <c r="AR4" s="42">
        <v>0</v>
      </c>
      <c r="AS4" s="42">
        <v>0</v>
      </c>
      <c r="AT4" s="42">
        <v>0</v>
      </c>
      <c r="AU4" s="42">
        <v>0</v>
      </c>
      <c r="AV4" s="42">
        <v>0</v>
      </c>
      <c r="AW4" s="42">
        <v>0</v>
      </c>
      <c r="AX4" s="42">
        <v>0</v>
      </c>
      <c r="AY4" s="42">
        <v>0</v>
      </c>
      <c r="AZ4" s="42">
        <v>0</v>
      </c>
      <c r="BA4" s="42">
        <v>0</v>
      </c>
      <c r="BB4" s="42">
        <v>0</v>
      </c>
      <c r="BC4" s="42">
        <v>0</v>
      </c>
      <c r="BD4" s="42">
        <v>0</v>
      </c>
      <c r="BE4" s="42">
        <v>0</v>
      </c>
      <c r="BF4" s="42">
        <v>0</v>
      </c>
      <c r="BG4" s="42">
        <v>0</v>
      </c>
      <c r="BH4" s="42">
        <v>0</v>
      </c>
      <c r="BI4" s="42">
        <v>0</v>
      </c>
      <c r="BJ4" s="42">
        <v>258</v>
      </c>
      <c r="BK4" s="42">
        <v>0</v>
      </c>
      <c r="BL4" s="42">
        <v>1360</v>
      </c>
      <c r="BM4" s="42">
        <v>2</v>
      </c>
      <c r="BN4" s="42">
        <v>1823</v>
      </c>
      <c r="BO4" s="42">
        <v>775</v>
      </c>
      <c r="BP4" s="42">
        <v>0</v>
      </c>
      <c r="BQ4" s="42">
        <v>0</v>
      </c>
      <c r="BR4" s="42">
        <v>0</v>
      </c>
      <c r="BS4" s="42">
        <v>0</v>
      </c>
      <c r="BT4" s="42">
        <v>774</v>
      </c>
      <c r="BU4" s="42">
        <v>0</v>
      </c>
      <c r="BV4" s="42">
        <v>1</v>
      </c>
      <c r="BW4" s="42">
        <v>0</v>
      </c>
      <c r="BX4" s="42">
        <v>10</v>
      </c>
      <c r="BY4" s="42">
        <v>0</v>
      </c>
      <c r="BZ4" s="42">
        <v>0</v>
      </c>
      <c r="CA4" s="42">
        <v>0</v>
      </c>
      <c r="CB4" s="42">
        <v>0</v>
      </c>
      <c r="CC4" s="42">
        <v>0</v>
      </c>
      <c r="CD4" s="42">
        <v>0</v>
      </c>
      <c r="CE4" s="42">
        <v>0</v>
      </c>
      <c r="CF4" s="42">
        <v>180</v>
      </c>
      <c r="CG4" s="42">
        <v>0</v>
      </c>
      <c r="CH4" s="42">
        <v>0</v>
      </c>
      <c r="CI4" s="42">
        <v>0</v>
      </c>
      <c r="CJ4" s="42">
        <v>0</v>
      </c>
      <c r="CK4" s="42">
        <v>0</v>
      </c>
      <c r="CL4" s="42">
        <v>0</v>
      </c>
      <c r="CM4" s="42">
        <v>132</v>
      </c>
      <c r="CN4" s="42">
        <v>4824</v>
      </c>
      <c r="CO4" s="42">
        <v>0</v>
      </c>
      <c r="CP4" s="42">
        <v>5363</v>
      </c>
      <c r="CQ4" s="42">
        <v>0</v>
      </c>
      <c r="CR4" s="42">
        <v>3313</v>
      </c>
      <c r="CS4" s="42">
        <v>5353</v>
      </c>
      <c r="CT4" s="42">
        <v>643</v>
      </c>
      <c r="CU4" s="42">
        <v>55</v>
      </c>
      <c r="CV4" s="42">
        <v>0</v>
      </c>
      <c r="CW4" s="42">
        <v>0</v>
      </c>
      <c r="CX4" s="42">
        <v>4</v>
      </c>
      <c r="CY4" s="42">
        <v>6021</v>
      </c>
      <c r="CZ4" s="42">
        <v>67624</v>
      </c>
      <c r="DA4" s="42">
        <v>25</v>
      </c>
      <c r="DB4" s="42">
        <v>1287</v>
      </c>
      <c r="DC4" s="42">
        <v>3222</v>
      </c>
      <c r="DD4" s="42">
        <v>0</v>
      </c>
      <c r="DE4" s="56">
        <v>0</v>
      </c>
      <c r="DF4" s="57">
        <v>439918</v>
      </c>
      <c r="DG4" s="42">
        <v>4030</v>
      </c>
      <c r="DH4" s="42">
        <v>230121</v>
      </c>
      <c r="DI4" s="42">
        <v>0</v>
      </c>
      <c r="DJ4" s="42">
        <v>0</v>
      </c>
      <c r="DK4" s="42">
        <v>0</v>
      </c>
      <c r="DL4" s="42">
        <v>0</v>
      </c>
      <c r="DM4" s="56">
        <v>2330</v>
      </c>
      <c r="DN4" s="56">
        <v>236481</v>
      </c>
      <c r="DO4" s="57">
        <v>676399</v>
      </c>
      <c r="DP4" s="57">
        <v>1883</v>
      </c>
      <c r="DQ4" s="57">
        <v>1883</v>
      </c>
      <c r="DR4" s="57">
        <v>238364</v>
      </c>
      <c r="DS4" s="57">
        <v>678282</v>
      </c>
    </row>
    <row r="5" spans="1:124" ht="39.950000000000003" customHeight="1" x14ac:dyDescent="0.15">
      <c r="A5" s="55" t="s">
        <v>241</v>
      </c>
      <c r="B5" s="43" t="s">
        <v>240</v>
      </c>
      <c r="C5" s="55">
        <v>0</v>
      </c>
      <c r="D5" s="42">
        <v>4437</v>
      </c>
      <c r="E5" s="42">
        <v>96</v>
      </c>
      <c r="F5" s="42">
        <v>0</v>
      </c>
      <c r="G5" s="42">
        <v>0</v>
      </c>
      <c r="H5" s="42">
        <v>0</v>
      </c>
      <c r="I5" s="42">
        <v>0</v>
      </c>
      <c r="J5" s="42">
        <v>54861</v>
      </c>
      <c r="K5" s="42">
        <v>0</v>
      </c>
      <c r="L5" s="42">
        <v>28</v>
      </c>
      <c r="M5" s="42">
        <v>0</v>
      </c>
      <c r="N5" s="42">
        <v>109</v>
      </c>
      <c r="O5" s="42">
        <v>105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8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4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  <c r="AG5" s="42">
        <v>701</v>
      </c>
      <c r="AH5" s="42">
        <v>0</v>
      </c>
      <c r="AI5" s="42">
        <v>0</v>
      </c>
      <c r="AJ5" s="42">
        <v>0</v>
      </c>
      <c r="AK5" s="42">
        <v>0</v>
      </c>
      <c r="AL5" s="42">
        <v>0</v>
      </c>
      <c r="AM5" s="42">
        <v>0</v>
      </c>
      <c r="AN5" s="42">
        <v>0</v>
      </c>
      <c r="AO5" s="42">
        <v>0</v>
      </c>
      <c r="AP5" s="42">
        <v>0</v>
      </c>
      <c r="AQ5" s="42">
        <v>0</v>
      </c>
      <c r="AR5" s="42">
        <v>0</v>
      </c>
      <c r="AS5" s="42">
        <v>0</v>
      </c>
      <c r="AT5" s="42">
        <v>0</v>
      </c>
      <c r="AU5" s="42">
        <v>0</v>
      </c>
      <c r="AV5" s="42">
        <v>0</v>
      </c>
      <c r="AW5" s="42">
        <v>0</v>
      </c>
      <c r="AX5" s="42">
        <v>0</v>
      </c>
      <c r="AY5" s="42">
        <v>0</v>
      </c>
      <c r="AZ5" s="42">
        <v>0</v>
      </c>
      <c r="BA5" s="42">
        <v>0</v>
      </c>
      <c r="BB5" s="42">
        <v>0</v>
      </c>
      <c r="BC5" s="42">
        <v>0</v>
      </c>
      <c r="BD5" s="42">
        <v>0</v>
      </c>
      <c r="BE5" s="42">
        <v>0</v>
      </c>
      <c r="BF5" s="42">
        <v>0</v>
      </c>
      <c r="BG5" s="42">
        <v>0</v>
      </c>
      <c r="BH5" s="42">
        <v>0</v>
      </c>
      <c r="BI5" s="42">
        <v>0</v>
      </c>
      <c r="BJ5" s="42">
        <v>65</v>
      </c>
      <c r="BK5" s="42">
        <v>0</v>
      </c>
      <c r="BL5" s="42">
        <v>0</v>
      </c>
      <c r="BM5" s="42">
        <v>0</v>
      </c>
      <c r="BN5" s="42">
        <v>0</v>
      </c>
      <c r="BO5" s="42">
        <v>0</v>
      </c>
      <c r="BP5" s="42">
        <v>0</v>
      </c>
      <c r="BQ5" s="42">
        <v>0</v>
      </c>
      <c r="BR5" s="42">
        <v>0</v>
      </c>
      <c r="BS5" s="42">
        <v>0</v>
      </c>
      <c r="BT5" s="42">
        <v>0</v>
      </c>
      <c r="BU5" s="42">
        <v>0</v>
      </c>
      <c r="BV5" s="42">
        <v>0</v>
      </c>
      <c r="BW5" s="42">
        <v>0</v>
      </c>
      <c r="BX5" s="42">
        <v>0</v>
      </c>
      <c r="BY5" s="42">
        <v>0</v>
      </c>
      <c r="BZ5" s="42">
        <v>0</v>
      </c>
      <c r="CA5" s="42">
        <v>0</v>
      </c>
      <c r="CB5" s="42">
        <v>0</v>
      </c>
      <c r="CC5" s="42">
        <v>0</v>
      </c>
      <c r="CD5" s="42">
        <v>0</v>
      </c>
      <c r="CE5" s="42">
        <v>0</v>
      </c>
      <c r="CF5" s="42">
        <v>8</v>
      </c>
      <c r="CG5" s="42">
        <v>0</v>
      </c>
      <c r="CH5" s="42">
        <v>0</v>
      </c>
      <c r="CI5" s="42">
        <v>0</v>
      </c>
      <c r="CJ5" s="42">
        <v>0</v>
      </c>
      <c r="CK5" s="42">
        <v>0</v>
      </c>
      <c r="CL5" s="42">
        <v>0</v>
      </c>
      <c r="CM5" s="42">
        <v>3</v>
      </c>
      <c r="CN5" s="42">
        <v>185</v>
      </c>
      <c r="CO5" s="42">
        <v>1632</v>
      </c>
      <c r="CP5" s="42">
        <v>278</v>
      </c>
      <c r="CQ5" s="42">
        <v>0</v>
      </c>
      <c r="CR5" s="42">
        <v>162</v>
      </c>
      <c r="CS5" s="42">
        <v>324</v>
      </c>
      <c r="CT5" s="42">
        <v>0</v>
      </c>
      <c r="CU5" s="42">
        <v>0</v>
      </c>
      <c r="CV5" s="42">
        <v>0</v>
      </c>
      <c r="CW5" s="42">
        <v>0</v>
      </c>
      <c r="CX5" s="42">
        <v>0</v>
      </c>
      <c r="CY5" s="42">
        <v>310</v>
      </c>
      <c r="CZ5" s="42">
        <v>5378</v>
      </c>
      <c r="DA5" s="42">
        <v>0</v>
      </c>
      <c r="DB5" s="42">
        <v>2</v>
      </c>
      <c r="DC5" s="42">
        <v>51</v>
      </c>
      <c r="DD5" s="42">
        <v>0</v>
      </c>
      <c r="DE5" s="56">
        <v>0</v>
      </c>
      <c r="DF5" s="57">
        <v>68747</v>
      </c>
      <c r="DG5" s="42">
        <v>0</v>
      </c>
      <c r="DH5" s="42">
        <v>6984</v>
      </c>
      <c r="DI5" s="42">
        <v>0</v>
      </c>
      <c r="DJ5" s="42">
        <v>0</v>
      </c>
      <c r="DK5" s="42">
        <v>0</v>
      </c>
      <c r="DL5" s="42">
        <v>0</v>
      </c>
      <c r="DM5" s="56">
        <v>13</v>
      </c>
      <c r="DN5" s="56">
        <v>6997</v>
      </c>
      <c r="DO5" s="57">
        <v>75744</v>
      </c>
      <c r="DP5" s="57">
        <v>174</v>
      </c>
      <c r="DQ5" s="57">
        <v>174</v>
      </c>
      <c r="DR5" s="57">
        <v>7171</v>
      </c>
      <c r="DS5" s="57">
        <v>75918</v>
      </c>
    </row>
    <row r="6" spans="1:124" ht="39.950000000000003" customHeight="1" x14ac:dyDescent="0.15">
      <c r="A6" s="55" t="s">
        <v>239</v>
      </c>
      <c r="B6" s="43" t="s">
        <v>238</v>
      </c>
      <c r="C6" s="55">
        <v>0</v>
      </c>
      <c r="D6" s="42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  <c r="AG6" s="42">
        <v>0</v>
      </c>
      <c r="AH6" s="42">
        <v>0</v>
      </c>
      <c r="AI6" s="42">
        <v>0</v>
      </c>
      <c r="AJ6" s="42">
        <v>0</v>
      </c>
      <c r="AK6" s="42">
        <v>0</v>
      </c>
      <c r="AL6" s="42">
        <v>0</v>
      </c>
      <c r="AM6" s="42">
        <v>0</v>
      </c>
      <c r="AN6" s="42">
        <v>0</v>
      </c>
      <c r="AO6" s="42">
        <v>0</v>
      </c>
      <c r="AP6" s="42">
        <v>0</v>
      </c>
      <c r="AQ6" s="42">
        <v>0</v>
      </c>
      <c r="AR6" s="42">
        <v>0</v>
      </c>
      <c r="AS6" s="42">
        <v>0</v>
      </c>
      <c r="AT6" s="42">
        <v>0</v>
      </c>
      <c r="AU6" s="42">
        <v>0</v>
      </c>
      <c r="AV6" s="42">
        <v>0</v>
      </c>
      <c r="AW6" s="42">
        <v>0</v>
      </c>
      <c r="AX6" s="42">
        <v>0</v>
      </c>
      <c r="AY6" s="42">
        <v>0</v>
      </c>
      <c r="AZ6" s="42">
        <v>0</v>
      </c>
      <c r="BA6" s="42">
        <v>0</v>
      </c>
      <c r="BB6" s="42">
        <v>0</v>
      </c>
      <c r="BC6" s="42">
        <v>0</v>
      </c>
      <c r="BD6" s="42">
        <v>0</v>
      </c>
      <c r="BE6" s="42">
        <v>0</v>
      </c>
      <c r="BF6" s="42">
        <v>0</v>
      </c>
      <c r="BG6" s="42">
        <v>0</v>
      </c>
      <c r="BH6" s="42">
        <v>0</v>
      </c>
      <c r="BI6" s="42">
        <v>0</v>
      </c>
      <c r="BJ6" s="42">
        <v>0</v>
      </c>
      <c r="BK6" s="42">
        <v>0</v>
      </c>
      <c r="BL6" s="42">
        <v>0</v>
      </c>
      <c r="BM6" s="42">
        <v>0</v>
      </c>
      <c r="BN6" s="42">
        <v>0</v>
      </c>
      <c r="BO6" s="42">
        <v>0</v>
      </c>
      <c r="BP6" s="42">
        <v>0</v>
      </c>
      <c r="BQ6" s="42">
        <v>0</v>
      </c>
      <c r="BR6" s="42">
        <v>0</v>
      </c>
      <c r="BS6" s="42">
        <v>0</v>
      </c>
      <c r="BT6" s="42">
        <v>0</v>
      </c>
      <c r="BU6" s="42">
        <v>0</v>
      </c>
      <c r="BV6" s="42">
        <v>0</v>
      </c>
      <c r="BW6" s="42">
        <v>0</v>
      </c>
      <c r="BX6" s="42">
        <v>0</v>
      </c>
      <c r="BY6" s="42">
        <v>0</v>
      </c>
      <c r="BZ6" s="42">
        <v>0</v>
      </c>
      <c r="CA6" s="42">
        <v>0</v>
      </c>
      <c r="CB6" s="42">
        <v>0</v>
      </c>
      <c r="CC6" s="42">
        <v>0</v>
      </c>
      <c r="CD6" s="42">
        <v>0</v>
      </c>
      <c r="CE6" s="42">
        <v>0</v>
      </c>
      <c r="CF6" s="42">
        <v>0</v>
      </c>
      <c r="CG6" s="42">
        <v>0</v>
      </c>
      <c r="CH6" s="42">
        <v>0</v>
      </c>
      <c r="CI6" s="42">
        <v>0</v>
      </c>
      <c r="CJ6" s="42">
        <v>0</v>
      </c>
      <c r="CK6" s="42">
        <v>0</v>
      </c>
      <c r="CL6" s="42">
        <v>0</v>
      </c>
      <c r="CM6" s="42">
        <v>0</v>
      </c>
      <c r="CN6" s="42">
        <v>0</v>
      </c>
      <c r="CO6" s="42">
        <v>0</v>
      </c>
      <c r="CP6" s="42">
        <v>0</v>
      </c>
      <c r="CQ6" s="42">
        <v>0</v>
      </c>
      <c r="CR6" s="42">
        <v>0</v>
      </c>
      <c r="CS6" s="42">
        <v>0</v>
      </c>
      <c r="CT6" s="42">
        <v>0</v>
      </c>
      <c r="CU6" s="42">
        <v>0</v>
      </c>
      <c r="CV6" s="42">
        <v>0</v>
      </c>
      <c r="CW6" s="42">
        <v>0</v>
      </c>
      <c r="CX6" s="42">
        <v>0</v>
      </c>
      <c r="CY6" s="42">
        <v>0</v>
      </c>
      <c r="CZ6" s="42">
        <v>0</v>
      </c>
      <c r="DA6" s="42">
        <v>0</v>
      </c>
      <c r="DB6" s="42">
        <v>0</v>
      </c>
      <c r="DC6" s="42">
        <v>0</v>
      </c>
      <c r="DD6" s="42">
        <v>0</v>
      </c>
      <c r="DE6" s="56">
        <v>0</v>
      </c>
      <c r="DF6" s="57">
        <v>0</v>
      </c>
      <c r="DG6" s="42">
        <v>0</v>
      </c>
      <c r="DH6" s="42">
        <v>0</v>
      </c>
      <c r="DI6" s="42">
        <v>0</v>
      </c>
      <c r="DJ6" s="42">
        <v>0</v>
      </c>
      <c r="DK6" s="42">
        <v>0</v>
      </c>
      <c r="DL6" s="42">
        <v>0</v>
      </c>
      <c r="DM6" s="56">
        <v>0</v>
      </c>
      <c r="DN6" s="56">
        <v>0</v>
      </c>
      <c r="DO6" s="57">
        <v>0</v>
      </c>
      <c r="DP6" s="57">
        <v>0</v>
      </c>
      <c r="DQ6" s="57">
        <v>0</v>
      </c>
      <c r="DR6" s="57">
        <v>0</v>
      </c>
      <c r="DS6" s="57">
        <v>0</v>
      </c>
    </row>
    <row r="7" spans="1:124" ht="39.950000000000003" customHeight="1" x14ac:dyDescent="0.15">
      <c r="A7" s="55" t="s">
        <v>237</v>
      </c>
      <c r="B7" s="43" t="s">
        <v>236</v>
      </c>
      <c r="C7" s="55">
        <v>0</v>
      </c>
      <c r="D7" s="42">
        <v>0</v>
      </c>
      <c r="E7" s="42">
        <v>0</v>
      </c>
      <c r="F7" s="42">
        <v>7965</v>
      </c>
      <c r="G7" s="42">
        <v>9</v>
      </c>
      <c r="H7" s="42">
        <v>2</v>
      </c>
      <c r="I7" s="42">
        <v>1</v>
      </c>
      <c r="J7" s="42">
        <v>499</v>
      </c>
      <c r="K7" s="42">
        <v>0</v>
      </c>
      <c r="L7" s="42">
        <v>16</v>
      </c>
      <c r="M7" s="42">
        <v>0</v>
      </c>
      <c r="N7" s="42">
        <v>0</v>
      </c>
      <c r="O7" s="42">
        <v>0</v>
      </c>
      <c r="P7" s="42">
        <v>22115</v>
      </c>
      <c r="Q7" s="42">
        <v>0</v>
      </c>
      <c r="R7" s="42">
        <v>95</v>
      </c>
      <c r="S7" s="42">
        <v>0</v>
      </c>
      <c r="T7" s="42">
        <v>0</v>
      </c>
      <c r="U7" s="42">
        <v>0</v>
      </c>
      <c r="V7" s="42">
        <v>23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190</v>
      </c>
      <c r="AC7" s="42">
        <v>0</v>
      </c>
      <c r="AD7" s="42">
        <v>0</v>
      </c>
      <c r="AE7" s="42">
        <v>0</v>
      </c>
      <c r="AF7" s="42">
        <v>0</v>
      </c>
      <c r="AG7" s="42">
        <v>53</v>
      </c>
      <c r="AH7" s="42">
        <v>0</v>
      </c>
      <c r="AI7" s="42">
        <v>0</v>
      </c>
      <c r="AJ7" s="42">
        <v>0</v>
      </c>
      <c r="AK7" s="42">
        <v>0</v>
      </c>
      <c r="AL7" s="42">
        <v>0</v>
      </c>
      <c r="AM7" s="42">
        <v>0</v>
      </c>
      <c r="AN7" s="42">
        <v>0</v>
      </c>
      <c r="AO7" s="42">
        <v>0</v>
      </c>
      <c r="AP7" s="42">
        <v>0</v>
      </c>
      <c r="AQ7" s="42">
        <v>0</v>
      </c>
      <c r="AR7" s="42">
        <v>0</v>
      </c>
      <c r="AS7" s="42">
        <v>0</v>
      </c>
      <c r="AT7" s="42">
        <v>0</v>
      </c>
      <c r="AU7" s="42">
        <v>0</v>
      </c>
      <c r="AV7" s="42">
        <v>0</v>
      </c>
      <c r="AW7" s="42">
        <v>0</v>
      </c>
      <c r="AX7" s="42">
        <v>0</v>
      </c>
      <c r="AY7" s="42">
        <v>0</v>
      </c>
      <c r="AZ7" s="42">
        <v>0</v>
      </c>
      <c r="BA7" s="42">
        <v>0</v>
      </c>
      <c r="BB7" s="42">
        <v>0</v>
      </c>
      <c r="BC7" s="42">
        <v>0</v>
      </c>
      <c r="BD7" s="42">
        <v>0</v>
      </c>
      <c r="BE7" s="42">
        <v>0</v>
      </c>
      <c r="BF7" s="42">
        <v>0</v>
      </c>
      <c r="BG7" s="42">
        <v>0</v>
      </c>
      <c r="BH7" s="42">
        <v>1</v>
      </c>
      <c r="BI7" s="42">
        <v>0</v>
      </c>
      <c r="BJ7" s="42">
        <v>59</v>
      </c>
      <c r="BK7" s="42">
        <v>0</v>
      </c>
      <c r="BL7" s="42">
        <v>12</v>
      </c>
      <c r="BM7" s="42">
        <v>17</v>
      </c>
      <c r="BN7" s="42">
        <v>230</v>
      </c>
      <c r="BO7" s="42">
        <v>11</v>
      </c>
      <c r="BP7" s="42">
        <v>0</v>
      </c>
      <c r="BQ7" s="42">
        <v>0</v>
      </c>
      <c r="BR7" s="42">
        <v>0</v>
      </c>
      <c r="BS7" s="42">
        <v>0</v>
      </c>
      <c r="BT7" s="42">
        <v>0</v>
      </c>
      <c r="BU7" s="42">
        <v>0</v>
      </c>
      <c r="BV7" s="42">
        <v>0</v>
      </c>
      <c r="BW7" s="42">
        <v>0</v>
      </c>
      <c r="BX7" s="42">
        <v>0</v>
      </c>
      <c r="BY7" s="42">
        <v>0</v>
      </c>
      <c r="BZ7" s="42">
        <v>0</v>
      </c>
      <c r="CA7" s="42">
        <v>0</v>
      </c>
      <c r="CB7" s="42">
        <v>0</v>
      </c>
      <c r="CC7" s="42">
        <v>0</v>
      </c>
      <c r="CD7" s="42">
        <v>0</v>
      </c>
      <c r="CE7" s="42">
        <v>0</v>
      </c>
      <c r="CF7" s="42">
        <v>0</v>
      </c>
      <c r="CG7" s="42">
        <v>0</v>
      </c>
      <c r="CH7" s="42">
        <v>0</v>
      </c>
      <c r="CI7" s="42">
        <v>0</v>
      </c>
      <c r="CJ7" s="42">
        <v>0</v>
      </c>
      <c r="CK7" s="42">
        <v>0</v>
      </c>
      <c r="CL7" s="42">
        <v>0</v>
      </c>
      <c r="CM7" s="42">
        <v>5</v>
      </c>
      <c r="CN7" s="42">
        <v>73</v>
      </c>
      <c r="CO7" s="42">
        <v>0</v>
      </c>
      <c r="CP7" s="42">
        <v>18</v>
      </c>
      <c r="CQ7" s="42">
        <v>0</v>
      </c>
      <c r="CR7" s="42">
        <v>46</v>
      </c>
      <c r="CS7" s="42">
        <v>87</v>
      </c>
      <c r="CT7" s="42">
        <v>0</v>
      </c>
      <c r="CU7" s="42">
        <v>0</v>
      </c>
      <c r="CV7" s="42">
        <v>0</v>
      </c>
      <c r="CW7" s="42">
        <v>0</v>
      </c>
      <c r="CX7" s="42">
        <v>0</v>
      </c>
      <c r="CY7" s="42">
        <v>196</v>
      </c>
      <c r="CZ7" s="42">
        <v>1908</v>
      </c>
      <c r="DA7" s="42">
        <v>0</v>
      </c>
      <c r="DB7" s="42">
        <v>0</v>
      </c>
      <c r="DC7" s="42">
        <v>34</v>
      </c>
      <c r="DD7" s="42">
        <v>0</v>
      </c>
      <c r="DE7" s="56">
        <v>0</v>
      </c>
      <c r="DF7" s="57">
        <v>33665</v>
      </c>
      <c r="DG7" s="42">
        <v>115</v>
      </c>
      <c r="DH7" s="42">
        <v>5885</v>
      </c>
      <c r="DI7" s="42">
        <v>0</v>
      </c>
      <c r="DJ7" s="42">
        <v>0</v>
      </c>
      <c r="DK7" s="42">
        <v>0</v>
      </c>
      <c r="DL7" s="42">
        <v>0</v>
      </c>
      <c r="DM7" s="56">
        <v>0</v>
      </c>
      <c r="DN7" s="56">
        <v>6000</v>
      </c>
      <c r="DO7" s="57">
        <v>39665</v>
      </c>
      <c r="DP7" s="57">
        <v>605</v>
      </c>
      <c r="DQ7" s="57">
        <v>605</v>
      </c>
      <c r="DR7" s="57">
        <v>6605</v>
      </c>
      <c r="DS7" s="57">
        <v>40270</v>
      </c>
    </row>
    <row r="8" spans="1:124" ht="39.950000000000003" customHeight="1" x14ac:dyDescent="0.15">
      <c r="A8" s="55" t="s">
        <v>235</v>
      </c>
      <c r="B8" s="43" t="s">
        <v>234</v>
      </c>
      <c r="C8" s="55">
        <v>0</v>
      </c>
      <c r="D8" s="42">
        <v>0</v>
      </c>
      <c r="E8" s="42">
        <v>0</v>
      </c>
      <c r="F8" s="42">
        <v>0</v>
      </c>
      <c r="G8" s="42">
        <v>826</v>
      </c>
      <c r="H8" s="42">
        <v>0</v>
      </c>
      <c r="I8" s="42">
        <v>0</v>
      </c>
      <c r="J8" s="42">
        <v>51202</v>
      </c>
      <c r="K8" s="42">
        <v>0</v>
      </c>
      <c r="L8" s="42">
        <v>138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1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50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  <c r="AG8" s="42">
        <v>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2">
        <v>0</v>
      </c>
      <c r="AP8" s="42">
        <v>0</v>
      </c>
      <c r="AQ8" s="42">
        <v>0</v>
      </c>
      <c r="AR8" s="42">
        <v>0</v>
      </c>
      <c r="AS8" s="42">
        <v>0</v>
      </c>
      <c r="AT8" s="42">
        <v>0</v>
      </c>
      <c r="AU8" s="42">
        <v>0</v>
      </c>
      <c r="AV8" s="42">
        <v>0</v>
      </c>
      <c r="AW8" s="42">
        <v>0</v>
      </c>
      <c r="AX8" s="42">
        <v>0</v>
      </c>
      <c r="AY8" s="42">
        <v>0</v>
      </c>
      <c r="AZ8" s="42">
        <v>0</v>
      </c>
      <c r="BA8" s="42">
        <v>0</v>
      </c>
      <c r="BB8" s="42">
        <v>0</v>
      </c>
      <c r="BC8" s="42">
        <v>0</v>
      </c>
      <c r="BD8" s="42">
        <v>0</v>
      </c>
      <c r="BE8" s="42">
        <v>0</v>
      </c>
      <c r="BF8" s="42">
        <v>0</v>
      </c>
      <c r="BG8" s="42">
        <v>0</v>
      </c>
      <c r="BH8" s="42">
        <v>0</v>
      </c>
      <c r="BI8" s="42">
        <v>0</v>
      </c>
      <c r="BJ8" s="42">
        <v>1956</v>
      </c>
      <c r="BK8" s="42">
        <v>0</v>
      </c>
      <c r="BL8" s="42">
        <v>0</v>
      </c>
      <c r="BM8" s="42">
        <v>0</v>
      </c>
      <c r="BN8" s="42">
        <v>0</v>
      </c>
      <c r="BO8" s="42">
        <v>0</v>
      </c>
      <c r="BP8" s="42">
        <v>0</v>
      </c>
      <c r="BQ8" s="42">
        <v>0</v>
      </c>
      <c r="BR8" s="42">
        <v>0</v>
      </c>
      <c r="BS8" s="42">
        <v>0</v>
      </c>
      <c r="BT8" s="42">
        <v>0</v>
      </c>
      <c r="BU8" s="42">
        <v>0</v>
      </c>
      <c r="BV8" s="42">
        <v>0</v>
      </c>
      <c r="BW8" s="42">
        <v>0</v>
      </c>
      <c r="BX8" s="42">
        <v>0</v>
      </c>
      <c r="BY8" s="42">
        <v>0</v>
      </c>
      <c r="BZ8" s="42">
        <v>0</v>
      </c>
      <c r="CA8" s="42">
        <v>0</v>
      </c>
      <c r="CB8" s="42">
        <v>0</v>
      </c>
      <c r="CC8" s="42">
        <v>0</v>
      </c>
      <c r="CD8" s="42">
        <v>0</v>
      </c>
      <c r="CE8" s="42">
        <v>0</v>
      </c>
      <c r="CF8" s="42">
        <v>9</v>
      </c>
      <c r="CG8" s="42">
        <v>0</v>
      </c>
      <c r="CH8" s="42">
        <v>0</v>
      </c>
      <c r="CI8" s="42">
        <v>0</v>
      </c>
      <c r="CJ8" s="42">
        <v>0</v>
      </c>
      <c r="CK8" s="42">
        <v>0</v>
      </c>
      <c r="CL8" s="42">
        <v>0</v>
      </c>
      <c r="CM8" s="42">
        <v>9</v>
      </c>
      <c r="CN8" s="42">
        <v>98</v>
      </c>
      <c r="CO8" s="42">
        <v>0</v>
      </c>
      <c r="CP8" s="42">
        <v>562</v>
      </c>
      <c r="CQ8" s="42">
        <v>0</v>
      </c>
      <c r="CR8" s="42">
        <v>355</v>
      </c>
      <c r="CS8" s="42">
        <v>791</v>
      </c>
      <c r="CT8" s="42">
        <v>0</v>
      </c>
      <c r="CU8" s="42">
        <v>0</v>
      </c>
      <c r="CV8" s="42">
        <v>0</v>
      </c>
      <c r="CW8" s="42">
        <v>0</v>
      </c>
      <c r="CX8" s="42">
        <v>0</v>
      </c>
      <c r="CY8" s="42">
        <v>1098</v>
      </c>
      <c r="CZ8" s="42">
        <v>9459</v>
      </c>
      <c r="DA8" s="42">
        <v>0</v>
      </c>
      <c r="DB8" s="42">
        <v>14</v>
      </c>
      <c r="DC8" s="42">
        <v>178</v>
      </c>
      <c r="DD8" s="42">
        <v>0</v>
      </c>
      <c r="DE8" s="56">
        <v>0</v>
      </c>
      <c r="DF8" s="57">
        <v>66746</v>
      </c>
      <c r="DG8" s="42">
        <v>770</v>
      </c>
      <c r="DH8" s="42">
        <v>15419</v>
      </c>
      <c r="DI8" s="42">
        <v>0</v>
      </c>
      <c r="DJ8" s="42">
        <v>0</v>
      </c>
      <c r="DK8" s="42">
        <v>0</v>
      </c>
      <c r="DL8" s="42">
        <v>0</v>
      </c>
      <c r="DM8" s="56">
        <v>11</v>
      </c>
      <c r="DN8" s="56">
        <v>16200</v>
      </c>
      <c r="DO8" s="57">
        <v>82946</v>
      </c>
      <c r="DP8" s="57">
        <v>2752</v>
      </c>
      <c r="DQ8" s="57">
        <v>2752</v>
      </c>
      <c r="DR8" s="57">
        <v>18952</v>
      </c>
      <c r="DS8" s="57">
        <v>85698</v>
      </c>
    </row>
    <row r="9" spans="1:124" ht="39.950000000000003" customHeight="1" x14ac:dyDescent="0.15">
      <c r="A9" s="55" t="s">
        <v>233</v>
      </c>
      <c r="B9" s="43" t="s">
        <v>231</v>
      </c>
      <c r="C9" s="55">
        <v>0</v>
      </c>
      <c r="D9" s="42">
        <v>8</v>
      </c>
      <c r="E9" s="42">
        <v>0</v>
      </c>
      <c r="F9" s="42">
        <v>8</v>
      </c>
      <c r="G9" s="42">
        <v>0</v>
      </c>
      <c r="H9" s="42">
        <v>25</v>
      </c>
      <c r="I9" s="42">
        <v>0</v>
      </c>
      <c r="J9" s="42">
        <v>973</v>
      </c>
      <c r="K9" s="42">
        <v>129</v>
      </c>
      <c r="L9" s="42">
        <v>86</v>
      </c>
      <c r="M9" s="42">
        <v>4</v>
      </c>
      <c r="N9" s="42">
        <v>127</v>
      </c>
      <c r="O9" s="42">
        <v>21</v>
      </c>
      <c r="P9" s="42">
        <v>0</v>
      </c>
      <c r="Q9" s="42">
        <v>0</v>
      </c>
      <c r="R9" s="42">
        <v>2215</v>
      </c>
      <c r="S9" s="42">
        <v>60</v>
      </c>
      <c r="T9" s="42">
        <v>0</v>
      </c>
      <c r="U9" s="42">
        <v>3698</v>
      </c>
      <c r="V9" s="42">
        <v>236</v>
      </c>
      <c r="W9" s="42">
        <v>61</v>
      </c>
      <c r="X9" s="42">
        <v>2575</v>
      </c>
      <c r="Y9" s="42">
        <v>204</v>
      </c>
      <c r="Z9" s="42">
        <v>339</v>
      </c>
      <c r="AA9" s="42">
        <v>130</v>
      </c>
      <c r="AB9" s="42">
        <v>279</v>
      </c>
      <c r="AC9" s="42">
        <v>217465</v>
      </c>
      <c r="AD9" s="42">
        <v>35830</v>
      </c>
      <c r="AE9" s="42">
        <v>34</v>
      </c>
      <c r="AF9" s="42">
        <v>58</v>
      </c>
      <c r="AG9" s="42">
        <v>3</v>
      </c>
      <c r="AH9" s="42">
        <v>765</v>
      </c>
      <c r="AI9" s="42">
        <v>2457</v>
      </c>
      <c r="AJ9" s="42">
        <v>985</v>
      </c>
      <c r="AK9" s="42">
        <v>534</v>
      </c>
      <c r="AL9" s="42">
        <v>3175</v>
      </c>
      <c r="AM9" s="42">
        <v>4607</v>
      </c>
      <c r="AN9" s="42">
        <v>213</v>
      </c>
      <c r="AO9" s="42">
        <v>1</v>
      </c>
      <c r="AP9" s="42">
        <v>565</v>
      </c>
      <c r="AQ9" s="42">
        <v>245</v>
      </c>
      <c r="AR9" s="42">
        <v>36</v>
      </c>
      <c r="AS9" s="42">
        <v>246</v>
      </c>
      <c r="AT9" s="42">
        <v>62</v>
      </c>
      <c r="AU9" s="42">
        <v>52</v>
      </c>
      <c r="AV9" s="42">
        <v>0</v>
      </c>
      <c r="AW9" s="42">
        <v>59</v>
      </c>
      <c r="AX9" s="42">
        <v>196</v>
      </c>
      <c r="AY9" s="42">
        <v>64</v>
      </c>
      <c r="AZ9" s="42">
        <v>0</v>
      </c>
      <c r="BA9" s="42">
        <v>0</v>
      </c>
      <c r="BB9" s="42">
        <v>20</v>
      </c>
      <c r="BC9" s="42">
        <v>0</v>
      </c>
      <c r="BD9" s="42">
        <v>18</v>
      </c>
      <c r="BE9" s="42">
        <v>81</v>
      </c>
      <c r="BF9" s="42">
        <v>2</v>
      </c>
      <c r="BG9" s="42">
        <v>570</v>
      </c>
      <c r="BH9" s="42">
        <v>0</v>
      </c>
      <c r="BI9" s="42">
        <v>19</v>
      </c>
      <c r="BJ9" s="42">
        <v>13</v>
      </c>
      <c r="BK9" s="42">
        <v>22</v>
      </c>
      <c r="BL9" s="42">
        <v>0</v>
      </c>
      <c r="BM9" s="42">
        <v>0</v>
      </c>
      <c r="BN9" s="42">
        <v>14</v>
      </c>
      <c r="BO9" s="42">
        <v>6</v>
      </c>
      <c r="BP9" s="42">
        <v>552373</v>
      </c>
      <c r="BQ9" s="42">
        <v>204781</v>
      </c>
      <c r="BR9" s="42">
        <v>0</v>
      </c>
      <c r="BS9" s="42">
        <v>2</v>
      </c>
      <c r="BT9" s="42">
        <v>31</v>
      </c>
      <c r="BU9" s="42">
        <v>4</v>
      </c>
      <c r="BV9" s="42">
        <v>7</v>
      </c>
      <c r="BW9" s="42">
        <v>0</v>
      </c>
      <c r="BX9" s="42">
        <v>0</v>
      </c>
      <c r="BY9" s="42">
        <v>15</v>
      </c>
      <c r="BZ9" s="42">
        <v>0</v>
      </c>
      <c r="CA9" s="42">
        <v>0</v>
      </c>
      <c r="CB9" s="42">
        <v>0</v>
      </c>
      <c r="CC9" s="42">
        <v>0</v>
      </c>
      <c r="CD9" s="42">
        <v>16</v>
      </c>
      <c r="CE9" s="42">
        <v>2</v>
      </c>
      <c r="CF9" s="42">
        <v>15</v>
      </c>
      <c r="CG9" s="42">
        <v>0</v>
      </c>
      <c r="CH9" s="42">
        <v>0</v>
      </c>
      <c r="CI9" s="42">
        <v>0</v>
      </c>
      <c r="CJ9" s="42">
        <v>0</v>
      </c>
      <c r="CK9" s="42">
        <v>0</v>
      </c>
      <c r="CL9" s="42">
        <v>0</v>
      </c>
      <c r="CM9" s="42">
        <v>0</v>
      </c>
      <c r="CN9" s="42">
        <v>13</v>
      </c>
      <c r="CO9" s="42">
        <v>78</v>
      </c>
      <c r="CP9" s="42">
        <v>47</v>
      </c>
      <c r="CQ9" s="42">
        <v>0</v>
      </c>
      <c r="CR9" s="42">
        <v>4</v>
      </c>
      <c r="CS9" s="42">
        <v>15</v>
      </c>
      <c r="CT9" s="42">
        <v>31</v>
      </c>
      <c r="CU9" s="42">
        <v>70</v>
      </c>
      <c r="CV9" s="42">
        <v>0</v>
      </c>
      <c r="CW9" s="42">
        <v>2</v>
      </c>
      <c r="CX9" s="42">
        <v>2</v>
      </c>
      <c r="CY9" s="42">
        <v>52</v>
      </c>
      <c r="CZ9" s="42">
        <v>2</v>
      </c>
      <c r="DA9" s="42">
        <v>69</v>
      </c>
      <c r="DB9" s="42">
        <v>13</v>
      </c>
      <c r="DC9" s="42">
        <v>0</v>
      </c>
      <c r="DD9" s="42">
        <v>0</v>
      </c>
      <c r="DE9" s="56">
        <v>0</v>
      </c>
      <c r="DF9" s="57">
        <v>1037239</v>
      </c>
      <c r="DG9" s="42">
        <v>0</v>
      </c>
      <c r="DH9" s="42">
        <v>1</v>
      </c>
      <c r="DI9" s="42">
        <v>0</v>
      </c>
      <c r="DJ9" s="42">
        <v>0</v>
      </c>
      <c r="DK9" s="42">
        <v>0</v>
      </c>
      <c r="DL9" s="42">
        <v>0</v>
      </c>
      <c r="DM9" s="56">
        <v>1745</v>
      </c>
      <c r="DN9" s="56">
        <v>1746</v>
      </c>
      <c r="DO9" s="57">
        <v>1038985</v>
      </c>
      <c r="DP9" s="57">
        <v>3</v>
      </c>
      <c r="DQ9" s="57">
        <v>3</v>
      </c>
      <c r="DR9" s="57">
        <v>1749</v>
      </c>
      <c r="DS9" s="57">
        <v>1038988</v>
      </c>
    </row>
    <row r="10" spans="1:124" ht="39.950000000000003" customHeight="1" x14ac:dyDescent="0.15">
      <c r="A10" s="55" t="s">
        <v>232</v>
      </c>
      <c r="B10" s="43" t="s">
        <v>327</v>
      </c>
      <c r="C10" s="55">
        <v>0</v>
      </c>
      <c r="D10" s="42">
        <v>0</v>
      </c>
      <c r="E10" s="42">
        <v>0</v>
      </c>
      <c r="F10" s="42">
        <v>168</v>
      </c>
      <c r="G10" s="42">
        <v>0</v>
      </c>
      <c r="H10" s="42">
        <v>0</v>
      </c>
      <c r="I10" s="42">
        <v>610</v>
      </c>
      <c r="J10" s="42">
        <v>48</v>
      </c>
      <c r="K10" s="42">
        <v>0</v>
      </c>
      <c r="L10" s="42">
        <v>81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3002</v>
      </c>
      <c r="S10" s="42">
        <v>9</v>
      </c>
      <c r="T10" s="42">
        <v>0</v>
      </c>
      <c r="U10" s="42">
        <v>788</v>
      </c>
      <c r="V10" s="42">
        <v>6146</v>
      </c>
      <c r="W10" s="42">
        <v>0</v>
      </c>
      <c r="X10" s="42">
        <v>182</v>
      </c>
      <c r="Y10" s="42">
        <v>16</v>
      </c>
      <c r="Z10" s="42">
        <v>0</v>
      </c>
      <c r="AA10" s="42">
        <v>132</v>
      </c>
      <c r="AB10" s="42">
        <v>248</v>
      </c>
      <c r="AC10" s="42">
        <v>0</v>
      </c>
      <c r="AD10" s="42">
        <v>19361</v>
      </c>
      <c r="AE10" s="42">
        <v>0</v>
      </c>
      <c r="AF10" s="42">
        <v>145</v>
      </c>
      <c r="AG10" s="42">
        <v>4</v>
      </c>
      <c r="AH10" s="42">
        <v>13080</v>
      </c>
      <c r="AI10" s="42">
        <v>75291</v>
      </c>
      <c r="AJ10" s="42">
        <v>7220</v>
      </c>
      <c r="AK10" s="42">
        <v>33332</v>
      </c>
      <c r="AL10" s="42">
        <v>49978</v>
      </c>
      <c r="AM10" s="42">
        <v>0</v>
      </c>
      <c r="AN10" s="42">
        <v>236</v>
      </c>
      <c r="AO10" s="42">
        <v>0</v>
      </c>
      <c r="AP10" s="42">
        <v>93202</v>
      </c>
      <c r="AQ10" s="42">
        <v>162</v>
      </c>
      <c r="AR10" s="42">
        <v>90</v>
      </c>
      <c r="AS10" s="42">
        <v>33</v>
      </c>
      <c r="AT10" s="42">
        <v>21</v>
      </c>
      <c r="AU10" s="42">
        <v>114</v>
      </c>
      <c r="AV10" s="42">
        <v>94</v>
      </c>
      <c r="AW10" s="42">
        <v>0</v>
      </c>
      <c r="AX10" s="42">
        <v>0</v>
      </c>
      <c r="AY10" s="42">
        <v>0</v>
      </c>
      <c r="AZ10" s="42">
        <v>0</v>
      </c>
      <c r="BA10" s="42">
        <v>0</v>
      </c>
      <c r="BB10" s="42">
        <v>0</v>
      </c>
      <c r="BC10" s="42">
        <v>0</v>
      </c>
      <c r="BD10" s="42">
        <v>0</v>
      </c>
      <c r="BE10" s="42">
        <v>0</v>
      </c>
      <c r="BF10" s="42">
        <v>0</v>
      </c>
      <c r="BG10" s="42">
        <v>0</v>
      </c>
      <c r="BH10" s="42">
        <v>0</v>
      </c>
      <c r="BI10" s="42">
        <v>0</v>
      </c>
      <c r="BJ10" s="42">
        <v>926</v>
      </c>
      <c r="BK10" s="42">
        <v>0</v>
      </c>
      <c r="BL10" s="42">
        <v>33537</v>
      </c>
      <c r="BM10" s="42">
        <v>1669</v>
      </c>
      <c r="BN10" s="42">
        <v>87105</v>
      </c>
      <c r="BO10" s="42">
        <v>60535</v>
      </c>
      <c r="BP10" s="42">
        <v>0</v>
      </c>
      <c r="BQ10" s="42">
        <v>0</v>
      </c>
      <c r="BR10" s="42">
        <v>0</v>
      </c>
      <c r="BS10" s="42">
        <v>0</v>
      </c>
      <c r="BT10" s="42">
        <v>0</v>
      </c>
      <c r="BU10" s="42">
        <v>0</v>
      </c>
      <c r="BV10" s="42">
        <v>0</v>
      </c>
      <c r="BW10" s="42">
        <v>0</v>
      </c>
      <c r="BX10" s="42">
        <v>0</v>
      </c>
      <c r="BY10" s="42">
        <v>0</v>
      </c>
      <c r="BZ10" s="42">
        <v>0</v>
      </c>
      <c r="CA10" s="42">
        <v>0</v>
      </c>
      <c r="CB10" s="42">
        <v>0</v>
      </c>
      <c r="CC10" s="42">
        <v>0</v>
      </c>
      <c r="CD10" s="42">
        <v>0</v>
      </c>
      <c r="CE10" s="42">
        <v>0</v>
      </c>
      <c r="CF10" s="42">
        <v>0</v>
      </c>
      <c r="CG10" s="42">
        <v>0</v>
      </c>
      <c r="CH10" s="42">
        <v>0</v>
      </c>
      <c r="CI10" s="42">
        <v>0</v>
      </c>
      <c r="CJ10" s="42">
        <v>0</v>
      </c>
      <c r="CK10" s="42">
        <v>0</v>
      </c>
      <c r="CL10" s="42">
        <v>0</v>
      </c>
      <c r="CM10" s="42">
        <v>298</v>
      </c>
      <c r="CN10" s="42">
        <v>0</v>
      </c>
      <c r="CO10" s="42">
        <v>0</v>
      </c>
      <c r="CP10" s="42">
        <v>0</v>
      </c>
      <c r="CQ10" s="42">
        <v>0</v>
      </c>
      <c r="CR10" s="42">
        <v>0</v>
      </c>
      <c r="CS10" s="42">
        <v>0</v>
      </c>
      <c r="CT10" s="42">
        <v>0</v>
      </c>
      <c r="CU10" s="42">
        <v>0</v>
      </c>
      <c r="CV10" s="42">
        <v>0</v>
      </c>
      <c r="CW10" s="42">
        <v>0</v>
      </c>
      <c r="CX10" s="42">
        <v>0</v>
      </c>
      <c r="CY10" s="42">
        <v>0</v>
      </c>
      <c r="CZ10" s="42">
        <v>0</v>
      </c>
      <c r="DA10" s="42">
        <v>0</v>
      </c>
      <c r="DB10" s="42">
        <v>81</v>
      </c>
      <c r="DC10" s="42">
        <v>166</v>
      </c>
      <c r="DD10" s="42">
        <v>0</v>
      </c>
      <c r="DE10" s="56">
        <v>573</v>
      </c>
      <c r="DF10" s="57">
        <v>488683</v>
      </c>
      <c r="DG10" s="42">
        <v>0</v>
      </c>
      <c r="DH10" s="42">
        <v>19</v>
      </c>
      <c r="DI10" s="42">
        <v>0</v>
      </c>
      <c r="DJ10" s="42">
        <v>0</v>
      </c>
      <c r="DK10" s="42">
        <v>0</v>
      </c>
      <c r="DL10" s="42">
        <v>0</v>
      </c>
      <c r="DM10" s="56">
        <v>7847</v>
      </c>
      <c r="DN10" s="56">
        <v>7866</v>
      </c>
      <c r="DO10" s="57">
        <v>496549</v>
      </c>
      <c r="DP10" s="57">
        <v>5339</v>
      </c>
      <c r="DQ10" s="57">
        <v>5339</v>
      </c>
      <c r="DR10" s="57">
        <v>13205</v>
      </c>
      <c r="DS10" s="57">
        <v>501888</v>
      </c>
    </row>
    <row r="11" spans="1:124" ht="39.950000000000003" customHeight="1" x14ac:dyDescent="0.15">
      <c r="A11" s="55" t="s">
        <v>230</v>
      </c>
      <c r="B11" s="43" t="s">
        <v>229</v>
      </c>
      <c r="C11" s="55">
        <v>0</v>
      </c>
      <c r="D11" s="42">
        <v>5887</v>
      </c>
      <c r="E11" s="42">
        <v>0</v>
      </c>
      <c r="F11" s="42">
        <v>953</v>
      </c>
      <c r="G11" s="42">
        <v>2975</v>
      </c>
      <c r="H11" s="42">
        <v>0</v>
      </c>
      <c r="I11" s="42">
        <v>0</v>
      </c>
      <c r="J11" s="42">
        <v>279705</v>
      </c>
      <c r="K11" s="42">
        <v>23850</v>
      </c>
      <c r="L11" s="42">
        <v>33860</v>
      </c>
      <c r="M11" s="42">
        <v>28</v>
      </c>
      <c r="N11" s="42">
        <v>84</v>
      </c>
      <c r="O11" s="42">
        <v>147</v>
      </c>
      <c r="P11" s="42">
        <v>332</v>
      </c>
      <c r="Q11" s="42">
        <v>0</v>
      </c>
      <c r="R11" s="42">
        <v>2218</v>
      </c>
      <c r="S11" s="42">
        <v>19</v>
      </c>
      <c r="T11" s="42">
        <v>0</v>
      </c>
      <c r="U11" s="42">
        <v>8</v>
      </c>
      <c r="V11" s="42">
        <v>76</v>
      </c>
      <c r="W11" s="42">
        <v>0</v>
      </c>
      <c r="X11" s="42">
        <v>1798</v>
      </c>
      <c r="Y11" s="42">
        <v>7</v>
      </c>
      <c r="Z11" s="42">
        <v>0</v>
      </c>
      <c r="AA11" s="42">
        <v>4323</v>
      </c>
      <c r="AB11" s="42">
        <v>5943</v>
      </c>
      <c r="AC11" s="42">
        <v>2</v>
      </c>
      <c r="AD11" s="42">
        <v>0</v>
      </c>
      <c r="AE11" s="42">
        <v>34</v>
      </c>
      <c r="AF11" s="42">
        <v>1</v>
      </c>
      <c r="AG11" s="42">
        <v>366</v>
      </c>
      <c r="AH11" s="42">
        <v>27</v>
      </c>
      <c r="AI11" s="42">
        <v>0</v>
      </c>
      <c r="AJ11" s="42">
        <v>22</v>
      </c>
      <c r="AK11" s="42">
        <v>290</v>
      </c>
      <c r="AL11" s="42">
        <v>0</v>
      </c>
      <c r="AM11" s="42">
        <v>0</v>
      </c>
      <c r="AN11" s="42">
        <v>1</v>
      </c>
      <c r="AO11" s="42">
        <v>0</v>
      </c>
      <c r="AP11" s="42">
        <v>0</v>
      </c>
      <c r="AQ11" s="42">
        <v>0</v>
      </c>
      <c r="AR11" s="42">
        <v>0</v>
      </c>
      <c r="AS11" s="42">
        <v>0</v>
      </c>
      <c r="AT11" s="42">
        <v>0</v>
      </c>
      <c r="AU11" s="42">
        <v>0</v>
      </c>
      <c r="AV11" s="42">
        <v>0</v>
      </c>
      <c r="AW11" s="42">
        <v>0</v>
      </c>
      <c r="AX11" s="42">
        <v>0</v>
      </c>
      <c r="AY11" s="42">
        <v>0</v>
      </c>
      <c r="AZ11" s="42">
        <v>0</v>
      </c>
      <c r="BA11" s="42">
        <v>0</v>
      </c>
      <c r="BB11" s="42">
        <v>0</v>
      </c>
      <c r="BC11" s="42">
        <v>0</v>
      </c>
      <c r="BD11" s="42">
        <v>0</v>
      </c>
      <c r="BE11" s="42">
        <v>0</v>
      </c>
      <c r="BF11" s="42">
        <v>0</v>
      </c>
      <c r="BG11" s="42">
        <v>0</v>
      </c>
      <c r="BH11" s="42">
        <v>0</v>
      </c>
      <c r="BI11" s="42">
        <v>0</v>
      </c>
      <c r="BJ11" s="42">
        <v>231</v>
      </c>
      <c r="BK11" s="42">
        <v>0</v>
      </c>
      <c r="BL11" s="42">
        <v>0</v>
      </c>
      <c r="BM11" s="42">
        <v>0</v>
      </c>
      <c r="BN11" s="42">
        <v>0</v>
      </c>
      <c r="BO11" s="42">
        <v>0</v>
      </c>
      <c r="BP11" s="42">
        <v>0</v>
      </c>
      <c r="BQ11" s="42">
        <v>0</v>
      </c>
      <c r="BR11" s="42">
        <v>0</v>
      </c>
      <c r="BS11" s="42">
        <v>0</v>
      </c>
      <c r="BT11" s="42">
        <v>0</v>
      </c>
      <c r="BU11" s="42">
        <v>0</v>
      </c>
      <c r="BV11" s="42">
        <v>0</v>
      </c>
      <c r="BW11" s="42">
        <v>0</v>
      </c>
      <c r="BX11" s="42">
        <v>0</v>
      </c>
      <c r="BY11" s="42">
        <v>0</v>
      </c>
      <c r="BZ11" s="42">
        <v>0</v>
      </c>
      <c r="CA11" s="42">
        <v>0</v>
      </c>
      <c r="CB11" s="42">
        <v>0</v>
      </c>
      <c r="CC11" s="42">
        <v>0</v>
      </c>
      <c r="CD11" s="42">
        <v>0</v>
      </c>
      <c r="CE11" s="42">
        <v>0</v>
      </c>
      <c r="CF11" s="42">
        <v>179</v>
      </c>
      <c r="CG11" s="42">
        <v>0</v>
      </c>
      <c r="CH11" s="42">
        <v>0</v>
      </c>
      <c r="CI11" s="42">
        <v>0</v>
      </c>
      <c r="CJ11" s="42">
        <v>0</v>
      </c>
      <c r="CK11" s="42">
        <v>0</v>
      </c>
      <c r="CL11" s="42">
        <v>0</v>
      </c>
      <c r="CM11" s="42">
        <v>466</v>
      </c>
      <c r="CN11" s="42">
        <v>8918</v>
      </c>
      <c r="CO11" s="42">
        <v>0</v>
      </c>
      <c r="CP11" s="42">
        <v>8020</v>
      </c>
      <c r="CQ11" s="42">
        <v>0</v>
      </c>
      <c r="CR11" s="42">
        <v>5143</v>
      </c>
      <c r="CS11" s="42">
        <v>9415</v>
      </c>
      <c r="CT11" s="42">
        <v>240</v>
      </c>
      <c r="CU11" s="42">
        <v>0</v>
      </c>
      <c r="CV11" s="42">
        <v>0</v>
      </c>
      <c r="CW11" s="42">
        <v>0</v>
      </c>
      <c r="CX11" s="42">
        <v>0</v>
      </c>
      <c r="CY11" s="42">
        <v>9932</v>
      </c>
      <c r="CZ11" s="42">
        <v>191653</v>
      </c>
      <c r="DA11" s="42">
        <v>0</v>
      </c>
      <c r="DB11" s="42">
        <v>10</v>
      </c>
      <c r="DC11" s="42">
        <v>1711</v>
      </c>
      <c r="DD11" s="42">
        <v>0</v>
      </c>
      <c r="DE11" s="56">
        <v>0</v>
      </c>
      <c r="DF11" s="57">
        <v>598874</v>
      </c>
      <c r="DG11" s="42">
        <v>18901</v>
      </c>
      <c r="DH11" s="42">
        <v>828901</v>
      </c>
      <c r="DI11" s="42">
        <v>0</v>
      </c>
      <c r="DJ11" s="42">
        <v>0</v>
      </c>
      <c r="DK11" s="42">
        <v>0</v>
      </c>
      <c r="DL11" s="42">
        <v>0</v>
      </c>
      <c r="DM11" s="56">
        <v>750</v>
      </c>
      <c r="DN11" s="56">
        <v>848552</v>
      </c>
      <c r="DO11" s="57">
        <v>1447426</v>
      </c>
      <c r="DP11" s="57">
        <v>24625</v>
      </c>
      <c r="DQ11" s="57">
        <v>24625</v>
      </c>
      <c r="DR11" s="57">
        <v>873177</v>
      </c>
      <c r="DS11" s="57">
        <v>1472051</v>
      </c>
    </row>
    <row r="12" spans="1:124" ht="39.950000000000003" customHeight="1" x14ac:dyDescent="0.15">
      <c r="A12" s="55" t="s">
        <v>228</v>
      </c>
      <c r="B12" s="43" t="s">
        <v>227</v>
      </c>
      <c r="C12" s="55">
        <v>0</v>
      </c>
      <c r="D12" s="42">
        <v>59</v>
      </c>
      <c r="E12" s="42">
        <v>2</v>
      </c>
      <c r="F12" s="42">
        <v>0</v>
      </c>
      <c r="G12" s="42">
        <v>787</v>
      </c>
      <c r="H12" s="42">
        <v>0</v>
      </c>
      <c r="I12" s="42">
        <v>0</v>
      </c>
      <c r="J12" s="42">
        <v>2449</v>
      </c>
      <c r="K12" s="42">
        <v>14440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2</v>
      </c>
      <c r="Y12" s="42">
        <v>0</v>
      </c>
      <c r="Z12" s="42">
        <v>0</v>
      </c>
      <c r="AA12" s="42">
        <v>23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  <c r="AG12" s="42">
        <v>0</v>
      </c>
      <c r="AH12" s="42">
        <v>0</v>
      </c>
      <c r="AI12" s="42">
        <v>0</v>
      </c>
      <c r="AJ12" s="42">
        <v>0</v>
      </c>
      <c r="AK12" s="42">
        <v>0</v>
      </c>
      <c r="AL12" s="42">
        <v>0</v>
      </c>
      <c r="AM12" s="42">
        <v>0</v>
      </c>
      <c r="AN12" s="42">
        <v>0</v>
      </c>
      <c r="AO12" s="42">
        <v>0</v>
      </c>
      <c r="AP12" s="42">
        <v>0</v>
      </c>
      <c r="AQ12" s="42">
        <v>0</v>
      </c>
      <c r="AR12" s="42">
        <v>0</v>
      </c>
      <c r="AS12" s="42">
        <v>0</v>
      </c>
      <c r="AT12" s="42">
        <v>0</v>
      </c>
      <c r="AU12" s="42">
        <v>0</v>
      </c>
      <c r="AV12" s="42">
        <v>0</v>
      </c>
      <c r="AW12" s="42">
        <v>0</v>
      </c>
      <c r="AX12" s="42">
        <v>0</v>
      </c>
      <c r="AY12" s="42">
        <v>0</v>
      </c>
      <c r="AZ12" s="42">
        <v>0</v>
      </c>
      <c r="BA12" s="42">
        <v>0</v>
      </c>
      <c r="BB12" s="42">
        <v>0</v>
      </c>
      <c r="BC12" s="42">
        <v>0</v>
      </c>
      <c r="BD12" s="42">
        <v>0</v>
      </c>
      <c r="BE12" s="42">
        <v>0</v>
      </c>
      <c r="BF12" s="42">
        <v>0</v>
      </c>
      <c r="BG12" s="42">
        <v>0</v>
      </c>
      <c r="BH12" s="42">
        <v>0</v>
      </c>
      <c r="BI12" s="42">
        <v>0</v>
      </c>
      <c r="BJ12" s="42">
        <v>0</v>
      </c>
      <c r="BK12" s="42">
        <v>0</v>
      </c>
      <c r="BL12" s="42">
        <v>0</v>
      </c>
      <c r="BM12" s="42">
        <v>0</v>
      </c>
      <c r="BN12" s="42">
        <v>0</v>
      </c>
      <c r="BO12" s="42">
        <v>0</v>
      </c>
      <c r="BP12" s="42">
        <v>0</v>
      </c>
      <c r="BQ12" s="42">
        <v>0</v>
      </c>
      <c r="BR12" s="42">
        <v>0</v>
      </c>
      <c r="BS12" s="42">
        <v>0</v>
      </c>
      <c r="BT12" s="42">
        <v>361</v>
      </c>
      <c r="BU12" s="42">
        <v>0</v>
      </c>
      <c r="BV12" s="42">
        <v>0</v>
      </c>
      <c r="BW12" s="42">
        <v>0</v>
      </c>
      <c r="BX12" s="42">
        <v>0</v>
      </c>
      <c r="BY12" s="42">
        <v>0</v>
      </c>
      <c r="BZ12" s="42">
        <v>0</v>
      </c>
      <c r="CA12" s="42">
        <v>0</v>
      </c>
      <c r="CB12" s="42">
        <v>0</v>
      </c>
      <c r="CC12" s="42">
        <v>0</v>
      </c>
      <c r="CD12" s="42">
        <v>0</v>
      </c>
      <c r="CE12" s="42">
        <v>0</v>
      </c>
      <c r="CF12" s="42">
        <v>291</v>
      </c>
      <c r="CG12" s="42">
        <v>0</v>
      </c>
      <c r="CH12" s="42">
        <v>0</v>
      </c>
      <c r="CI12" s="42">
        <v>0</v>
      </c>
      <c r="CJ12" s="42">
        <v>0</v>
      </c>
      <c r="CK12" s="42">
        <v>0</v>
      </c>
      <c r="CL12" s="42">
        <v>0</v>
      </c>
      <c r="CM12" s="42">
        <v>62</v>
      </c>
      <c r="CN12" s="42">
        <v>211</v>
      </c>
      <c r="CO12" s="42">
        <v>0</v>
      </c>
      <c r="CP12" s="42">
        <v>1706</v>
      </c>
      <c r="CQ12" s="42">
        <v>0</v>
      </c>
      <c r="CR12" s="42">
        <v>942</v>
      </c>
      <c r="CS12" s="42">
        <v>1790</v>
      </c>
      <c r="CT12" s="42">
        <v>0</v>
      </c>
      <c r="CU12" s="42">
        <v>0</v>
      </c>
      <c r="CV12" s="42">
        <v>0</v>
      </c>
      <c r="CW12" s="42">
        <v>0</v>
      </c>
      <c r="CX12" s="42">
        <v>14</v>
      </c>
      <c r="CY12" s="42">
        <v>8565</v>
      </c>
      <c r="CZ12" s="42">
        <v>145509</v>
      </c>
      <c r="DA12" s="42">
        <v>0</v>
      </c>
      <c r="DB12" s="42">
        <v>0</v>
      </c>
      <c r="DC12" s="42">
        <v>787</v>
      </c>
      <c r="DD12" s="42">
        <v>0</v>
      </c>
      <c r="DE12" s="56">
        <v>864</v>
      </c>
      <c r="DF12" s="57">
        <v>178864</v>
      </c>
      <c r="DG12" s="42">
        <v>19008</v>
      </c>
      <c r="DH12" s="42">
        <v>309644</v>
      </c>
      <c r="DI12" s="42">
        <v>0</v>
      </c>
      <c r="DJ12" s="42">
        <v>0</v>
      </c>
      <c r="DK12" s="42">
        <v>0</v>
      </c>
      <c r="DL12" s="42">
        <v>0</v>
      </c>
      <c r="DM12" s="56">
        <v>0</v>
      </c>
      <c r="DN12" s="56">
        <v>328652</v>
      </c>
      <c r="DO12" s="57">
        <v>507516</v>
      </c>
      <c r="DP12" s="57">
        <v>4987</v>
      </c>
      <c r="DQ12" s="57">
        <v>4987</v>
      </c>
      <c r="DR12" s="57">
        <v>333639</v>
      </c>
      <c r="DS12" s="57">
        <v>512503</v>
      </c>
    </row>
    <row r="13" spans="1:124" ht="39.950000000000003" customHeight="1" x14ac:dyDescent="0.15">
      <c r="A13" s="55" t="s">
        <v>226</v>
      </c>
      <c r="B13" s="43" t="s">
        <v>225</v>
      </c>
      <c r="C13" s="55">
        <v>15699</v>
      </c>
      <c r="D13" s="42">
        <v>181445</v>
      </c>
      <c r="E13" s="42">
        <v>2578</v>
      </c>
      <c r="F13" s="42">
        <v>1241</v>
      </c>
      <c r="G13" s="42">
        <v>12012</v>
      </c>
      <c r="H13" s="42">
        <v>0</v>
      </c>
      <c r="I13" s="42">
        <v>0</v>
      </c>
      <c r="J13" s="42">
        <v>0</v>
      </c>
      <c r="K13" s="42">
        <v>0</v>
      </c>
      <c r="L13" s="42">
        <v>2082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22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  <c r="AG13" s="42">
        <v>0</v>
      </c>
      <c r="AH13" s="42">
        <v>0</v>
      </c>
      <c r="AI13" s="42">
        <v>0</v>
      </c>
      <c r="AJ13" s="42">
        <v>0</v>
      </c>
      <c r="AK13" s="42">
        <v>0</v>
      </c>
      <c r="AL13" s="42">
        <v>0</v>
      </c>
      <c r="AM13" s="42">
        <v>0</v>
      </c>
      <c r="AN13" s="42">
        <v>0</v>
      </c>
      <c r="AO13" s="42">
        <v>0</v>
      </c>
      <c r="AP13" s="42">
        <v>0</v>
      </c>
      <c r="AQ13" s="42">
        <v>0</v>
      </c>
      <c r="AR13" s="42">
        <v>0</v>
      </c>
      <c r="AS13" s="42">
        <v>0</v>
      </c>
      <c r="AT13" s="42">
        <v>0</v>
      </c>
      <c r="AU13" s="42">
        <v>0</v>
      </c>
      <c r="AV13" s="42">
        <v>0</v>
      </c>
      <c r="AW13" s="42">
        <v>0</v>
      </c>
      <c r="AX13" s="42">
        <v>0</v>
      </c>
      <c r="AY13" s="42">
        <v>0</v>
      </c>
      <c r="AZ13" s="42">
        <v>0</v>
      </c>
      <c r="BA13" s="42">
        <v>0</v>
      </c>
      <c r="BB13" s="42">
        <v>0</v>
      </c>
      <c r="BC13" s="42">
        <v>0</v>
      </c>
      <c r="BD13" s="42">
        <v>0</v>
      </c>
      <c r="BE13" s="42">
        <v>0</v>
      </c>
      <c r="BF13" s="42">
        <v>0</v>
      </c>
      <c r="BG13" s="42">
        <v>0</v>
      </c>
      <c r="BH13" s="42">
        <v>0</v>
      </c>
      <c r="BI13" s="42">
        <v>0</v>
      </c>
      <c r="BJ13" s="42">
        <v>0</v>
      </c>
      <c r="BK13" s="42">
        <v>0</v>
      </c>
      <c r="BL13" s="42">
        <v>0</v>
      </c>
      <c r="BM13" s="42">
        <v>0</v>
      </c>
      <c r="BN13" s="42">
        <v>504</v>
      </c>
      <c r="BO13" s="42">
        <v>0</v>
      </c>
      <c r="BP13" s="42">
        <v>0</v>
      </c>
      <c r="BQ13" s="42">
        <v>0</v>
      </c>
      <c r="BR13" s="42">
        <v>0</v>
      </c>
      <c r="BS13" s="42">
        <v>0</v>
      </c>
      <c r="BT13" s="42">
        <v>611</v>
      </c>
      <c r="BU13" s="42">
        <v>0</v>
      </c>
      <c r="BV13" s="42">
        <v>0</v>
      </c>
      <c r="BW13" s="42">
        <v>0</v>
      </c>
      <c r="BX13" s="42">
        <v>0</v>
      </c>
      <c r="BY13" s="42">
        <v>0</v>
      </c>
      <c r="BZ13" s="42">
        <v>0</v>
      </c>
      <c r="CA13" s="42">
        <v>0</v>
      </c>
      <c r="CB13" s="42">
        <v>0</v>
      </c>
      <c r="CC13" s="42">
        <v>0</v>
      </c>
      <c r="CD13" s="42">
        <v>0</v>
      </c>
      <c r="CE13" s="42">
        <v>0</v>
      </c>
      <c r="CF13" s="42">
        <v>0</v>
      </c>
      <c r="CG13" s="42">
        <v>0</v>
      </c>
      <c r="CH13" s="42">
        <v>0</v>
      </c>
      <c r="CI13" s="42">
        <v>0</v>
      </c>
      <c r="CJ13" s="42">
        <v>0</v>
      </c>
      <c r="CK13" s="42">
        <v>0</v>
      </c>
      <c r="CL13" s="42">
        <v>0</v>
      </c>
      <c r="CM13" s="42">
        <v>1</v>
      </c>
      <c r="CN13" s="42">
        <v>1196</v>
      </c>
      <c r="CO13" s="42">
        <v>10724</v>
      </c>
      <c r="CP13" s="42">
        <v>280</v>
      </c>
      <c r="CQ13" s="42">
        <v>0</v>
      </c>
      <c r="CR13" s="42">
        <v>86</v>
      </c>
      <c r="CS13" s="42">
        <v>35</v>
      </c>
      <c r="CT13" s="42">
        <v>0</v>
      </c>
      <c r="CU13" s="42">
        <v>0</v>
      </c>
      <c r="CV13" s="42">
        <v>0</v>
      </c>
      <c r="CW13" s="42">
        <v>0</v>
      </c>
      <c r="CX13" s="42">
        <v>0</v>
      </c>
      <c r="CY13" s="42">
        <v>0</v>
      </c>
      <c r="CZ13" s="42">
        <v>0</v>
      </c>
      <c r="DA13" s="42">
        <v>0</v>
      </c>
      <c r="DB13" s="42">
        <v>1731</v>
      </c>
      <c r="DC13" s="42">
        <v>0</v>
      </c>
      <c r="DD13" s="42">
        <v>0</v>
      </c>
      <c r="DE13" s="56">
        <v>0</v>
      </c>
      <c r="DF13" s="57">
        <v>230247</v>
      </c>
      <c r="DG13" s="42">
        <v>0</v>
      </c>
      <c r="DH13" s="42">
        <v>31002</v>
      </c>
      <c r="DI13" s="42">
        <v>0</v>
      </c>
      <c r="DJ13" s="42">
        <v>0</v>
      </c>
      <c r="DK13" s="42">
        <v>0</v>
      </c>
      <c r="DL13" s="42">
        <v>0</v>
      </c>
      <c r="DM13" s="56">
        <v>682</v>
      </c>
      <c r="DN13" s="56">
        <v>31684</v>
      </c>
      <c r="DO13" s="57">
        <v>261931</v>
      </c>
      <c r="DP13" s="57">
        <v>1202</v>
      </c>
      <c r="DQ13" s="57">
        <v>1202</v>
      </c>
      <c r="DR13" s="57">
        <v>32886</v>
      </c>
      <c r="DS13" s="57">
        <v>263133</v>
      </c>
    </row>
    <row r="14" spans="1:124" ht="39.950000000000003" customHeight="1" x14ac:dyDescent="0.15">
      <c r="A14" s="55" t="s">
        <v>224</v>
      </c>
      <c r="B14" s="43" t="s">
        <v>223</v>
      </c>
      <c r="C14" s="55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  <c r="AG14" s="42">
        <v>0</v>
      </c>
      <c r="AH14" s="42">
        <v>0</v>
      </c>
      <c r="AI14" s="42">
        <v>0</v>
      </c>
      <c r="AJ14" s="42">
        <v>0</v>
      </c>
      <c r="AK14" s="42">
        <v>0</v>
      </c>
      <c r="AL14" s="42">
        <v>0</v>
      </c>
      <c r="AM14" s="42">
        <v>0</v>
      </c>
      <c r="AN14" s="42">
        <v>0</v>
      </c>
      <c r="AO14" s="42">
        <v>0</v>
      </c>
      <c r="AP14" s="42">
        <v>0</v>
      </c>
      <c r="AQ14" s="42">
        <v>0</v>
      </c>
      <c r="AR14" s="42">
        <v>0</v>
      </c>
      <c r="AS14" s="42">
        <v>0</v>
      </c>
      <c r="AT14" s="42">
        <v>0</v>
      </c>
      <c r="AU14" s="42">
        <v>0</v>
      </c>
      <c r="AV14" s="42">
        <v>0</v>
      </c>
      <c r="AW14" s="42">
        <v>0</v>
      </c>
      <c r="AX14" s="42">
        <v>0</v>
      </c>
      <c r="AY14" s="42">
        <v>0</v>
      </c>
      <c r="AZ14" s="42">
        <v>0</v>
      </c>
      <c r="BA14" s="42">
        <v>0</v>
      </c>
      <c r="BB14" s="42">
        <v>0</v>
      </c>
      <c r="BC14" s="42">
        <v>0</v>
      </c>
      <c r="BD14" s="42">
        <v>0</v>
      </c>
      <c r="BE14" s="42">
        <v>0</v>
      </c>
      <c r="BF14" s="42">
        <v>0</v>
      </c>
      <c r="BG14" s="42">
        <v>0</v>
      </c>
      <c r="BH14" s="42">
        <v>0</v>
      </c>
      <c r="BI14" s="42">
        <v>0</v>
      </c>
      <c r="BJ14" s="42">
        <v>0</v>
      </c>
      <c r="BK14" s="42">
        <v>0</v>
      </c>
      <c r="BL14" s="42">
        <v>0</v>
      </c>
      <c r="BM14" s="42">
        <v>0</v>
      </c>
      <c r="BN14" s="42">
        <v>0</v>
      </c>
      <c r="BO14" s="42">
        <v>0</v>
      </c>
      <c r="BP14" s="42">
        <v>0</v>
      </c>
      <c r="BQ14" s="42">
        <v>0</v>
      </c>
      <c r="BR14" s="42">
        <v>0</v>
      </c>
      <c r="BS14" s="42">
        <v>0</v>
      </c>
      <c r="BT14" s="42">
        <v>0</v>
      </c>
      <c r="BU14" s="42">
        <v>0</v>
      </c>
      <c r="BV14" s="42">
        <v>0</v>
      </c>
      <c r="BW14" s="42">
        <v>0</v>
      </c>
      <c r="BX14" s="42">
        <v>0</v>
      </c>
      <c r="BY14" s="42">
        <v>0</v>
      </c>
      <c r="BZ14" s="42">
        <v>0</v>
      </c>
      <c r="CA14" s="42">
        <v>0</v>
      </c>
      <c r="CB14" s="42">
        <v>0</v>
      </c>
      <c r="CC14" s="42">
        <v>0</v>
      </c>
      <c r="CD14" s="42">
        <v>0</v>
      </c>
      <c r="CE14" s="42">
        <v>0</v>
      </c>
      <c r="CF14" s="42">
        <v>0</v>
      </c>
      <c r="CG14" s="42">
        <v>0</v>
      </c>
      <c r="CH14" s="42">
        <v>0</v>
      </c>
      <c r="CI14" s="42">
        <v>0</v>
      </c>
      <c r="CJ14" s="42">
        <v>0</v>
      </c>
      <c r="CK14" s="42">
        <v>0</v>
      </c>
      <c r="CL14" s="42">
        <v>0</v>
      </c>
      <c r="CM14" s="42">
        <v>0</v>
      </c>
      <c r="CN14" s="42">
        <v>0</v>
      </c>
      <c r="CO14" s="42">
        <v>0</v>
      </c>
      <c r="CP14" s="42">
        <v>0</v>
      </c>
      <c r="CQ14" s="42">
        <v>0</v>
      </c>
      <c r="CR14" s="42">
        <v>0</v>
      </c>
      <c r="CS14" s="42">
        <v>0</v>
      </c>
      <c r="CT14" s="42">
        <v>0</v>
      </c>
      <c r="CU14" s="42">
        <v>0</v>
      </c>
      <c r="CV14" s="42">
        <v>0</v>
      </c>
      <c r="CW14" s="42">
        <v>0</v>
      </c>
      <c r="CX14" s="42">
        <v>0</v>
      </c>
      <c r="CY14" s="42">
        <v>0</v>
      </c>
      <c r="CZ14" s="42">
        <v>0</v>
      </c>
      <c r="DA14" s="42">
        <v>0</v>
      </c>
      <c r="DB14" s="42">
        <v>0</v>
      </c>
      <c r="DC14" s="42">
        <v>0</v>
      </c>
      <c r="DD14" s="42">
        <v>0</v>
      </c>
      <c r="DE14" s="56">
        <v>0</v>
      </c>
      <c r="DF14" s="57">
        <v>0</v>
      </c>
      <c r="DG14" s="42">
        <v>2563</v>
      </c>
      <c r="DH14" s="42">
        <v>49381</v>
      </c>
      <c r="DI14" s="42">
        <v>0</v>
      </c>
      <c r="DJ14" s="42">
        <v>0</v>
      </c>
      <c r="DK14" s="42">
        <v>0</v>
      </c>
      <c r="DL14" s="42">
        <v>0</v>
      </c>
      <c r="DM14" s="56">
        <v>0</v>
      </c>
      <c r="DN14" s="56">
        <v>51944</v>
      </c>
      <c r="DO14" s="57">
        <v>51944</v>
      </c>
      <c r="DP14" s="57">
        <v>1183</v>
      </c>
      <c r="DQ14" s="57">
        <v>1183</v>
      </c>
      <c r="DR14" s="57">
        <v>53127</v>
      </c>
      <c r="DS14" s="57">
        <v>53127</v>
      </c>
    </row>
    <row r="15" spans="1:124" ht="39.950000000000003" customHeight="1" x14ac:dyDescent="0.15">
      <c r="A15" s="55" t="s">
        <v>222</v>
      </c>
      <c r="B15" s="43" t="s">
        <v>221</v>
      </c>
      <c r="C15" s="55">
        <v>23</v>
      </c>
      <c r="D15" s="42">
        <v>1</v>
      </c>
      <c r="E15" s="42">
        <v>3</v>
      </c>
      <c r="F15" s="42">
        <v>32</v>
      </c>
      <c r="G15" s="42">
        <v>484</v>
      </c>
      <c r="H15" s="42">
        <v>0</v>
      </c>
      <c r="I15" s="42">
        <v>0</v>
      </c>
      <c r="J15" s="42">
        <v>1</v>
      </c>
      <c r="K15" s="42">
        <v>25</v>
      </c>
      <c r="L15" s="42">
        <v>0</v>
      </c>
      <c r="M15" s="42">
        <v>2</v>
      </c>
      <c r="N15" s="42">
        <v>4423</v>
      </c>
      <c r="O15" s="42">
        <v>10806</v>
      </c>
      <c r="P15" s="42">
        <v>20</v>
      </c>
      <c r="Q15" s="42">
        <v>375</v>
      </c>
      <c r="R15" s="42">
        <v>173</v>
      </c>
      <c r="S15" s="42">
        <v>753</v>
      </c>
      <c r="T15" s="42">
        <v>70</v>
      </c>
      <c r="U15" s="42">
        <v>7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7</v>
      </c>
      <c r="AC15" s="42">
        <v>0</v>
      </c>
      <c r="AD15" s="42">
        <v>0</v>
      </c>
      <c r="AE15" s="42">
        <v>226</v>
      </c>
      <c r="AF15" s="42">
        <v>1418</v>
      </c>
      <c r="AG15" s="42">
        <v>218</v>
      </c>
      <c r="AH15" s="42">
        <v>48</v>
      </c>
      <c r="AI15" s="42">
        <v>0</v>
      </c>
      <c r="AJ15" s="42">
        <v>0</v>
      </c>
      <c r="AK15" s="42">
        <v>71</v>
      </c>
      <c r="AL15" s="42">
        <v>0</v>
      </c>
      <c r="AM15" s="42">
        <v>0</v>
      </c>
      <c r="AN15" s="42">
        <v>0</v>
      </c>
      <c r="AO15" s="42">
        <v>0</v>
      </c>
      <c r="AP15" s="42">
        <v>0</v>
      </c>
      <c r="AQ15" s="42">
        <v>92</v>
      </c>
      <c r="AR15" s="42">
        <v>16</v>
      </c>
      <c r="AS15" s="42">
        <v>48</v>
      </c>
      <c r="AT15" s="42">
        <v>11</v>
      </c>
      <c r="AU15" s="42">
        <v>203</v>
      </c>
      <c r="AV15" s="42">
        <v>36</v>
      </c>
      <c r="AW15" s="42">
        <v>247</v>
      </c>
      <c r="AX15" s="42">
        <v>21</v>
      </c>
      <c r="AY15" s="42">
        <v>0</v>
      </c>
      <c r="AZ15" s="42">
        <v>128</v>
      </c>
      <c r="BA15" s="42">
        <v>0</v>
      </c>
      <c r="BB15" s="42">
        <v>28</v>
      </c>
      <c r="BC15" s="42">
        <v>19</v>
      </c>
      <c r="BD15" s="42">
        <v>0</v>
      </c>
      <c r="BE15" s="42">
        <v>260</v>
      </c>
      <c r="BF15" s="42">
        <v>5</v>
      </c>
      <c r="BG15" s="42">
        <v>391</v>
      </c>
      <c r="BH15" s="42">
        <v>135</v>
      </c>
      <c r="BI15" s="42">
        <v>33</v>
      </c>
      <c r="BJ15" s="42">
        <v>266</v>
      </c>
      <c r="BK15" s="42">
        <v>0</v>
      </c>
      <c r="BL15" s="42">
        <v>271</v>
      </c>
      <c r="BM15" s="42">
        <v>675</v>
      </c>
      <c r="BN15" s="42">
        <v>29</v>
      </c>
      <c r="BO15" s="42">
        <v>6</v>
      </c>
      <c r="BP15" s="42">
        <v>0</v>
      </c>
      <c r="BQ15" s="42">
        <v>0</v>
      </c>
      <c r="BR15" s="42">
        <v>11</v>
      </c>
      <c r="BS15" s="42">
        <v>3</v>
      </c>
      <c r="BT15" s="42">
        <v>587</v>
      </c>
      <c r="BU15" s="42">
        <v>5</v>
      </c>
      <c r="BV15" s="42">
        <v>0</v>
      </c>
      <c r="BW15" s="42">
        <v>0</v>
      </c>
      <c r="BX15" s="42">
        <v>0</v>
      </c>
      <c r="BY15" s="42">
        <v>74</v>
      </c>
      <c r="BZ15" s="42">
        <v>21</v>
      </c>
      <c r="CA15" s="42">
        <v>3</v>
      </c>
      <c r="CB15" s="42">
        <v>235</v>
      </c>
      <c r="CC15" s="42">
        <v>2</v>
      </c>
      <c r="CD15" s="42">
        <v>11</v>
      </c>
      <c r="CE15" s="42">
        <v>11</v>
      </c>
      <c r="CF15" s="42">
        <v>122</v>
      </c>
      <c r="CG15" s="42">
        <v>1</v>
      </c>
      <c r="CH15" s="42">
        <v>2</v>
      </c>
      <c r="CI15" s="42">
        <v>0</v>
      </c>
      <c r="CJ15" s="42">
        <v>158</v>
      </c>
      <c r="CK15" s="42">
        <v>0</v>
      </c>
      <c r="CL15" s="42">
        <v>23</v>
      </c>
      <c r="CM15" s="42">
        <v>66</v>
      </c>
      <c r="CN15" s="42">
        <v>2</v>
      </c>
      <c r="CO15" s="42">
        <v>0</v>
      </c>
      <c r="CP15" s="42">
        <v>56</v>
      </c>
      <c r="CQ15" s="42">
        <v>99</v>
      </c>
      <c r="CR15" s="42">
        <v>15</v>
      </c>
      <c r="CS15" s="42">
        <v>15</v>
      </c>
      <c r="CT15" s="42">
        <v>12</v>
      </c>
      <c r="CU15" s="42">
        <v>36</v>
      </c>
      <c r="CV15" s="42">
        <v>0</v>
      </c>
      <c r="CW15" s="42">
        <v>2</v>
      </c>
      <c r="CX15" s="42">
        <v>341</v>
      </c>
      <c r="CY15" s="42">
        <v>66</v>
      </c>
      <c r="CZ15" s="42">
        <v>0</v>
      </c>
      <c r="DA15" s="42">
        <v>19</v>
      </c>
      <c r="DB15" s="42">
        <v>436</v>
      </c>
      <c r="DC15" s="42">
        <v>99</v>
      </c>
      <c r="DD15" s="42">
        <v>526</v>
      </c>
      <c r="DE15" s="56">
        <v>9</v>
      </c>
      <c r="DF15" s="57">
        <v>25174</v>
      </c>
      <c r="DG15" s="42">
        <v>37</v>
      </c>
      <c r="DH15" s="42">
        <v>1826</v>
      </c>
      <c r="DI15" s="42">
        <v>0</v>
      </c>
      <c r="DJ15" s="42">
        <v>0</v>
      </c>
      <c r="DK15" s="42">
        <v>11</v>
      </c>
      <c r="DL15" s="42">
        <v>985</v>
      </c>
      <c r="DM15" s="56">
        <v>404</v>
      </c>
      <c r="DN15" s="56">
        <v>3263</v>
      </c>
      <c r="DO15" s="57">
        <v>28437</v>
      </c>
      <c r="DP15" s="57">
        <v>12713</v>
      </c>
      <c r="DQ15" s="57">
        <v>12713</v>
      </c>
      <c r="DR15" s="57">
        <v>15976</v>
      </c>
      <c r="DS15" s="57">
        <v>41150</v>
      </c>
    </row>
    <row r="16" spans="1:124" ht="39.950000000000003" customHeight="1" x14ac:dyDescent="0.15">
      <c r="A16" s="55" t="s">
        <v>220</v>
      </c>
      <c r="B16" s="43" t="s">
        <v>219</v>
      </c>
      <c r="C16" s="55">
        <v>1729</v>
      </c>
      <c r="D16" s="42">
        <v>120</v>
      </c>
      <c r="E16" s="42">
        <v>526</v>
      </c>
      <c r="F16" s="42">
        <v>6</v>
      </c>
      <c r="G16" s="42">
        <v>502</v>
      </c>
      <c r="H16" s="42">
        <v>39</v>
      </c>
      <c r="I16" s="42">
        <v>130</v>
      </c>
      <c r="J16" s="42">
        <v>1641</v>
      </c>
      <c r="K16" s="42">
        <v>203</v>
      </c>
      <c r="L16" s="42">
        <v>1</v>
      </c>
      <c r="M16" s="42">
        <v>5</v>
      </c>
      <c r="N16" s="42">
        <v>167</v>
      </c>
      <c r="O16" s="42">
        <v>1646</v>
      </c>
      <c r="P16" s="42">
        <v>194</v>
      </c>
      <c r="Q16" s="42">
        <v>178</v>
      </c>
      <c r="R16" s="42">
        <v>320</v>
      </c>
      <c r="S16" s="42">
        <v>247</v>
      </c>
      <c r="T16" s="42">
        <v>82</v>
      </c>
      <c r="U16" s="42">
        <v>103</v>
      </c>
      <c r="V16" s="42">
        <v>77</v>
      </c>
      <c r="W16" s="42">
        <v>5</v>
      </c>
      <c r="X16" s="42">
        <v>156</v>
      </c>
      <c r="Y16" s="42">
        <v>57</v>
      </c>
      <c r="Z16" s="42">
        <v>19</v>
      </c>
      <c r="AA16" s="42">
        <v>351</v>
      </c>
      <c r="AB16" s="42">
        <v>308</v>
      </c>
      <c r="AC16" s="42">
        <v>6</v>
      </c>
      <c r="AD16" s="42">
        <v>13</v>
      </c>
      <c r="AE16" s="42">
        <v>198</v>
      </c>
      <c r="AF16" s="42">
        <v>351</v>
      </c>
      <c r="AG16" s="42">
        <v>22</v>
      </c>
      <c r="AH16" s="42">
        <v>268</v>
      </c>
      <c r="AI16" s="42">
        <v>127</v>
      </c>
      <c r="AJ16" s="42">
        <v>159</v>
      </c>
      <c r="AK16" s="42">
        <v>177</v>
      </c>
      <c r="AL16" s="42">
        <v>32</v>
      </c>
      <c r="AM16" s="42">
        <v>250</v>
      </c>
      <c r="AN16" s="42">
        <v>114</v>
      </c>
      <c r="AO16" s="42">
        <v>56</v>
      </c>
      <c r="AP16" s="42">
        <v>24</v>
      </c>
      <c r="AQ16" s="42">
        <v>188</v>
      </c>
      <c r="AR16" s="42">
        <v>215</v>
      </c>
      <c r="AS16" s="42">
        <v>364</v>
      </c>
      <c r="AT16" s="42">
        <v>538</v>
      </c>
      <c r="AU16" s="42">
        <v>625</v>
      </c>
      <c r="AV16" s="42">
        <v>329</v>
      </c>
      <c r="AW16" s="42">
        <v>721</v>
      </c>
      <c r="AX16" s="42">
        <v>1113</v>
      </c>
      <c r="AY16" s="42">
        <v>790</v>
      </c>
      <c r="AZ16" s="42">
        <v>491</v>
      </c>
      <c r="BA16" s="42">
        <v>90</v>
      </c>
      <c r="BB16" s="42">
        <v>158</v>
      </c>
      <c r="BC16" s="42">
        <v>313</v>
      </c>
      <c r="BD16" s="42">
        <v>100</v>
      </c>
      <c r="BE16" s="42">
        <v>1271</v>
      </c>
      <c r="BF16" s="42">
        <v>134</v>
      </c>
      <c r="BG16" s="42">
        <v>607</v>
      </c>
      <c r="BH16" s="42">
        <v>126</v>
      </c>
      <c r="BI16" s="42">
        <v>93</v>
      </c>
      <c r="BJ16" s="42">
        <v>903</v>
      </c>
      <c r="BK16" s="42">
        <v>77</v>
      </c>
      <c r="BL16" s="42">
        <v>4628</v>
      </c>
      <c r="BM16" s="42">
        <v>966</v>
      </c>
      <c r="BN16" s="42">
        <v>821</v>
      </c>
      <c r="BO16" s="42">
        <v>671</v>
      </c>
      <c r="BP16" s="42">
        <v>116</v>
      </c>
      <c r="BQ16" s="42">
        <v>71</v>
      </c>
      <c r="BR16" s="42">
        <v>191</v>
      </c>
      <c r="BS16" s="42">
        <v>461</v>
      </c>
      <c r="BT16" s="42">
        <v>19271</v>
      </c>
      <c r="BU16" s="42">
        <v>2685</v>
      </c>
      <c r="BV16" s="42">
        <v>103</v>
      </c>
      <c r="BW16" s="42">
        <v>12</v>
      </c>
      <c r="BX16" s="42">
        <v>0</v>
      </c>
      <c r="BY16" s="42">
        <v>454</v>
      </c>
      <c r="BZ16" s="42">
        <v>969</v>
      </c>
      <c r="CA16" s="42">
        <v>257</v>
      </c>
      <c r="CB16" s="42">
        <v>560</v>
      </c>
      <c r="CC16" s="42">
        <v>267</v>
      </c>
      <c r="CD16" s="42">
        <v>14</v>
      </c>
      <c r="CE16" s="42">
        <v>108</v>
      </c>
      <c r="CF16" s="42">
        <v>698</v>
      </c>
      <c r="CG16" s="42">
        <v>128</v>
      </c>
      <c r="CH16" s="42">
        <v>359</v>
      </c>
      <c r="CI16" s="42">
        <v>172</v>
      </c>
      <c r="CJ16" s="42">
        <v>942</v>
      </c>
      <c r="CK16" s="42">
        <v>154</v>
      </c>
      <c r="CL16" s="42">
        <v>615</v>
      </c>
      <c r="CM16" s="42">
        <v>6738</v>
      </c>
      <c r="CN16" s="42">
        <v>165</v>
      </c>
      <c r="CO16" s="42">
        <v>1658</v>
      </c>
      <c r="CP16" s="42">
        <v>9105</v>
      </c>
      <c r="CQ16" s="42">
        <v>824</v>
      </c>
      <c r="CR16" s="42">
        <v>5084</v>
      </c>
      <c r="CS16" s="42">
        <v>2931</v>
      </c>
      <c r="CT16" s="42">
        <v>5631</v>
      </c>
      <c r="CU16" s="42">
        <v>1789</v>
      </c>
      <c r="CV16" s="42">
        <v>139</v>
      </c>
      <c r="CW16" s="42">
        <v>501</v>
      </c>
      <c r="CX16" s="42">
        <v>4141</v>
      </c>
      <c r="CY16" s="42">
        <v>2646</v>
      </c>
      <c r="CZ16" s="42">
        <v>1004</v>
      </c>
      <c r="DA16" s="42">
        <v>1625</v>
      </c>
      <c r="DB16" s="42">
        <v>1946</v>
      </c>
      <c r="DC16" s="42">
        <v>1855</v>
      </c>
      <c r="DD16" s="42">
        <v>236</v>
      </c>
      <c r="DE16" s="56">
        <v>80</v>
      </c>
      <c r="DF16" s="57">
        <v>103646</v>
      </c>
      <c r="DG16" s="42">
        <v>6089</v>
      </c>
      <c r="DH16" s="42">
        <v>218390</v>
      </c>
      <c r="DI16" s="42">
        <v>0</v>
      </c>
      <c r="DJ16" s="42">
        <v>0</v>
      </c>
      <c r="DK16" s="42">
        <v>10</v>
      </c>
      <c r="DL16" s="42">
        <v>12257</v>
      </c>
      <c r="DM16" s="56">
        <v>10179</v>
      </c>
      <c r="DN16" s="56">
        <v>246925</v>
      </c>
      <c r="DO16" s="57">
        <v>350571</v>
      </c>
      <c r="DP16" s="57">
        <v>8589</v>
      </c>
      <c r="DQ16" s="57">
        <v>8589</v>
      </c>
      <c r="DR16" s="57">
        <v>255514</v>
      </c>
      <c r="DS16" s="57">
        <v>359160</v>
      </c>
    </row>
    <row r="17" spans="1:123" ht="39.950000000000003" customHeight="1" x14ac:dyDescent="0.15">
      <c r="A17" s="55" t="s">
        <v>218</v>
      </c>
      <c r="B17" s="43" t="s">
        <v>217</v>
      </c>
      <c r="C17" s="55">
        <v>35</v>
      </c>
      <c r="D17" s="42">
        <v>472</v>
      </c>
      <c r="E17" s="42">
        <v>7</v>
      </c>
      <c r="F17" s="42">
        <v>171</v>
      </c>
      <c r="G17" s="42">
        <v>200</v>
      </c>
      <c r="H17" s="42">
        <v>13</v>
      </c>
      <c r="I17" s="42">
        <v>50</v>
      </c>
      <c r="J17" s="42">
        <v>946</v>
      </c>
      <c r="K17" s="42">
        <v>163</v>
      </c>
      <c r="L17" s="42">
        <v>236</v>
      </c>
      <c r="M17" s="42">
        <v>0</v>
      </c>
      <c r="N17" s="42">
        <v>23</v>
      </c>
      <c r="O17" s="42">
        <v>57</v>
      </c>
      <c r="P17" s="42">
        <v>33692</v>
      </c>
      <c r="Q17" s="42">
        <v>17640</v>
      </c>
      <c r="R17" s="42">
        <v>24128</v>
      </c>
      <c r="S17" s="42">
        <v>674</v>
      </c>
      <c r="T17" s="42">
        <v>17</v>
      </c>
      <c r="U17" s="42">
        <v>6</v>
      </c>
      <c r="V17" s="42">
        <v>0</v>
      </c>
      <c r="W17" s="42">
        <v>0</v>
      </c>
      <c r="X17" s="42">
        <v>62</v>
      </c>
      <c r="Y17" s="42">
        <v>3</v>
      </c>
      <c r="Z17" s="42">
        <v>0</v>
      </c>
      <c r="AA17" s="42">
        <v>4</v>
      </c>
      <c r="AB17" s="42">
        <v>161</v>
      </c>
      <c r="AC17" s="42">
        <v>0</v>
      </c>
      <c r="AD17" s="42">
        <v>0</v>
      </c>
      <c r="AE17" s="42">
        <v>146</v>
      </c>
      <c r="AF17" s="42">
        <v>9</v>
      </c>
      <c r="AG17" s="42">
        <v>42</v>
      </c>
      <c r="AH17" s="42">
        <v>636</v>
      </c>
      <c r="AI17" s="42">
        <v>19</v>
      </c>
      <c r="AJ17" s="42">
        <v>1293</v>
      </c>
      <c r="AK17" s="42">
        <v>292</v>
      </c>
      <c r="AL17" s="42">
        <v>0</v>
      </c>
      <c r="AM17" s="42">
        <v>56</v>
      </c>
      <c r="AN17" s="42">
        <v>52</v>
      </c>
      <c r="AO17" s="42">
        <v>2</v>
      </c>
      <c r="AP17" s="42">
        <v>0</v>
      </c>
      <c r="AQ17" s="42">
        <v>889</v>
      </c>
      <c r="AR17" s="42">
        <v>501</v>
      </c>
      <c r="AS17" s="42">
        <v>418</v>
      </c>
      <c r="AT17" s="42">
        <v>123</v>
      </c>
      <c r="AU17" s="42">
        <v>228</v>
      </c>
      <c r="AV17" s="42">
        <v>970</v>
      </c>
      <c r="AW17" s="42">
        <v>25</v>
      </c>
      <c r="AX17" s="42">
        <v>87</v>
      </c>
      <c r="AY17" s="42">
        <v>127</v>
      </c>
      <c r="AZ17" s="42">
        <v>79</v>
      </c>
      <c r="BA17" s="42">
        <v>18</v>
      </c>
      <c r="BB17" s="42">
        <v>96</v>
      </c>
      <c r="BC17" s="42">
        <v>32</v>
      </c>
      <c r="BD17" s="42">
        <v>5</v>
      </c>
      <c r="BE17" s="42">
        <v>60</v>
      </c>
      <c r="BF17" s="42">
        <v>181</v>
      </c>
      <c r="BG17" s="42">
        <v>573</v>
      </c>
      <c r="BH17" s="42">
        <v>785</v>
      </c>
      <c r="BI17" s="42">
        <v>338</v>
      </c>
      <c r="BJ17" s="42">
        <v>8571</v>
      </c>
      <c r="BK17" s="42">
        <v>0</v>
      </c>
      <c r="BL17" s="42">
        <v>173937</v>
      </c>
      <c r="BM17" s="42">
        <v>15759</v>
      </c>
      <c r="BN17" s="42">
        <v>2198</v>
      </c>
      <c r="BO17" s="42">
        <v>3320</v>
      </c>
      <c r="BP17" s="42">
        <v>3861</v>
      </c>
      <c r="BQ17" s="42">
        <v>2</v>
      </c>
      <c r="BR17" s="42">
        <v>0</v>
      </c>
      <c r="BS17" s="42">
        <v>1</v>
      </c>
      <c r="BT17" s="42">
        <v>5988</v>
      </c>
      <c r="BU17" s="42">
        <v>247</v>
      </c>
      <c r="BV17" s="42">
        <v>0</v>
      </c>
      <c r="BW17" s="42">
        <v>1</v>
      </c>
      <c r="BX17" s="42">
        <v>10</v>
      </c>
      <c r="BY17" s="42">
        <v>2</v>
      </c>
      <c r="BZ17" s="42">
        <v>1</v>
      </c>
      <c r="CA17" s="42">
        <v>0</v>
      </c>
      <c r="CB17" s="42">
        <v>67</v>
      </c>
      <c r="CC17" s="42">
        <v>1</v>
      </c>
      <c r="CD17" s="42">
        <v>0</v>
      </c>
      <c r="CE17" s="42">
        <v>85</v>
      </c>
      <c r="CF17" s="42">
        <v>6025</v>
      </c>
      <c r="CG17" s="42">
        <v>4</v>
      </c>
      <c r="CH17" s="42">
        <v>52</v>
      </c>
      <c r="CI17" s="42">
        <v>35</v>
      </c>
      <c r="CJ17" s="42">
        <v>23</v>
      </c>
      <c r="CK17" s="42">
        <v>10</v>
      </c>
      <c r="CL17" s="42">
        <v>91</v>
      </c>
      <c r="CM17" s="42">
        <v>131</v>
      </c>
      <c r="CN17" s="42">
        <v>45</v>
      </c>
      <c r="CO17" s="42">
        <v>112</v>
      </c>
      <c r="CP17" s="42">
        <v>2</v>
      </c>
      <c r="CQ17" s="42">
        <v>72</v>
      </c>
      <c r="CR17" s="42">
        <v>27</v>
      </c>
      <c r="CS17" s="42">
        <v>21</v>
      </c>
      <c r="CT17" s="42">
        <v>49</v>
      </c>
      <c r="CU17" s="42">
        <v>35</v>
      </c>
      <c r="CV17" s="42">
        <v>0</v>
      </c>
      <c r="CW17" s="42">
        <v>32</v>
      </c>
      <c r="CX17" s="42">
        <v>849</v>
      </c>
      <c r="CY17" s="42">
        <v>93</v>
      </c>
      <c r="CZ17" s="42">
        <v>1993</v>
      </c>
      <c r="DA17" s="42">
        <v>144</v>
      </c>
      <c r="DB17" s="42">
        <v>479</v>
      </c>
      <c r="DC17" s="42">
        <v>422</v>
      </c>
      <c r="DD17" s="42">
        <v>0</v>
      </c>
      <c r="DE17" s="56">
        <v>7</v>
      </c>
      <c r="DF17" s="57">
        <v>311646</v>
      </c>
      <c r="DG17" s="42">
        <v>428</v>
      </c>
      <c r="DH17" s="42">
        <v>3790</v>
      </c>
      <c r="DI17" s="42">
        <v>124</v>
      </c>
      <c r="DJ17" s="42">
        <v>0</v>
      </c>
      <c r="DK17" s="42">
        <v>55</v>
      </c>
      <c r="DL17" s="42">
        <v>1427</v>
      </c>
      <c r="DM17" s="56">
        <v>369</v>
      </c>
      <c r="DN17" s="56">
        <v>6193</v>
      </c>
      <c r="DO17" s="57">
        <v>317839</v>
      </c>
      <c r="DP17" s="57">
        <v>2910</v>
      </c>
      <c r="DQ17" s="57">
        <v>2910</v>
      </c>
      <c r="DR17" s="57">
        <v>9103</v>
      </c>
      <c r="DS17" s="57">
        <v>320749</v>
      </c>
    </row>
    <row r="18" spans="1:123" ht="39.950000000000003" customHeight="1" x14ac:dyDescent="0.15">
      <c r="A18" s="55" t="s">
        <v>216</v>
      </c>
      <c r="B18" s="43" t="s">
        <v>215</v>
      </c>
      <c r="C18" s="55">
        <v>0</v>
      </c>
      <c r="D18" s="42">
        <v>0</v>
      </c>
      <c r="E18" s="42">
        <v>1</v>
      </c>
      <c r="F18" s="42">
        <v>2</v>
      </c>
      <c r="G18" s="42">
        <v>18</v>
      </c>
      <c r="H18" s="42">
        <v>22</v>
      </c>
      <c r="I18" s="42">
        <v>29</v>
      </c>
      <c r="J18" s="42">
        <v>315</v>
      </c>
      <c r="K18" s="42">
        <v>124</v>
      </c>
      <c r="L18" s="42">
        <v>1</v>
      </c>
      <c r="M18" s="42">
        <v>13</v>
      </c>
      <c r="N18" s="42">
        <v>32</v>
      </c>
      <c r="O18" s="42">
        <v>38</v>
      </c>
      <c r="P18" s="42">
        <v>19</v>
      </c>
      <c r="Q18" s="42">
        <v>1299</v>
      </c>
      <c r="R18" s="42">
        <v>115</v>
      </c>
      <c r="S18" s="42">
        <v>88</v>
      </c>
      <c r="T18" s="42">
        <v>65</v>
      </c>
      <c r="U18" s="42">
        <v>11</v>
      </c>
      <c r="V18" s="42">
        <v>59</v>
      </c>
      <c r="W18" s="42">
        <v>4</v>
      </c>
      <c r="X18" s="42">
        <v>118</v>
      </c>
      <c r="Y18" s="42">
        <v>29</v>
      </c>
      <c r="Z18" s="42">
        <v>9</v>
      </c>
      <c r="AA18" s="42">
        <v>344</v>
      </c>
      <c r="AB18" s="42">
        <v>125</v>
      </c>
      <c r="AC18" s="42">
        <v>3</v>
      </c>
      <c r="AD18" s="42">
        <v>4</v>
      </c>
      <c r="AE18" s="42">
        <v>302</v>
      </c>
      <c r="AF18" s="42">
        <v>123</v>
      </c>
      <c r="AG18" s="42">
        <v>1</v>
      </c>
      <c r="AH18" s="42">
        <v>11</v>
      </c>
      <c r="AI18" s="42">
        <v>52</v>
      </c>
      <c r="AJ18" s="42">
        <v>106</v>
      </c>
      <c r="AK18" s="42">
        <v>71</v>
      </c>
      <c r="AL18" s="42">
        <v>24</v>
      </c>
      <c r="AM18" s="42">
        <v>67</v>
      </c>
      <c r="AN18" s="42">
        <v>56</v>
      </c>
      <c r="AO18" s="42">
        <v>0</v>
      </c>
      <c r="AP18" s="42">
        <v>4</v>
      </c>
      <c r="AQ18" s="42">
        <v>60</v>
      </c>
      <c r="AR18" s="42">
        <v>43</v>
      </c>
      <c r="AS18" s="42">
        <v>51</v>
      </c>
      <c r="AT18" s="42">
        <v>107</v>
      </c>
      <c r="AU18" s="42">
        <v>190</v>
      </c>
      <c r="AV18" s="42">
        <v>84</v>
      </c>
      <c r="AW18" s="42">
        <v>207</v>
      </c>
      <c r="AX18" s="42">
        <v>232</v>
      </c>
      <c r="AY18" s="42">
        <v>195</v>
      </c>
      <c r="AZ18" s="42">
        <v>96</v>
      </c>
      <c r="BA18" s="42">
        <v>55</v>
      </c>
      <c r="BB18" s="42">
        <v>66</v>
      </c>
      <c r="BC18" s="42">
        <v>274</v>
      </c>
      <c r="BD18" s="42">
        <v>172</v>
      </c>
      <c r="BE18" s="42">
        <v>136</v>
      </c>
      <c r="BF18" s="42">
        <v>50</v>
      </c>
      <c r="BG18" s="42">
        <v>256</v>
      </c>
      <c r="BH18" s="42">
        <v>704</v>
      </c>
      <c r="BI18" s="42">
        <v>76</v>
      </c>
      <c r="BJ18" s="42">
        <v>425</v>
      </c>
      <c r="BK18" s="42">
        <v>4</v>
      </c>
      <c r="BL18" s="42">
        <v>17804</v>
      </c>
      <c r="BM18" s="42">
        <v>15383</v>
      </c>
      <c r="BN18" s="42">
        <v>31</v>
      </c>
      <c r="BO18" s="42">
        <v>28</v>
      </c>
      <c r="BP18" s="42">
        <v>406</v>
      </c>
      <c r="BQ18" s="42">
        <v>52</v>
      </c>
      <c r="BR18" s="42">
        <v>425</v>
      </c>
      <c r="BS18" s="42">
        <v>390</v>
      </c>
      <c r="BT18" s="42">
        <v>3634</v>
      </c>
      <c r="BU18" s="42">
        <v>2681</v>
      </c>
      <c r="BV18" s="42">
        <v>201</v>
      </c>
      <c r="BW18" s="42">
        <v>485</v>
      </c>
      <c r="BX18" s="42">
        <v>242</v>
      </c>
      <c r="BY18" s="42">
        <v>77</v>
      </c>
      <c r="BZ18" s="42">
        <v>203</v>
      </c>
      <c r="CA18" s="42">
        <v>0</v>
      </c>
      <c r="CB18" s="42">
        <v>140</v>
      </c>
      <c r="CC18" s="42">
        <v>60</v>
      </c>
      <c r="CD18" s="42">
        <v>9</v>
      </c>
      <c r="CE18" s="42">
        <v>140</v>
      </c>
      <c r="CF18" s="42">
        <v>509</v>
      </c>
      <c r="CG18" s="42">
        <v>13</v>
      </c>
      <c r="CH18" s="42">
        <v>1377</v>
      </c>
      <c r="CI18" s="42">
        <v>101</v>
      </c>
      <c r="CJ18" s="42">
        <v>2190</v>
      </c>
      <c r="CK18" s="42">
        <v>331</v>
      </c>
      <c r="CL18" s="42">
        <v>439</v>
      </c>
      <c r="CM18" s="42">
        <v>1087</v>
      </c>
      <c r="CN18" s="42">
        <v>1579</v>
      </c>
      <c r="CO18" s="42">
        <v>2181</v>
      </c>
      <c r="CP18" s="42">
        <v>2338</v>
      </c>
      <c r="CQ18" s="42">
        <v>45</v>
      </c>
      <c r="CR18" s="42">
        <v>2329</v>
      </c>
      <c r="CS18" s="42">
        <v>1082</v>
      </c>
      <c r="CT18" s="42">
        <v>2099</v>
      </c>
      <c r="CU18" s="42">
        <v>447</v>
      </c>
      <c r="CV18" s="42">
        <v>127</v>
      </c>
      <c r="CW18" s="42">
        <v>78</v>
      </c>
      <c r="CX18" s="42">
        <v>2772</v>
      </c>
      <c r="CY18" s="42">
        <v>462</v>
      </c>
      <c r="CZ18" s="42">
        <v>2303</v>
      </c>
      <c r="DA18" s="42">
        <v>153</v>
      </c>
      <c r="DB18" s="42">
        <v>1405</v>
      </c>
      <c r="DC18" s="42">
        <v>865</v>
      </c>
      <c r="DD18" s="42">
        <v>0</v>
      </c>
      <c r="DE18" s="56">
        <v>62</v>
      </c>
      <c r="DF18" s="57">
        <v>75952</v>
      </c>
      <c r="DG18" s="42">
        <v>691</v>
      </c>
      <c r="DH18" s="42">
        <v>4601</v>
      </c>
      <c r="DI18" s="42">
        <v>12</v>
      </c>
      <c r="DJ18" s="42">
        <v>0</v>
      </c>
      <c r="DK18" s="42">
        <v>440</v>
      </c>
      <c r="DL18" s="42">
        <v>14011</v>
      </c>
      <c r="DM18" s="56">
        <v>22</v>
      </c>
      <c r="DN18" s="56">
        <v>19777</v>
      </c>
      <c r="DO18" s="57">
        <v>95729</v>
      </c>
      <c r="DP18" s="57">
        <v>2801</v>
      </c>
      <c r="DQ18" s="57">
        <v>2801</v>
      </c>
      <c r="DR18" s="57">
        <v>22578</v>
      </c>
      <c r="DS18" s="57">
        <v>98530</v>
      </c>
    </row>
    <row r="19" spans="1:123" ht="39.950000000000003" customHeight="1" x14ac:dyDescent="0.15">
      <c r="A19" s="55" t="s">
        <v>214</v>
      </c>
      <c r="B19" s="43" t="s">
        <v>213</v>
      </c>
      <c r="C19" s="55">
        <v>52</v>
      </c>
      <c r="D19" s="42">
        <v>0</v>
      </c>
      <c r="E19" s="42">
        <v>11</v>
      </c>
      <c r="F19" s="42">
        <v>0</v>
      </c>
      <c r="G19" s="42">
        <v>29</v>
      </c>
      <c r="H19" s="42">
        <v>0</v>
      </c>
      <c r="I19" s="42">
        <v>0</v>
      </c>
      <c r="J19" s="42">
        <v>476</v>
      </c>
      <c r="K19" s="42">
        <v>349</v>
      </c>
      <c r="L19" s="42">
        <v>50</v>
      </c>
      <c r="M19" s="42">
        <v>997</v>
      </c>
      <c r="N19" s="42">
        <v>182</v>
      </c>
      <c r="O19" s="42">
        <v>511</v>
      </c>
      <c r="P19" s="42">
        <v>1917</v>
      </c>
      <c r="Q19" s="42">
        <v>2013</v>
      </c>
      <c r="R19" s="42">
        <v>91703</v>
      </c>
      <c r="S19" s="42">
        <v>87865</v>
      </c>
      <c r="T19" s="42">
        <v>63826</v>
      </c>
      <c r="U19" s="42">
        <v>0</v>
      </c>
      <c r="V19" s="42">
        <v>203</v>
      </c>
      <c r="W19" s="42">
        <v>0</v>
      </c>
      <c r="X19" s="42">
        <v>0</v>
      </c>
      <c r="Y19" s="42">
        <v>1022</v>
      </c>
      <c r="Z19" s="42">
        <v>4121</v>
      </c>
      <c r="AA19" s="42">
        <v>1286</v>
      </c>
      <c r="AB19" s="42">
        <v>2091</v>
      </c>
      <c r="AC19" s="42">
        <v>0</v>
      </c>
      <c r="AD19" s="42">
        <v>0</v>
      </c>
      <c r="AE19" s="42">
        <v>3654</v>
      </c>
      <c r="AF19" s="42">
        <v>958</v>
      </c>
      <c r="AG19" s="42">
        <v>26</v>
      </c>
      <c r="AH19" s="42">
        <v>1406</v>
      </c>
      <c r="AI19" s="42">
        <v>0</v>
      </c>
      <c r="AJ19" s="42">
        <v>934</v>
      </c>
      <c r="AK19" s="42">
        <v>1433</v>
      </c>
      <c r="AL19" s="42">
        <v>0</v>
      </c>
      <c r="AM19" s="42">
        <v>100</v>
      </c>
      <c r="AN19" s="42">
        <v>0</v>
      </c>
      <c r="AO19" s="42">
        <v>37</v>
      </c>
      <c r="AP19" s="42">
        <v>0</v>
      </c>
      <c r="AQ19" s="42">
        <v>505</v>
      </c>
      <c r="AR19" s="42">
        <v>75</v>
      </c>
      <c r="AS19" s="42">
        <v>316</v>
      </c>
      <c r="AT19" s="42">
        <v>615</v>
      </c>
      <c r="AU19" s="42">
        <v>300</v>
      </c>
      <c r="AV19" s="42">
        <v>211</v>
      </c>
      <c r="AW19" s="42">
        <v>543</v>
      </c>
      <c r="AX19" s="42">
        <v>2661</v>
      </c>
      <c r="AY19" s="42">
        <v>2925</v>
      </c>
      <c r="AZ19" s="42">
        <v>469</v>
      </c>
      <c r="BA19" s="42">
        <v>36</v>
      </c>
      <c r="BB19" s="42">
        <v>879</v>
      </c>
      <c r="BC19" s="42">
        <v>537</v>
      </c>
      <c r="BD19" s="42">
        <v>259</v>
      </c>
      <c r="BE19" s="42">
        <v>0</v>
      </c>
      <c r="BF19" s="42">
        <v>1</v>
      </c>
      <c r="BG19" s="42">
        <v>1274</v>
      </c>
      <c r="BH19" s="42">
        <v>4</v>
      </c>
      <c r="BI19" s="42">
        <v>0</v>
      </c>
      <c r="BJ19" s="42">
        <v>5083</v>
      </c>
      <c r="BK19" s="42">
        <v>10</v>
      </c>
      <c r="BL19" s="42">
        <v>8604</v>
      </c>
      <c r="BM19" s="42">
        <v>2246</v>
      </c>
      <c r="BN19" s="42">
        <v>1</v>
      </c>
      <c r="BO19" s="42">
        <v>0</v>
      </c>
      <c r="BP19" s="42">
        <v>0</v>
      </c>
      <c r="BQ19" s="42">
        <v>0</v>
      </c>
      <c r="BR19" s="42">
        <v>0</v>
      </c>
      <c r="BS19" s="42">
        <v>82</v>
      </c>
      <c r="BT19" s="42">
        <v>693</v>
      </c>
      <c r="BU19" s="42">
        <v>1552</v>
      </c>
      <c r="BV19" s="42">
        <v>0</v>
      </c>
      <c r="BW19" s="42">
        <v>0</v>
      </c>
      <c r="BX19" s="42">
        <v>307</v>
      </c>
      <c r="BY19" s="42">
        <v>0</v>
      </c>
      <c r="BZ19" s="42">
        <v>350</v>
      </c>
      <c r="CA19" s="42">
        <v>0</v>
      </c>
      <c r="CB19" s="42">
        <v>37</v>
      </c>
      <c r="CC19" s="42">
        <v>28</v>
      </c>
      <c r="CD19" s="42">
        <v>124</v>
      </c>
      <c r="CE19" s="42">
        <v>736</v>
      </c>
      <c r="CF19" s="42">
        <v>5374</v>
      </c>
      <c r="CG19" s="42">
        <v>0</v>
      </c>
      <c r="CH19" s="42">
        <v>153</v>
      </c>
      <c r="CI19" s="42">
        <v>0</v>
      </c>
      <c r="CJ19" s="42">
        <v>10406</v>
      </c>
      <c r="CK19" s="42">
        <v>71</v>
      </c>
      <c r="CL19" s="42">
        <v>41552</v>
      </c>
      <c r="CM19" s="42">
        <v>595</v>
      </c>
      <c r="CN19" s="42">
        <v>4166</v>
      </c>
      <c r="CO19" s="42">
        <v>6986</v>
      </c>
      <c r="CP19" s="42">
        <v>0</v>
      </c>
      <c r="CQ19" s="42">
        <v>490</v>
      </c>
      <c r="CR19" s="42">
        <v>1125</v>
      </c>
      <c r="CS19" s="42">
        <v>805</v>
      </c>
      <c r="CT19" s="42">
        <v>826</v>
      </c>
      <c r="CU19" s="42">
        <v>0</v>
      </c>
      <c r="CV19" s="42">
        <v>1</v>
      </c>
      <c r="CW19" s="42">
        <v>186</v>
      </c>
      <c r="CX19" s="42">
        <v>8147</v>
      </c>
      <c r="CY19" s="42">
        <v>470</v>
      </c>
      <c r="CZ19" s="42">
        <v>0</v>
      </c>
      <c r="DA19" s="42">
        <v>270</v>
      </c>
      <c r="DB19" s="42">
        <v>509</v>
      </c>
      <c r="DC19" s="42">
        <v>30</v>
      </c>
      <c r="DD19" s="42">
        <v>16528</v>
      </c>
      <c r="DE19" s="56">
        <v>189</v>
      </c>
      <c r="DF19" s="57">
        <v>397594</v>
      </c>
      <c r="DG19" s="42">
        <v>1049</v>
      </c>
      <c r="DH19" s="42">
        <v>3590</v>
      </c>
      <c r="DI19" s="42">
        <v>0</v>
      </c>
      <c r="DJ19" s="42">
        <v>0</v>
      </c>
      <c r="DK19" s="42">
        <v>0</v>
      </c>
      <c r="DL19" s="42">
        <v>0</v>
      </c>
      <c r="DM19" s="56">
        <v>672</v>
      </c>
      <c r="DN19" s="56">
        <v>5311</v>
      </c>
      <c r="DO19" s="57">
        <v>402905</v>
      </c>
      <c r="DP19" s="57">
        <v>18042</v>
      </c>
      <c r="DQ19" s="57">
        <v>18042</v>
      </c>
      <c r="DR19" s="57">
        <v>23353</v>
      </c>
      <c r="DS19" s="57">
        <v>420947</v>
      </c>
    </row>
    <row r="20" spans="1:123" ht="39.950000000000003" customHeight="1" x14ac:dyDescent="0.15">
      <c r="A20" s="55" t="s">
        <v>212</v>
      </c>
      <c r="B20" s="43" t="s">
        <v>211</v>
      </c>
      <c r="C20" s="55">
        <v>17187</v>
      </c>
      <c r="D20" s="42">
        <v>2367</v>
      </c>
      <c r="E20" s="42">
        <v>2519</v>
      </c>
      <c r="F20" s="42">
        <v>293</v>
      </c>
      <c r="G20" s="42">
        <v>158</v>
      </c>
      <c r="H20" s="42">
        <v>0</v>
      </c>
      <c r="I20" s="42">
        <v>0</v>
      </c>
      <c r="J20" s="42">
        <v>36675</v>
      </c>
      <c r="K20" s="42">
        <v>18208</v>
      </c>
      <c r="L20" s="42">
        <v>229</v>
      </c>
      <c r="M20" s="42">
        <v>1096</v>
      </c>
      <c r="N20" s="42">
        <v>216</v>
      </c>
      <c r="O20" s="42">
        <v>824</v>
      </c>
      <c r="P20" s="42">
        <v>230</v>
      </c>
      <c r="Q20" s="42">
        <v>1653</v>
      </c>
      <c r="R20" s="42">
        <v>395</v>
      </c>
      <c r="S20" s="42">
        <v>4314</v>
      </c>
      <c r="T20" s="42">
        <v>469</v>
      </c>
      <c r="U20" s="42">
        <v>153</v>
      </c>
      <c r="V20" s="42">
        <v>203</v>
      </c>
      <c r="W20" s="42">
        <v>0</v>
      </c>
      <c r="X20" s="42">
        <v>758</v>
      </c>
      <c r="Y20" s="42">
        <v>731</v>
      </c>
      <c r="Z20" s="42">
        <v>356</v>
      </c>
      <c r="AA20" s="42">
        <v>13397</v>
      </c>
      <c r="AB20" s="42">
        <v>13240</v>
      </c>
      <c r="AC20" s="42">
        <v>0</v>
      </c>
      <c r="AD20" s="42">
        <v>2</v>
      </c>
      <c r="AE20" s="42">
        <v>2134</v>
      </c>
      <c r="AF20" s="42">
        <v>239</v>
      </c>
      <c r="AG20" s="42">
        <v>250</v>
      </c>
      <c r="AH20" s="42">
        <v>1507</v>
      </c>
      <c r="AI20" s="42">
        <v>785</v>
      </c>
      <c r="AJ20" s="42">
        <v>1605</v>
      </c>
      <c r="AK20" s="42">
        <v>571</v>
      </c>
      <c r="AL20" s="42">
        <v>0</v>
      </c>
      <c r="AM20" s="42">
        <v>0</v>
      </c>
      <c r="AN20" s="42">
        <v>0</v>
      </c>
      <c r="AO20" s="42">
        <v>108</v>
      </c>
      <c r="AP20" s="42">
        <v>0</v>
      </c>
      <c r="AQ20" s="42">
        <v>105</v>
      </c>
      <c r="AR20" s="42">
        <v>28</v>
      </c>
      <c r="AS20" s="42">
        <v>1935</v>
      </c>
      <c r="AT20" s="42">
        <v>452</v>
      </c>
      <c r="AU20" s="42">
        <v>584</v>
      </c>
      <c r="AV20" s="42">
        <v>1699</v>
      </c>
      <c r="AW20" s="42">
        <v>438</v>
      </c>
      <c r="AX20" s="42">
        <v>2110</v>
      </c>
      <c r="AY20" s="42">
        <v>1216</v>
      </c>
      <c r="AZ20" s="42">
        <v>1107</v>
      </c>
      <c r="BA20" s="42">
        <v>158</v>
      </c>
      <c r="BB20" s="42">
        <v>1315</v>
      </c>
      <c r="BC20" s="42">
        <v>574</v>
      </c>
      <c r="BD20" s="42">
        <v>142</v>
      </c>
      <c r="BE20" s="42">
        <v>84</v>
      </c>
      <c r="BF20" s="42">
        <v>22</v>
      </c>
      <c r="BG20" s="42">
        <v>730</v>
      </c>
      <c r="BH20" s="42">
        <v>7</v>
      </c>
      <c r="BI20" s="42">
        <v>70</v>
      </c>
      <c r="BJ20" s="42">
        <v>1936</v>
      </c>
      <c r="BK20" s="42">
        <v>107</v>
      </c>
      <c r="BL20" s="42">
        <v>56</v>
      </c>
      <c r="BM20" s="42">
        <v>2404</v>
      </c>
      <c r="BN20" s="42">
        <v>0</v>
      </c>
      <c r="BO20" s="42">
        <v>0</v>
      </c>
      <c r="BP20" s="42">
        <v>0</v>
      </c>
      <c r="BQ20" s="42">
        <v>0</v>
      </c>
      <c r="BR20" s="42">
        <v>19</v>
      </c>
      <c r="BS20" s="42">
        <v>287</v>
      </c>
      <c r="BT20" s="42">
        <v>58203</v>
      </c>
      <c r="BU20" s="42">
        <v>4765</v>
      </c>
      <c r="BV20" s="42">
        <v>55</v>
      </c>
      <c r="BW20" s="42">
        <v>0</v>
      </c>
      <c r="BX20" s="42">
        <v>0</v>
      </c>
      <c r="BY20" s="42">
        <v>211</v>
      </c>
      <c r="BZ20" s="42">
        <v>576</v>
      </c>
      <c r="CA20" s="42">
        <v>0</v>
      </c>
      <c r="CB20" s="42">
        <v>305</v>
      </c>
      <c r="CC20" s="42">
        <v>149</v>
      </c>
      <c r="CD20" s="42">
        <v>23</v>
      </c>
      <c r="CE20" s="42">
        <v>311</v>
      </c>
      <c r="CF20" s="42">
        <v>4781</v>
      </c>
      <c r="CG20" s="42">
        <v>47</v>
      </c>
      <c r="CH20" s="42">
        <v>396</v>
      </c>
      <c r="CI20" s="42">
        <v>146</v>
      </c>
      <c r="CJ20" s="42">
        <v>1836</v>
      </c>
      <c r="CK20" s="42">
        <v>134</v>
      </c>
      <c r="CL20" s="42">
        <v>446</v>
      </c>
      <c r="CM20" s="42">
        <v>579</v>
      </c>
      <c r="CN20" s="42">
        <v>1454</v>
      </c>
      <c r="CO20" s="42">
        <v>3319</v>
      </c>
      <c r="CP20" s="42">
        <v>4296</v>
      </c>
      <c r="CQ20" s="42">
        <v>537</v>
      </c>
      <c r="CR20" s="42">
        <v>6598</v>
      </c>
      <c r="CS20" s="42">
        <v>4362</v>
      </c>
      <c r="CT20" s="42">
        <v>786</v>
      </c>
      <c r="CU20" s="42">
        <v>10</v>
      </c>
      <c r="CV20" s="42">
        <v>400</v>
      </c>
      <c r="CW20" s="42">
        <v>3</v>
      </c>
      <c r="CX20" s="42">
        <v>3833</v>
      </c>
      <c r="CY20" s="42">
        <v>354</v>
      </c>
      <c r="CZ20" s="42">
        <v>8554</v>
      </c>
      <c r="DA20" s="42">
        <v>269</v>
      </c>
      <c r="DB20" s="42">
        <v>531</v>
      </c>
      <c r="DC20" s="42">
        <v>1098</v>
      </c>
      <c r="DD20" s="42">
        <v>43055</v>
      </c>
      <c r="DE20" s="56">
        <v>159</v>
      </c>
      <c r="DF20" s="57">
        <v>293038</v>
      </c>
      <c r="DG20" s="42">
        <v>8752</v>
      </c>
      <c r="DH20" s="42">
        <v>27048</v>
      </c>
      <c r="DI20" s="42">
        <v>0</v>
      </c>
      <c r="DJ20" s="42">
        <v>0</v>
      </c>
      <c r="DK20" s="42">
        <v>0</v>
      </c>
      <c r="DL20" s="42">
        <v>0</v>
      </c>
      <c r="DM20" s="56">
        <v>1661</v>
      </c>
      <c r="DN20" s="56">
        <v>37461</v>
      </c>
      <c r="DO20" s="57">
        <v>330499</v>
      </c>
      <c r="DP20" s="57">
        <v>18015</v>
      </c>
      <c r="DQ20" s="57">
        <v>18015</v>
      </c>
      <c r="DR20" s="57">
        <v>55476</v>
      </c>
      <c r="DS20" s="57">
        <v>348514</v>
      </c>
    </row>
    <row r="21" spans="1:123" ht="39.950000000000003" customHeight="1" x14ac:dyDescent="0.15">
      <c r="A21" s="55" t="s">
        <v>210</v>
      </c>
      <c r="B21" s="43" t="s">
        <v>209</v>
      </c>
      <c r="C21" s="55">
        <v>26</v>
      </c>
      <c r="D21" s="42">
        <v>0</v>
      </c>
      <c r="E21" s="42">
        <v>10</v>
      </c>
      <c r="F21" s="42">
        <v>0</v>
      </c>
      <c r="G21" s="42">
        <v>29</v>
      </c>
      <c r="H21" s="42">
        <v>5</v>
      </c>
      <c r="I21" s="42">
        <v>8</v>
      </c>
      <c r="J21" s="42">
        <v>10111</v>
      </c>
      <c r="K21" s="42">
        <v>422</v>
      </c>
      <c r="L21" s="42">
        <v>11</v>
      </c>
      <c r="M21" s="42">
        <v>116</v>
      </c>
      <c r="N21" s="42">
        <v>14</v>
      </c>
      <c r="O21" s="42">
        <v>304</v>
      </c>
      <c r="P21" s="42">
        <v>88</v>
      </c>
      <c r="Q21" s="42">
        <v>232</v>
      </c>
      <c r="R21" s="42">
        <v>40</v>
      </c>
      <c r="S21" s="42">
        <v>1719</v>
      </c>
      <c r="T21" s="42">
        <v>8831</v>
      </c>
      <c r="U21" s="42">
        <v>5</v>
      </c>
      <c r="V21" s="42">
        <v>8</v>
      </c>
      <c r="W21" s="42">
        <v>7</v>
      </c>
      <c r="X21" s="42">
        <v>52</v>
      </c>
      <c r="Y21" s="42">
        <v>12</v>
      </c>
      <c r="Z21" s="42">
        <v>82</v>
      </c>
      <c r="AA21" s="42">
        <v>617</v>
      </c>
      <c r="AB21" s="42">
        <v>1847</v>
      </c>
      <c r="AC21" s="42">
        <v>7</v>
      </c>
      <c r="AD21" s="42">
        <v>5</v>
      </c>
      <c r="AE21" s="42">
        <v>149</v>
      </c>
      <c r="AF21" s="42">
        <v>116</v>
      </c>
      <c r="AG21" s="42">
        <v>10</v>
      </c>
      <c r="AH21" s="42">
        <v>278</v>
      </c>
      <c r="AI21" s="42">
        <v>10</v>
      </c>
      <c r="AJ21" s="42">
        <v>45</v>
      </c>
      <c r="AK21" s="42">
        <v>15</v>
      </c>
      <c r="AL21" s="42">
        <v>5</v>
      </c>
      <c r="AM21" s="42">
        <v>33</v>
      </c>
      <c r="AN21" s="42">
        <v>97</v>
      </c>
      <c r="AO21" s="42">
        <v>4</v>
      </c>
      <c r="AP21" s="42">
        <v>16</v>
      </c>
      <c r="AQ21" s="42">
        <v>168</v>
      </c>
      <c r="AR21" s="42">
        <v>56</v>
      </c>
      <c r="AS21" s="42">
        <v>1003</v>
      </c>
      <c r="AT21" s="42">
        <v>507</v>
      </c>
      <c r="AU21" s="42">
        <v>798</v>
      </c>
      <c r="AV21" s="42">
        <v>996</v>
      </c>
      <c r="AW21" s="42">
        <v>1560</v>
      </c>
      <c r="AX21" s="42">
        <v>621</v>
      </c>
      <c r="AY21" s="42">
        <v>374</v>
      </c>
      <c r="AZ21" s="42">
        <v>1237</v>
      </c>
      <c r="BA21" s="42">
        <v>149</v>
      </c>
      <c r="BB21" s="42">
        <v>75</v>
      </c>
      <c r="BC21" s="42">
        <v>923</v>
      </c>
      <c r="BD21" s="42">
        <v>295</v>
      </c>
      <c r="BE21" s="42">
        <v>816</v>
      </c>
      <c r="BF21" s="42">
        <v>147</v>
      </c>
      <c r="BG21" s="42">
        <v>397</v>
      </c>
      <c r="BH21" s="42">
        <v>119</v>
      </c>
      <c r="BI21" s="42">
        <v>464</v>
      </c>
      <c r="BJ21" s="42">
        <v>878</v>
      </c>
      <c r="BK21" s="42">
        <v>104</v>
      </c>
      <c r="BL21" s="42">
        <v>725</v>
      </c>
      <c r="BM21" s="42">
        <v>393</v>
      </c>
      <c r="BN21" s="42">
        <v>229</v>
      </c>
      <c r="BO21" s="42">
        <v>106</v>
      </c>
      <c r="BP21" s="42">
        <v>992</v>
      </c>
      <c r="BQ21" s="42">
        <v>593</v>
      </c>
      <c r="BR21" s="42">
        <v>504</v>
      </c>
      <c r="BS21" s="42">
        <v>606</v>
      </c>
      <c r="BT21" s="42">
        <v>20939</v>
      </c>
      <c r="BU21" s="42">
        <v>21276</v>
      </c>
      <c r="BV21" s="42">
        <v>176</v>
      </c>
      <c r="BW21" s="42">
        <v>17</v>
      </c>
      <c r="BX21" s="42">
        <v>0</v>
      </c>
      <c r="BY21" s="42">
        <v>440</v>
      </c>
      <c r="BZ21" s="42">
        <v>907</v>
      </c>
      <c r="CA21" s="42">
        <v>0</v>
      </c>
      <c r="CB21" s="42">
        <v>152</v>
      </c>
      <c r="CC21" s="42">
        <v>72</v>
      </c>
      <c r="CD21" s="42">
        <v>66</v>
      </c>
      <c r="CE21" s="42">
        <v>83</v>
      </c>
      <c r="CF21" s="42">
        <v>2100</v>
      </c>
      <c r="CG21" s="42">
        <v>395</v>
      </c>
      <c r="CH21" s="42">
        <v>4614</v>
      </c>
      <c r="CI21" s="42">
        <v>426</v>
      </c>
      <c r="CJ21" s="42">
        <v>5070</v>
      </c>
      <c r="CK21" s="42">
        <v>1168</v>
      </c>
      <c r="CL21" s="42">
        <v>23164</v>
      </c>
      <c r="CM21" s="42">
        <v>11072</v>
      </c>
      <c r="CN21" s="42">
        <v>5196</v>
      </c>
      <c r="CO21" s="42">
        <v>13998</v>
      </c>
      <c r="CP21" s="42">
        <v>4032</v>
      </c>
      <c r="CQ21" s="42">
        <v>442</v>
      </c>
      <c r="CR21" s="42">
        <v>3030</v>
      </c>
      <c r="CS21" s="42">
        <v>681</v>
      </c>
      <c r="CT21" s="42">
        <v>6947</v>
      </c>
      <c r="CU21" s="42">
        <v>461</v>
      </c>
      <c r="CV21" s="42">
        <v>11938</v>
      </c>
      <c r="CW21" s="42">
        <v>503</v>
      </c>
      <c r="CX21" s="42">
        <v>4606</v>
      </c>
      <c r="CY21" s="42">
        <v>95</v>
      </c>
      <c r="CZ21" s="42">
        <v>524</v>
      </c>
      <c r="DA21" s="42">
        <v>416</v>
      </c>
      <c r="DB21" s="42">
        <v>2324</v>
      </c>
      <c r="DC21" s="42">
        <v>1092</v>
      </c>
      <c r="DD21" s="42">
        <v>0</v>
      </c>
      <c r="DE21" s="56">
        <v>9</v>
      </c>
      <c r="DF21" s="57">
        <v>189652</v>
      </c>
      <c r="DG21" s="42">
        <v>649</v>
      </c>
      <c r="DH21" s="42">
        <v>1653</v>
      </c>
      <c r="DI21" s="42">
        <v>0</v>
      </c>
      <c r="DJ21" s="42">
        <v>0</v>
      </c>
      <c r="DK21" s="42">
        <v>0</v>
      </c>
      <c r="DL21" s="42">
        <v>0</v>
      </c>
      <c r="DM21" s="56">
        <v>0</v>
      </c>
      <c r="DN21" s="56">
        <v>2302</v>
      </c>
      <c r="DO21" s="57">
        <v>191954</v>
      </c>
      <c r="DP21" s="57">
        <v>1394</v>
      </c>
      <c r="DQ21" s="57">
        <v>1394</v>
      </c>
      <c r="DR21" s="57">
        <v>3696</v>
      </c>
      <c r="DS21" s="57">
        <v>193348</v>
      </c>
    </row>
    <row r="22" spans="1:123" ht="39.950000000000003" customHeight="1" x14ac:dyDescent="0.15">
      <c r="A22" s="55" t="s">
        <v>208</v>
      </c>
      <c r="B22" s="43" t="s">
        <v>207</v>
      </c>
      <c r="C22" s="55">
        <v>22598</v>
      </c>
      <c r="D22" s="42">
        <v>0</v>
      </c>
      <c r="E22" s="42">
        <v>36</v>
      </c>
      <c r="F22" s="42">
        <v>4</v>
      </c>
      <c r="G22" s="42">
        <v>0</v>
      </c>
      <c r="H22" s="42">
        <v>0</v>
      </c>
      <c r="I22" s="42">
        <v>0</v>
      </c>
      <c r="J22" s="42">
        <v>8</v>
      </c>
      <c r="K22" s="42">
        <v>14</v>
      </c>
      <c r="L22" s="42">
        <v>0</v>
      </c>
      <c r="M22" s="42">
        <v>0</v>
      </c>
      <c r="N22" s="42">
        <v>0</v>
      </c>
      <c r="O22" s="42">
        <v>0</v>
      </c>
      <c r="P22" s="42">
        <v>2</v>
      </c>
      <c r="Q22" s="42">
        <v>0</v>
      </c>
      <c r="R22" s="42">
        <v>0</v>
      </c>
      <c r="S22" s="42">
        <v>2</v>
      </c>
      <c r="T22" s="42">
        <v>1</v>
      </c>
      <c r="U22" s="42">
        <v>0</v>
      </c>
      <c r="V22" s="42">
        <v>828</v>
      </c>
      <c r="W22" s="42">
        <v>0</v>
      </c>
      <c r="X22" s="42">
        <v>1620</v>
      </c>
      <c r="Y22" s="42">
        <v>236</v>
      </c>
      <c r="Z22" s="42">
        <v>6</v>
      </c>
      <c r="AA22" s="42">
        <v>280</v>
      </c>
      <c r="AB22" s="42">
        <v>1249</v>
      </c>
      <c r="AC22" s="42">
        <v>2</v>
      </c>
      <c r="AD22" s="42">
        <v>0</v>
      </c>
      <c r="AE22" s="42">
        <v>0</v>
      </c>
      <c r="AF22" s="42">
        <v>8</v>
      </c>
      <c r="AG22" s="42">
        <v>0</v>
      </c>
      <c r="AH22" s="42">
        <v>6</v>
      </c>
      <c r="AI22" s="42">
        <v>0</v>
      </c>
      <c r="AJ22" s="42">
        <v>0</v>
      </c>
      <c r="AK22" s="42">
        <v>9</v>
      </c>
      <c r="AL22" s="42">
        <v>0</v>
      </c>
      <c r="AM22" s="42">
        <v>289</v>
      </c>
      <c r="AN22" s="42">
        <v>0</v>
      </c>
      <c r="AO22" s="42">
        <v>0</v>
      </c>
      <c r="AP22" s="42">
        <v>20</v>
      </c>
      <c r="AQ22" s="42">
        <v>1</v>
      </c>
      <c r="AR22" s="42">
        <v>0</v>
      </c>
      <c r="AS22" s="42">
        <v>0</v>
      </c>
      <c r="AT22" s="42">
        <v>0</v>
      </c>
      <c r="AU22" s="42">
        <v>15</v>
      </c>
      <c r="AV22" s="42">
        <v>0</v>
      </c>
      <c r="AW22" s="42">
        <v>0</v>
      </c>
      <c r="AX22" s="42">
        <v>2</v>
      </c>
      <c r="AY22" s="42">
        <v>0</v>
      </c>
      <c r="AZ22" s="42">
        <v>0</v>
      </c>
      <c r="BA22" s="42">
        <v>0</v>
      </c>
      <c r="BB22" s="42">
        <v>4</v>
      </c>
      <c r="BC22" s="42">
        <v>0</v>
      </c>
      <c r="BD22" s="42">
        <v>0</v>
      </c>
      <c r="BE22" s="42">
        <v>0</v>
      </c>
      <c r="BF22" s="42">
        <v>0</v>
      </c>
      <c r="BG22" s="42">
        <v>0</v>
      </c>
      <c r="BH22" s="42">
        <v>0</v>
      </c>
      <c r="BI22" s="42">
        <v>0</v>
      </c>
      <c r="BJ22" s="42">
        <v>4</v>
      </c>
      <c r="BK22" s="42">
        <v>0</v>
      </c>
      <c r="BL22" s="42">
        <v>0</v>
      </c>
      <c r="BM22" s="42">
        <v>0</v>
      </c>
      <c r="BN22" s="42">
        <v>360</v>
      </c>
      <c r="BO22" s="42">
        <v>119</v>
      </c>
      <c r="BP22" s="42">
        <v>177</v>
      </c>
      <c r="BQ22" s="42">
        <v>32</v>
      </c>
      <c r="BR22" s="42">
        <v>0</v>
      </c>
      <c r="BS22" s="42">
        <v>0</v>
      </c>
      <c r="BT22" s="42">
        <v>0</v>
      </c>
      <c r="BU22" s="42">
        <v>0</v>
      </c>
      <c r="BV22" s="42">
        <v>5</v>
      </c>
      <c r="BW22" s="42">
        <v>0</v>
      </c>
      <c r="BX22" s="42">
        <v>0</v>
      </c>
      <c r="BY22" s="42">
        <v>0</v>
      </c>
      <c r="BZ22" s="42">
        <v>0</v>
      </c>
      <c r="CA22" s="42">
        <v>0</v>
      </c>
      <c r="CB22" s="42">
        <v>0</v>
      </c>
      <c r="CC22" s="42">
        <v>0</v>
      </c>
      <c r="CD22" s="42">
        <v>0</v>
      </c>
      <c r="CE22" s="42">
        <v>2</v>
      </c>
      <c r="CF22" s="42">
        <v>0</v>
      </c>
      <c r="CG22" s="42">
        <v>0</v>
      </c>
      <c r="CH22" s="42">
        <v>0</v>
      </c>
      <c r="CI22" s="42">
        <v>0</v>
      </c>
      <c r="CJ22" s="42">
        <v>0</v>
      </c>
      <c r="CK22" s="42">
        <v>0</v>
      </c>
      <c r="CL22" s="42">
        <v>0</v>
      </c>
      <c r="CM22" s="42">
        <v>8</v>
      </c>
      <c r="CN22" s="42">
        <v>0</v>
      </c>
      <c r="CO22" s="42">
        <v>0</v>
      </c>
      <c r="CP22" s="42">
        <v>0</v>
      </c>
      <c r="CQ22" s="42">
        <v>0</v>
      </c>
      <c r="CR22" s="42">
        <v>0</v>
      </c>
      <c r="CS22" s="42">
        <v>0</v>
      </c>
      <c r="CT22" s="42">
        <v>0</v>
      </c>
      <c r="CU22" s="42">
        <v>0</v>
      </c>
      <c r="CV22" s="42">
        <v>0</v>
      </c>
      <c r="CW22" s="42">
        <v>0</v>
      </c>
      <c r="CX22" s="42">
        <v>0</v>
      </c>
      <c r="CY22" s="42">
        <v>0</v>
      </c>
      <c r="CZ22" s="42">
        <v>0</v>
      </c>
      <c r="DA22" s="42">
        <v>0</v>
      </c>
      <c r="DB22" s="42">
        <v>99</v>
      </c>
      <c r="DC22" s="42">
        <v>311</v>
      </c>
      <c r="DD22" s="42">
        <v>0</v>
      </c>
      <c r="DE22" s="56">
        <v>390</v>
      </c>
      <c r="DF22" s="57">
        <v>28747</v>
      </c>
      <c r="DG22" s="42">
        <v>0</v>
      </c>
      <c r="DH22" s="42">
        <v>506</v>
      </c>
      <c r="DI22" s="42">
        <v>0</v>
      </c>
      <c r="DJ22" s="42">
        <v>0</v>
      </c>
      <c r="DK22" s="42">
        <v>0</v>
      </c>
      <c r="DL22" s="42">
        <v>0</v>
      </c>
      <c r="DM22" s="56">
        <v>368</v>
      </c>
      <c r="DN22" s="56">
        <v>874</v>
      </c>
      <c r="DO22" s="57">
        <v>29621</v>
      </c>
      <c r="DP22" s="57">
        <v>322</v>
      </c>
      <c r="DQ22" s="57">
        <v>322</v>
      </c>
      <c r="DR22" s="57">
        <v>1196</v>
      </c>
      <c r="DS22" s="57">
        <v>29943</v>
      </c>
    </row>
    <row r="23" spans="1:123" ht="39.950000000000003" customHeight="1" x14ac:dyDescent="0.15">
      <c r="A23" s="55" t="s">
        <v>206</v>
      </c>
      <c r="B23" s="43" t="s">
        <v>205</v>
      </c>
      <c r="C23" s="55">
        <v>385</v>
      </c>
      <c r="D23" s="42">
        <v>50</v>
      </c>
      <c r="E23" s="42">
        <v>132</v>
      </c>
      <c r="F23" s="42">
        <v>1</v>
      </c>
      <c r="G23" s="42">
        <v>106</v>
      </c>
      <c r="H23" s="42">
        <v>0</v>
      </c>
      <c r="I23" s="42">
        <v>4</v>
      </c>
      <c r="J23" s="42">
        <v>5922</v>
      </c>
      <c r="K23" s="42">
        <v>1921</v>
      </c>
      <c r="L23" s="42">
        <v>166</v>
      </c>
      <c r="M23" s="42">
        <v>2</v>
      </c>
      <c r="N23" s="42">
        <v>968</v>
      </c>
      <c r="O23" s="42">
        <v>33</v>
      </c>
      <c r="P23" s="42">
        <v>35</v>
      </c>
      <c r="Q23" s="42">
        <v>57</v>
      </c>
      <c r="R23" s="42">
        <v>1814</v>
      </c>
      <c r="S23" s="42">
        <v>133</v>
      </c>
      <c r="T23" s="42">
        <v>1</v>
      </c>
      <c r="U23" s="42">
        <v>2154</v>
      </c>
      <c r="V23" s="42">
        <v>17034</v>
      </c>
      <c r="W23" s="42">
        <v>1247</v>
      </c>
      <c r="X23" s="42">
        <v>8827</v>
      </c>
      <c r="Y23" s="42">
        <v>1996</v>
      </c>
      <c r="Z23" s="42">
        <v>239</v>
      </c>
      <c r="AA23" s="42">
        <v>10132</v>
      </c>
      <c r="AB23" s="42">
        <v>13513</v>
      </c>
      <c r="AC23" s="42">
        <v>30</v>
      </c>
      <c r="AD23" s="42">
        <v>15</v>
      </c>
      <c r="AE23" s="42">
        <v>1731</v>
      </c>
      <c r="AF23" s="42">
        <v>2403</v>
      </c>
      <c r="AG23" s="42">
        <v>18</v>
      </c>
      <c r="AH23" s="42">
        <v>1692</v>
      </c>
      <c r="AI23" s="42">
        <v>136</v>
      </c>
      <c r="AJ23" s="42">
        <v>439</v>
      </c>
      <c r="AK23" s="42">
        <v>257</v>
      </c>
      <c r="AL23" s="42">
        <v>3908</v>
      </c>
      <c r="AM23" s="42">
        <v>2070</v>
      </c>
      <c r="AN23" s="42">
        <v>181</v>
      </c>
      <c r="AO23" s="42">
        <v>42</v>
      </c>
      <c r="AP23" s="42">
        <v>389</v>
      </c>
      <c r="AQ23" s="42">
        <v>778</v>
      </c>
      <c r="AR23" s="42">
        <v>1385</v>
      </c>
      <c r="AS23" s="42">
        <v>402</v>
      </c>
      <c r="AT23" s="42">
        <v>914</v>
      </c>
      <c r="AU23" s="42">
        <v>637</v>
      </c>
      <c r="AV23" s="42">
        <v>191</v>
      </c>
      <c r="AW23" s="42">
        <v>3695</v>
      </c>
      <c r="AX23" s="42">
        <v>894</v>
      </c>
      <c r="AY23" s="42">
        <v>405</v>
      </c>
      <c r="AZ23" s="42">
        <v>977</v>
      </c>
      <c r="BA23" s="42">
        <v>155</v>
      </c>
      <c r="BB23" s="42">
        <v>2288</v>
      </c>
      <c r="BC23" s="42">
        <v>548</v>
      </c>
      <c r="BD23" s="42">
        <v>230</v>
      </c>
      <c r="BE23" s="42">
        <v>111</v>
      </c>
      <c r="BF23" s="42">
        <v>3</v>
      </c>
      <c r="BG23" s="42">
        <v>190</v>
      </c>
      <c r="BH23" s="42">
        <v>353</v>
      </c>
      <c r="BI23" s="42">
        <v>233</v>
      </c>
      <c r="BJ23" s="42">
        <v>556</v>
      </c>
      <c r="BK23" s="42">
        <v>28</v>
      </c>
      <c r="BL23" s="42">
        <v>331</v>
      </c>
      <c r="BM23" s="42">
        <v>212</v>
      </c>
      <c r="BN23" s="42">
        <v>544</v>
      </c>
      <c r="BO23" s="42">
        <v>478</v>
      </c>
      <c r="BP23" s="42">
        <v>6</v>
      </c>
      <c r="BQ23" s="42">
        <v>2</v>
      </c>
      <c r="BR23" s="42">
        <v>1670</v>
      </c>
      <c r="BS23" s="42">
        <v>1695</v>
      </c>
      <c r="BT23" s="42">
        <v>0</v>
      </c>
      <c r="BU23" s="42">
        <v>0</v>
      </c>
      <c r="BV23" s="42">
        <v>0</v>
      </c>
      <c r="BW23" s="42">
        <v>0</v>
      </c>
      <c r="BX23" s="42">
        <v>0</v>
      </c>
      <c r="BY23" s="42">
        <v>5</v>
      </c>
      <c r="BZ23" s="42">
        <v>58</v>
      </c>
      <c r="CA23" s="42">
        <v>0</v>
      </c>
      <c r="CB23" s="42">
        <v>0</v>
      </c>
      <c r="CC23" s="42">
        <v>0</v>
      </c>
      <c r="CD23" s="42">
        <v>0</v>
      </c>
      <c r="CE23" s="42">
        <v>83</v>
      </c>
      <c r="CF23" s="42">
        <v>136</v>
      </c>
      <c r="CG23" s="42">
        <v>0</v>
      </c>
      <c r="CH23" s="42">
        <v>0</v>
      </c>
      <c r="CI23" s="42">
        <v>0</v>
      </c>
      <c r="CJ23" s="42">
        <v>0</v>
      </c>
      <c r="CK23" s="42">
        <v>0</v>
      </c>
      <c r="CL23" s="42">
        <v>95</v>
      </c>
      <c r="CM23" s="42">
        <v>352</v>
      </c>
      <c r="CN23" s="42">
        <v>20</v>
      </c>
      <c r="CO23" s="42">
        <v>5072</v>
      </c>
      <c r="CP23" s="42">
        <v>877</v>
      </c>
      <c r="CQ23" s="42">
        <v>1205</v>
      </c>
      <c r="CR23" s="42">
        <v>139</v>
      </c>
      <c r="CS23" s="42">
        <v>144</v>
      </c>
      <c r="CT23" s="42">
        <v>0</v>
      </c>
      <c r="CU23" s="42">
        <v>0</v>
      </c>
      <c r="CV23" s="42">
        <v>146</v>
      </c>
      <c r="CW23" s="42">
        <v>342</v>
      </c>
      <c r="CX23" s="42">
        <v>0</v>
      </c>
      <c r="CY23" s="42">
        <v>8</v>
      </c>
      <c r="CZ23" s="42">
        <v>381</v>
      </c>
      <c r="DA23" s="42">
        <v>413</v>
      </c>
      <c r="DB23" s="42">
        <v>247</v>
      </c>
      <c r="DC23" s="42">
        <v>18</v>
      </c>
      <c r="DD23" s="42">
        <v>0</v>
      </c>
      <c r="DE23" s="56">
        <v>257</v>
      </c>
      <c r="DF23" s="57">
        <v>110092</v>
      </c>
      <c r="DG23" s="42">
        <v>0</v>
      </c>
      <c r="DH23" s="42">
        <v>251</v>
      </c>
      <c r="DI23" s="42">
        <v>0</v>
      </c>
      <c r="DJ23" s="42">
        <v>0</v>
      </c>
      <c r="DK23" s="42">
        <v>0</v>
      </c>
      <c r="DL23" s="42">
        <v>0</v>
      </c>
      <c r="DM23" s="56">
        <v>218</v>
      </c>
      <c r="DN23" s="56">
        <v>469</v>
      </c>
      <c r="DO23" s="57">
        <v>110561</v>
      </c>
      <c r="DP23" s="57">
        <v>15805</v>
      </c>
      <c r="DQ23" s="57">
        <v>15805</v>
      </c>
      <c r="DR23" s="57">
        <v>16274</v>
      </c>
      <c r="DS23" s="57">
        <v>126366</v>
      </c>
    </row>
    <row r="24" spans="1:123" ht="39.950000000000003" customHeight="1" x14ac:dyDescent="0.15">
      <c r="A24" s="55" t="s">
        <v>204</v>
      </c>
      <c r="B24" s="43" t="s">
        <v>328</v>
      </c>
      <c r="C24" s="55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26</v>
      </c>
      <c r="N24" s="42">
        <v>15</v>
      </c>
      <c r="O24" s="42">
        <v>0</v>
      </c>
      <c r="P24" s="42">
        <v>0</v>
      </c>
      <c r="Q24" s="42">
        <v>0</v>
      </c>
      <c r="R24" s="42">
        <v>51</v>
      </c>
      <c r="S24" s="42">
        <v>11</v>
      </c>
      <c r="T24" s="42">
        <v>26</v>
      </c>
      <c r="U24" s="42">
        <v>424</v>
      </c>
      <c r="V24" s="42">
        <v>3640</v>
      </c>
      <c r="W24" s="42">
        <v>23498</v>
      </c>
      <c r="X24" s="42">
        <v>39466</v>
      </c>
      <c r="Y24" s="42">
        <v>10756</v>
      </c>
      <c r="Z24" s="42">
        <v>248</v>
      </c>
      <c r="AA24" s="42">
        <v>106</v>
      </c>
      <c r="AB24" s="42">
        <v>23834</v>
      </c>
      <c r="AC24" s="42">
        <v>72</v>
      </c>
      <c r="AD24" s="42">
        <v>0</v>
      </c>
      <c r="AE24" s="42">
        <v>15</v>
      </c>
      <c r="AF24" s="42">
        <v>147</v>
      </c>
      <c r="AG24" s="42">
        <v>0</v>
      </c>
      <c r="AH24" s="42">
        <v>43</v>
      </c>
      <c r="AI24" s="42">
        <v>0</v>
      </c>
      <c r="AJ24" s="42">
        <v>0</v>
      </c>
      <c r="AK24" s="42">
        <v>34</v>
      </c>
      <c r="AL24" s="42">
        <v>0</v>
      </c>
      <c r="AM24" s="42">
        <v>0</v>
      </c>
      <c r="AN24" s="42">
        <v>1</v>
      </c>
      <c r="AO24" s="42">
        <v>0</v>
      </c>
      <c r="AP24" s="42">
        <v>0</v>
      </c>
      <c r="AQ24" s="42">
        <v>0</v>
      </c>
      <c r="AR24" s="42">
        <v>0</v>
      </c>
      <c r="AS24" s="42">
        <v>0</v>
      </c>
      <c r="AT24" s="42">
        <v>26</v>
      </c>
      <c r="AU24" s="42">
        <v>4</v>
      </c>
      <c r="AV24" s="42">
        <v>0</v>
      </c>
      <c r="AW24" s="42">
        <v>11</v>
      </c>
      <c r="AX24" s="42">
        <v>196</v>
      </c>
      <c r="AY24" s="42">
        <v>0</v>
      </c>
      <c r="AZ24" s="42">
        <v>0</v>
      </c>
      <c r="BA24" s="42">
        <v>0</v>
      </c>
      <c r="BB24" s="42">
        <v>0</v>
      </c>
      <c r="BC24" s="42">
        <v>0</v>
      </c>
      <c r="BD24" s="42">
        <v>0</v>
      </c>
      <c r="BE24" s="42">
        <v>0</v>
      </c>
      <c r="BF24" s="42">
        <v>0</v>
      </c>
      <c r="BG24" s="42">
        <v>0</v>
      </c>
      <c r="BH24" s="42">
        <v>4</v>
      </c>
      <c r="BI24" s="42">
        <v>0</v>
      </c>
      <c r="BJ24" s="42">
        <v>129</v>
      </c>
      <c r="BK24" s="42">
        <v>0</v>
      </c>
      <c r="BL24" s="42">
        <v>0</v>
      </c>
      <c r="BM24" s="42">
        <v>0</v>
      </c>
      <c r="BN24" s="42">
        <v>0</v>
      </c>
      <c r="BO24" s="42">
        <v>0</v>
      </c>
      <c r="BP24" s="42">
        <v>0</v>
      </c>
      <c r="BQ24" s="42">
        <v>353</v>
      </c>
      <c r="BR24" s="42">
        <v>0</v>
      </c>
      <c r="BS24" s="42">
        <v>0</v>
      </c>
      <c r="BT24" s="42">
        <v>0</v>
      </c>
      <c r="BU24" s="42">
        <v>0</v>
      </c>
      <c r="BV24" s="42">
        <v>0</v>
      </c>
      <c r="BW24" s="42">
        <v>0</v>
      </c>
      <c r="BX24" s="42">
        <v>0</v>
      </c>
      <c r="BY24" s="42">
        <v>0</v>
      </c>
      <c r="BZ24" s="42">
        <v>0</v>
      </c>
      <c r="CA24" s="42">
        <v>0</v>
      </c>
      <c r="CB24" s="42">
        <v>0</v>
      </c>
      <c r="CC24" s="42">
        <v>0</v>
      </c>
      <c r="CD24" s="42">
        <v>0</v>
      </c>
      <c r="CE24" s="42">
        <v>0</v>
      </c>
      <c r="CF24" s="42">
        <v>0</v>
      </c>
      <c r="CG24" s="42">
        <v>0</v>
      </c>
      <c r="CH24" s="42">
        <v>0</v>
      </c>
      <c r="CI24" s="42">
        <v>0</v>
      </c>
      <c r="CJ24" s="42">
        <v>0</v>
      </c>
      <c r="CK24" s="42">
        <v>0</v>
      </c>
      <c r="CL24" s="42">
        <v>32</v>
      </c>
      <c r="CM24" s="42">
        <v>0</v>
      </c>
      <c r="CN24" s="42">
        <v>0</v>
      </c>
      <c r="CO24" s="42">
        <v>2207</v>
      </c>
      <c r="CP24" s="42">
        <v>414</v>
      </c>
      <c r="CQ24" s="42">
        <v>4</v>
      </c>
      <c r="CR24" s="42">
        <v>0</v>
      </c>
      <c r="CS24" s="42">
        <v>0</v>
      </c>
      <c r="CT24" s="42">
        <v>0</v>
      </c>
      <c r="CU24" s="42">
        <v>0</v>
      </c>
      <c r="CV24" s="42">
        <v>0</v>
      </c>
      <c r="CW24" s="42">
        <v>0</v>
      </c>
      <c r="CX24" s="42">
        <v>0</v>
      </c>
      <c r="CY24" s="42">
        <v>0</v>
      </c>
      <c r="CZ24" s="42">
        <v>0</v>
      </c>
      <c r="DA24" s="42">
        <v>0</v>
      </c>
      <c r="DB24" s="42">
        <v>0</v>
      </c>
      <c r="DC24" s="42">
        <v>0</v>
      </c>
      <c r="DD24" s="42">
        <v>0</v>
      </c>
      <c r="DE24" s="56">
        <v>0</v>
      </c>
      <c r="DF24" s="57">
        <v>105793</v>
      </c>
      <c r="DG24" s="42">
        <v>0</v>
      </c>
      <c r="DH24" s="42">
        <v>0</v>
      </c>
      <c r="DI24" s="42">
        <v>0</v>
      </c>
      <c r="DJ24" s="42">
        <v>0</v>
      </c>
      <c r="DK24" s="42">
        <v>0</v>
      </c>
      <c r="DL24" s="42">
        <v>0</v>
      </c>
      <c r="DM24" s="56">
        <v>0</v>
      </c>
      <c r="DN24" s="56">
        <v>0</v>
      </c>
      <c r="DO24" s="57">
        <v>105793</v>
      </c>
      <c r="DP24" s="57">
        <v>58652</v>
      </c>
      <c r="DQ24" s="57">
        <v>58652</v>
      </c>
      <c r="DR24" s="57">
        <v>58652</v>
      </c>
      <c r="DS24" s="57">
        <v>164445</v>
      </c>
    </row>
    <row r="25" spans="1:123" ht="39.950000000000003" customHeight="1" x14ac:dyDescent="0.15">
      <c r="A25" s="55" t="s">
        <v>203</v>
      </c>
      <c r="B25" s="58" t="s">
        <v>329</v>
      </c>
      <c r="C25" s="55">
        <v>0</v>
      </c>
      <c r="D25" s="42">
        <v>0</v>
      </c>
      <c r="E25" s="42">
        <v>15</v>
      </c>
      <c r="F25" s="42">
        <v>1</v>
      </c>
      <c r="G25" s="42">
        <v>0</v>
      </c>
      <c r="H25" s="42">
        <v>0</v>
      </c>
      <c r="I25" s="42">
        <v>18</v>
      </c>
      <c r="J25" s="42">
        <v>2527</v>
      </c>
      <c r="K25" s="42">
        <v>867</v>
      </c>
      <c r="L25" s="42">
        <v>60</v>
      </c>
      <c r="M25" s="42">
        <v>69</v>
      </c>
      <c r="N25" s="42">
        <v>420</v>
      </c>
      <c r="O25" s="42">
        <v>40</v>
      </c>
      <c r="P25" s="42">
        <v>135</v>
      </c>
      <c r="Q25" s="42">
        <v>107</v>
      </c>
      <c r="R25" s="42">
        <v>1935</v>
      </c>
      <c r="S25" s="42">
        <v>1113</v>
      </c>
      <c r="T25" s="42">
        <v>112</v>
      </c>
      <c r="U25" s="42">
        <v>66</v>
      </c>
      <c r="V25" s="42">
        <v>1395</v>
      </c>
      <c r="W25" s="42">
        <v>480</v>
      </c>
      <c r="X25" s="42">
        <v>27129</v>
      </c>
      <c r="Y25" s="42">
        <v>23095</v>
      </c>
      <c r="Z25" s="42">
        <v>5317</v>
      </c>
      <c r="AA25" s="42">
        <v>16363</v>
      </c>
      <c r="AB25" s="42">
        <v>34389</v>
      </c>
      <c r="AC25" s="42">
        <v>153</v>
      </c>
      <c r="AD25" s="42">
        <v>66</v>
      </c>
      <c r="AE25" s="42">
        <v>13866</v>
      </c>
      <c r="AF25" s="42">
        <v>11699</v>
      </c>
      <c r="AG25" s="42">
        <v>20</v>
      </c>
      <c r="AH25" s="42">
        <v>467</v>
      </c>
      <c r="AI25" s="42">
        <v>13</v>
      </c>
      <c r="AJ25" s="42">
        <v>18</v>
      </c>
      <c r="AK25" s="42">
        <v>1445</v>
      </c>
      <c r="AL25" s="42">
        <v>14</v>
      </c>
      <c r="AM25" s="42">
        <v>0</v>
      </c>
      <c r="AN25" s="42">
        <v>1</v>
      </c>
      <c r="AO25" s="42">
        <v>0</v>
      </c>
      <c r="AP25" s="42">
        <v>28</v>
      </c>
      <c r="AQ25" s="42">
        <v>430</v>
      </c>
      <c r="AR25" s="42">
        <v>10</v>
      </c>
      <c r="AS25" s="42">
        <v>51</v>
      </c>
      <c r="AT25" s="42">
        <v>227</v>
      </c>
      <c r="AU25" s="42">
        <v>7</v>
      </c>
      <c r="AV25" s="42">
        <v>268</v>
      </c>
      <c r="AW25" s="42">
        <v>1402</v>
      </c>
      <c r="AX25" s="42">
        <v>503</v>
      </c>
      <c r="AY25" s="42">
        <v>330</v>
      </c>
      <c r="AZ25" s="42">
        <v>336</v>
      </c>
      <c r="BA25" s="42">
        <v>79</v>
      </c>
      <c r="BB25" s="42">
        <v>171</v>
      </c>
      <c r="BC25" s="42">
        <v>38</v>
      </c>
      <c r="BD25" s="42">
        <v>1</v>
      </c>
      <c r="BE25" s="42">
        <v>12</v>
      </c>
      <c r="BF25" s="42">
        <v>9</v>
      </c>
      <c r="BG25" s="42">
        <v>264</v>
      </c>
      <c r="BH25" s="42">
        <v>10</v>
      </c>
      <c r="BI25" s="42">
        <v>1</v>
      </c>
      <c r="BJ25" s="42">
        <v>137</v>
      </c>
      <c r="BK25" s="42">
        <v>0</v>
      </c>
      <c r="BL25" s="42">
        <v>45</v>
      </c>
      <c r="BM25" s="42">
        <v>68</v>
      </c>
      <c r="BN25" s="42">
        <v>0</v>
      </c>
      <c r="BO25" s="42">
        <v>0</v>
      </c>
      <c r="BP25" s="42">
        <v>0</v>
      </c>
      <c r="BQ25" s="42">
        <v>0</v>
      </c>
      <c r="BR25" s="42">
        <v>9</v>
      </c>
      <c r="BS25" s="42">
        <v>0</v>
      </c>
      <c r="BT25" s="42">
        <v>0</v>
      </c>
      <c r="BU25" s="42">
        <v>0</v>
      </c>
      <c r="BV25" s="42">
        <v>0</v>
      </c>
      <c r="BW25" s="42">
        <v>0</v>
      </c>
      <c r="BX25" s="42">
        <v>0</v>
      </c>
      <c r="BY25" s="42">
        <v>0</v>
      </c>
      <c r="BZ25" s="42">
        <v>0</v>
      </c>
      <c r="CA25" s="42">
        <v>0</v>
      </c>
      <c r="CB25" s="42">
        <v>0</v>
      </c>
      <c r="CC25" s="42">
        <v>0</v>
      </c>
      <c r="CD25" s="42">
        <v>0</v>
      </c>
      <c r="CE25" s="42">
        <v>0</v>
      </c>
      <c r="CF25" s="42">
        <v>122</v>
      </c>
      <c r="CG25" s="42">
        <v>0</v>
      </c>
      <c r="CH25" s="42">
        <v>0</v>
      </c>
      <c r="CI25" s="42">
        <v>0</v>
      </c>
      <c r="CJ25" s="42">
        <v>0</v>
      </c>
      <c r="CK25" s="42">
        <v>0</v>
      </c>
      <c r="CL25" s="42">
        <v>82</v>
      </c>
      <c r="CM25" s="42">
        <v>3</v>
      </c>
      <c r="CN25" s="42">
        <v>360</v>
      </c>
      <c r="CO25" s="42">
        <v>3387</v>
      </c>
      <c r="CP25" s="42">
        <v>583</v>
      </c>
      <c r="CQ25" s="42">
        <v>45</v>
      </c>
      <c r="CR25" s="42">
        <v>3</v>
      </c>
      <c r="CS25" s="42">
        <v>19</v>
      </c>
      <c r="CT25" s="42">
        <v>0</v>
      </c>
      <c r="CU25" s="42">
        <v>0</v>
      </c>
      <c r="CV25" s="42">
        <v>0</v>
      </c>
      <c r="CW25" s="42">
        <v>135</v>
      </c>
      <c r="CX25" s="42">
        <v>0</v>
      </c>
      <c r="CY25" s="42">
        <v>0</v>
      </c>
      <c r="CZ25" s="42">
        <v>0</v>
      </c>
      <c r="DA25" s="42">
        <v>163</v>
      </c>
      <c r="DB25" s="42">
        <v>0</v>
      </c>
      <c r="DC25" s="42">
        <v>21</v>
      </c>
      <c r="DD25" s="42">
        <v>0</v>
      </c>
      <c r="DE25" s="56">
        <v>30</v>
      </c>
      <c r="DF25" s="57">
        <v>152804</v>
      </c>
      <c r="DG25" s="42">
        <v>0</v>
      </c>
      <c r="DH25" s="42">
        <v>2</v>
      </c>
      <c r="DI25" s="42">
        <v>0</v>
      </c>
      <c r="DJ25" s="42">
        <v>0</v>
      </c>
      <c r="DK25" s="42">
        <v>0</v>
      </c>
      <c r="DL25" s="42">
        <v>0</v>
      </c>
      <c r="DM25" s="56">
        <v>692</v>
      </c>
      <c r="DN25" s="56">
        <v>694</v>
      </c>
      <c r="DO25" s="57">
        <v>153498</v>
      </c>
      <c r="DP25" s="57">
        <v>47886</v>
      </c>
      <c r="DQ25" s="57">
        <v>47886</v>
      </c>
      <c r="DR25" s="57">
        <v>48580</v>
      </c>
      <c r="DS25" s="57">
        <v>201384</v>
      </c>
    </row>
    <row r="26" spans="1:123" ht="39.950000000000003" customHeight="1" x14ac:dyDescent="0.15">
      <c r="A26" s="55" t="s">
        <v>202</v>
      </c>
      <c r="B26" s="43" t="s">
        <v>201</v>
      </c>
      <c r="C26" s="55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94</v>
      </c>
      <c r="K26" s="42">
        <v>0</v>
      </c>
      <c r="L26" s="42">
        <v>1</v>
      </c>
      <c r="M26" s="42">
        <v>0</v>
      </c>
      <c r="N26" s="42">
        <v>97</v>
      </c>
      <c r="O26" s="42">
        <v>1</v>
      </c>
      <c r="P26" s="42">
        <v>171</v>
      </c>
      <c r="Q26" s="42">
        <v>53</v>
      </c>
      <c r="R26" s="42">
        <v>450</v>
      </c>
      <c r="S26" s="42">
        <v>370</v>
      </c>
      <c r="T26" s="42">
        <v>70</v>
      </c>
      <c r="U26" s="42">
        <v>0</v>
      </c>
      <c r="V26" s="42">
        <v>0</v>
      </c>
      <c r="W26" s="42">
        <v>0</v>
      </c>
      <c r="X26" s="42">
        <v>0</v>
      </c>
      <c r="Y26" s="42">
        <v>9</v>
      </c>
      <c r="Z26" s="42">
        <v>1646</v>
      </c>
      <c r="AA26" s="42">
        <v>0</v>
      </c>
      <c r="AB26" s="42">
        <v>5200</v>
      </c>
      <c r="AC26" s="42">
        <v>0</v>
      </c>
      <c r="AD26" s="42">
        <v>0</v>
      </c>
      <c r="AE26" s="42">
        <v>49500</v>
      </c>
      <c r="AF26" s="42">
        <v>49</v>
      </c>
      <c r="AG26" s="42">
        <v>77</v>
      </c>
      <c r="AH26" s="42">
        <v>57</v>
      </c>
      <c r="AI26" s="42">
        <v>0</v>
      </c>
      <c r="AJ26" s="42">
        <v>0</v>
      </c>
      <c r="AK26" s="42">
        <v>146</v>
      </c>
      <c r="AL26" s="42">
        <v>0</v>
      </c>
      <c r="AM26" s="42">
        <v>6</v>
      </c>
      <c r="AN26" s="42">
        <v>0</v>
      </c>
      <c r="AO26" s="42">
        <v>0</v>
      </c>
      <c r="AP26" s="42">
        <v>0</v>
      </c>
      <c r="AQ26" s="42">
        <v>715</v>
      </c>
      <c r="AR26" s="42">
        <v>4</v>
      </c>
      <c r="AS26" s="42">
        <v>36</v>
      </c>
      <c r="AT26" s="42">
        <v>1</v>
      </c>
      <c r="AU26" s="42">
        <v>38</v>
      </c>
      <c r="AV26" s="42">
        <v>554</v>
      </c>
      <c r="AW26" s="42">
        <v>803</v>
      </c>
      <c r="AX26" s="42">
        <v>737</v>
      </c>
      <c r="AY26" s="42">
        <v>854</v>
      </c>
      <c r="AZ26" s="42">
        <v>484</v>
      </c>
      <c r="BA26" s="42">
        <v>0</v>
      </c>
      <c r="BB26" s="42">
        <v>492</v>
      </c>
      <c r="BC26" s="42">
        <v>229</v>
      </c>
      <c r="BD26" s="42">
        <v>60</v>
      </c>
      <c r="BE26" s="42">
        <v>0</v>
      </c>
      <c r="BF26" s="42">
        <v>0</v>
      </c>
      <c r="BG26" s="42">
        <v>3073</v>
      </c>
      <c r="BH26" s="42">
        <v>38</v>
      </c>
      <c r="BI26" s="42">
        <v>7</v>
      </c>
      <c r="BJ26" s="42">
        <v>508</v>
      </c>
      <c r="BK26" s="42">
        <v>0</v>
      </c>
      <c r="BL26" s="42">
        <v>0</v>
      </c>
      <c r="BM26" s="42">
        <v>0</v>
      </c>
      <c r="BN26" s="42">
        <v>0</v>
      </c>
      <c r="BO26" s="42">
        <v>0</v>
      </c>
      <c r="BP26" s="42">
        <v>0</v>
      </c>
      <c r="BQ26" s="42">
        <v>0</v>
      </c>
      <c r="BR26" s="42">
        <v>0</v>
      </c>
      <c r="BS26" s="42">
        <v>0</v>
      </c>
      <c r="BT26" s="42">
        <v>0</v>
      </c>
      <c r="BU26" s="42">
        <v>0</v>
      </c>
      <c r="BV26" s="42">
        <v>0</v>
      </c>
      <c r="BW26" s="42">
        <v>0</v>
      </c>
      <c r="BX26" s="42">
        <v>0</v>
      </c>
      <c r="BY26" s="42">
        <v>0</v>
      </c>
      <c r="BZ26" s="42">
        <v>0</v>
      </c>
      <c r="CA26" s="42">
        <v>0</v>
      </c>
      <c r="CB26" s="42">
        <v>0</v>
      </c>
      <c r="CC26" s="42">
        <v>0</v>
      </c>
      <c r="CD26" s="42">
        <v>0</v>
      </c>
      <c r="CE26" s="42">
        <v>0</v>
      </c>
      <c r="CF26" s="42">
        <v>0</v>
      </c>
      <c r="CG26" s="42">
        <v>0</v>
      </c>
      <c r="CH26" s="42">
        <v>0</v>
      </c>
      <c r="CI26" s="42">
        <v>0</v>
      </c>
      <c r="CJ26" s="42">
        <v>0</v>
      </c>
      <c r="CK26" s="42">
        <v>0</v>
      </c>
      <c r="CL26" s="42">
        <v>9</v>
      </c>
      <c r="CM26" s="42">
        <v>0</v>
      </c>
      <c r="CN26" s="42">
        <v>0</v>
      </c>
      <c r="CO26" s="42">
        <v>0</v>
      </c>
      <c r="CP26" s="42">
        <v>309</v>
      </c>
      <c r="CQ26" s="42">
        <v>23</v>
      </c>
      <c r="CR26" s="42">
        <v>0</v>
      </c>
      <c r="CS26" s="42">
        <v>3</v>
      </c>
      <c r="CT26" s="42">
        <v>0</v>
      </c>
      <c r="CU26" s="42">
        <v>0</v>
      </c>
      <c r="CV26" s="42">
        <v>0</v>
      </c>
      <c r="CW26" s="42">
        <v>0</v>
      </c>
      <c r="CX26" s="42">
        <v>0</v>
      </c>
      <c r="CY26" s="42">
        <v>0</v>
      </c>
      <c r="CZ26" s="42">
        <v>0</v>
      </c>
      <c r="DA26" s="42">
        <v>0</v>
      </c>
      <c r="DB26" s="42">
        <v>0</v>
      </c>
      <c r="DC26" s="42">
        <v>0</v>
      </c>
      <c r="DD26" s="42">
        <v>0</v>
      </c>
      <c r="DE26" s="56">
        <v>193</v>
      </c>
      <c r="DF26" s="57">
        <v>67167</v>
      </c>
      <c r="DG26" s="42">
        <v>0</v>
      </c>
      <c r="DH26" s="42">
        <v>0</v>
      </c>
      <c r="DI26" s="42">
        <v>0</v>
      </c>
      <c r="DJ26" s="42">
        <v>0</v>
      </c>
      <c r="DK26" s="42">
        <v>0</v>
      </c>
      <c r="DL26" s="42">
        <v>0</v>
      </c>
      <c r="DM26" s="56">
        <v>160</v>
      </c>
      <c r="DN26" s="56">
        <v>160</v>
      </c>
      <c r="DO26" s="57">
        <v>67327</v>
      </c>
      <c r="DP26" s="57">
        <v>43604</v>
      </c>
      <c r="DQ26" s="57">
        <v>43604</v>
      </c>
      <c r="DR26" s="57">
        <v>43764</v>
      </c>
      <c r="DS26" s="57">
        <v>110931</v>
      </c>
    </row>
    <row r="27" spans="1:123" ht="39.950000000000003" customHeight="1" x14ac:dyDescent="0.15">
      <c r="A27" s="55" t="s">
        <v>200</v>
      </c>
      <c r="B27" s="43" t="s">
        <v>199</v>
      </c>
      <c r="C27" s="55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1014</v>
      </c>
      <c r="N27" s="42">
        <v>6551</v>
      </c>
      <c r="O27" s="42">
        <v>4974</v>
      </c>
      <c r="P27" s="42">
        <v>9</v>
      </c>
      <c r="Q27" s="42">
        <v>74</v>
      </c>
      <c r="R27" s="42">
        <v>219</v>
      </c>
      <c r="S27" s="42">
        <v>3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1</v>
      </c>
      <c r="AA27" s="42">
        <v>0</v>
      </c>
      <c r="AB27" s="42">
        <v>0</v>
      </c>
      <c r="AC27" s="42">
        <v>0</v>
      </c>
      <c r="AD27" s="42">
        <v>16</v>
      </c>
      <c r="AE27" s="42">
        <v>155</v>
      </c>
      <c r="AF27" s="42">
        <v>19</v>
      </c>
      <c r="AG27" s="42">
        <v>25</v>
      </c>
      <c r="AH27" s="42">
        <v>50</v>
      </c>
      <c r="AI27" s="42">
        <v>0</v>
      </c>
      <c r="AJ27" s="42">
        <v>0</v>
      </c>
      <c r="AK27" s="42">
        <v>696</v>
      </c>
      <c r="AL27" s="42">
        <v>0</v>
      </c>
      <c r="AM27" s="42">
        <v>0</v>
      </c>
      <c r="AN27" s="42">
        <v>0</v>
      </c>
      <c r="AO27" s="42">
        <v>0</v>
      </c>
      <c r="AP27" s="42">
        <v>0</v>
      </c>
      <c r="AQ27" s="42">
        <v>0</v>
      </c>
      <c r="AR27" s="42">
        <v>0</v>
      </c>
      <c r="AS27" s="42">
        <v>0</v>
      </c>
      <c r="AT27" s="42">
        <v>0</v>
      </c>
      <c r="AU27" s="42">
        <v>0</v>
      </c>
      <c r="AV27" s="42">
        <v>153</v>
      </c>
      <c r="AW27" s="42">
        <v>0</v>
      </c>
      <c r="AX27" s="42">
        <v>0</v>
      </c>
      <c r="AY27" s="42">
        <v>0</v>
      </c>
      <c r="AZ27" s="42">
        <v>0</v>
      </c>
      <c r="BA27" s="42">
        <v>0</v>
      </c>
      <c r="BB27" s="42">
        <v>0</v>
      </c>
      <c r="BC27" s="42">
        <v>0</v>
      </c>
      <c r="BD27" s="42">
        <v>0</v>
      </c>
      <c r="BE27" s="42">
        <v>0</v>
      </c>
      <c r="BF27" s="42">
        <v>0</v>
      </c>
      <c r="BG27" s="42">
        <v>0</v>
      </c>
      <c r="BH27" s="42">
        <v>0</v>
      </c>
      <c r="BI27" s="42">
        <v>0</v>
      </c>
      <c r="BJ27" s="42">
        <v>1632</v>
      </c>
      <c r="BK27" s="42">
        <v>0</v>
      </c>
      <c r="BL27" s="42">
        <v>0</v>
      </c>
      <c r="BM27" s="42">
        <v>0</v>
      </c>
      <c r="BN27" s="42">
        <v>0</v>
      </c>
      <c r="BO27" s="42">
        <v>0</v>
      </c>
      <c r="BP27" s="42">
        <v>0</v>
      </c>
      <c r="BQ27" s="42">
        <v>0</v>
      </c>
      <c r="BR27" s="42">
        <v>0</v>
      </c>
      <c r="BS27" s="42">
        <v>0</v>
      </c>
      <c r="BT27" s="42">
        <v>0</v>
      </c>
      <c r="BU27" s="42">
        <v>0</v>
      </c>
      <c r="BV27" s="42">
        <v>0</v>
      </c>
      <c r="BW27" s="42">
        <v>0</v>
      </c>
      <c r="BX27" s="42">
        <v>0</v>
      </c>
      <c r="BY27" s="42">
        <v>0</v>
      </c>
      <c r="BZ27" s="42">
        <v>0</v>
      </c>
      <c r="CA27" s="42">
        <v>0</v>
      </c>
      <c r="CB27" s="42">
        <v>0</v>
      </c>
      <c r="CC27" s="42">
        <v>0</v>
      </c>
      <c r="CD27" s="42">
        <v>0</v>
      </c>
      <c r="CE27" s="42">
        <v>0</v>
      </c>
      <c r="CF27" s="42">
        <v>0</v>
      </c>
      <c r="CG27" s="42">
        <v>0</v>
      </c>
      <c r="CH27" s="42">
        <v>0</v>
      </c>
      <c r="CI27" s="42">
        <v>0</v>
      </c>
      <c r="CJ27" s="42">
        <v>0</v>
      </c>
      <c r="CK27" s="42">
        <v>0</v>
      </c>
      <c r="CL27" s="42">
        <v>0</v>
      </c>
      <c r="CM27" s="42">
        <v>2</v>
      </c>
      <c r="CN27" s="42">
        <v>0</v>
      </c>
      <c r="CO27" s="42">
        <v>0</v>
      </c>
      <c r="CP27" s="42">
        <v>0</v>
      </c>
      <c r="CQ27" s="42">
        <v>0</v>
      </c>
      <c r="CR27" s="42">
        <v>0</v>
      </c>
      <c r="CS27" s="42">
        <v>0</v>
      </c>
      <c r="CT27" s="42">
        <v>0</v>
      </c>
      <c r="CU27" s="42">
        <v>0</v>
      </c>
      <c r="CV27" s="42">
        <v>0</v>
      </c>
      <c r="CW27" s="42">
        <v>0</v>
      </c>
      <c r="CX27" s="42">
        <v>0</v>
      </c>
      <c r="CY27" s="42">
        <v>0</v>
      </c>
      <c r="CZ27" s="42">
        <v>0</v>
      </c>
      <c r="DA27" s="42">
        <v>0</v>
      </c>
      <c r="DB27" s="42">
        <v>0</v>
      </c>
      <c r="DC27" s="42">
        <v>0</v>
      </c>
      <c r="DD27" s="42">
        <v>0</v>
      </c>
      <c r="DE27" s="56">
        <v>24</v>
      </c>
      <c r="DF27" s="57">
        <v>15617</v>
      </c>
      <c r="DG27" s="42">
        <v>0</v>
      </c>
      <c r="DH27" s="42">
        <v>0</v>
      </c>
      <c r="DI27" s="42">
        <v>0</v>
      </c>
      <c r="DJ27" s="42">
        <v>0</v>
      </c>
      <c r="DK27" s="42">
        <v>0</v>
      </c>
      <c r="DL27" s="42">
        <v>0</v>
      </c>
      <c r="DM27" s="56">
        <v>0</v>
      </c>
      <c r="DN27" s="56">
        <v>0</v>
      </c>
      <c r="DO27" s="57">
        <v>15617</v>
      </c>
      <c r="DP27" s="57">
        <v>10485</v>
      </c>
      <c r="DQ27" s="57">
        <v>10485</v>
      </c>
      <c r="DR27" s="57">
        <v>10485</v>
      </c>
      <c r="DS27" s="57">
        <v>26102</v>
      </c>
    </row>
    <row r="28" spans="1:123" ht="39.950000000000003" customHeight="1" x14ac:dyDescent="0.15">
      <c r="A28" s="55" t="s">
        <v>198</v>
      </c>
      <c r="B28" s="43" t="s">
        <v>197</v>
      </c>
      <c r="C28" s="55">
        <v>0</v>
      </c>
      <c r="D28" s="42">
        <v>1154</v>
      </c>
      <c r="E28" s="42">
        <v>1492</v>
      </c>
      <c r="F28" s="42">
        <v>0</v>
      </c>
      <c r="G28" s="42">
        <v>330</v>
      </c>
      <c r="H28" s="42">
        <v>0</v>
      </c>
      <c r="I28" s="42">
        <v>0</v>
      </c>
      <c r="J28" s="42">
        <v>198</v>
      </c>
      <c r="K28" s="42">
        <v>0</v>
      </c>
      <c r="L28" s="42">
        <v>117</v>
      </c>
      <c r="M28" s="42">
        <v>2</v>
      </c>
      <c r="N28" s="42">
        <v>0</v>
      </c>
      <c r="O28" s="42">
        <v>3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2531</v>
      </c>
      <c r="AB28" s="42">
        <v>330</v>
      </c>
      <c r="AC28" s="42">
        <v>0</v>
      </c>
      <c r="AD28" s="42">
        <v>0</v>
      </c>
      <c r="AE28" s="42">
        <v>0</v>
      </c>
      <c r="AF28" s="42">
        <v>0</v>
      </c>
      <c r="AG28" s="42">
        <v>0</v>
      </c>
      <c r="AH28" s="42">
        <v>0</v>
      </c>
      <c r="AI28" s="42">
        <v>0</v>
      </c>
      <c r="AJ28" s="42">
        <v>0</v>
      </c>
      <c r="AK28" s="42">
        <v>0</v>
      </c>
      <c r="AL28" s="42">
        <v>0</v>
      </c>
      <c r="AM28" s="42">
        <v>0</v>
      </c>
      <c r="AN28" s="42">
        <v>0</v>
      </c>
      <c r="AO28" s="42">
        <v>0</v>
      </c>
      <c r="AP28" s="42">
        <v>0</v>
      </c>
      <c r="AQ28" s="42">
        <v>0</v>
      </c>
      <c r="AR28" s="42">
        <v>0</v>
      </c>
      <c r="AS28" s="42">
        <v>0</v>
      </c>
      <c r="AT28" s="42">
        <v>0</v>
      </c>
      <c r="AU28" s="42">
        <v>0</v>
      </c>
      <c r="AV28" s="42">
        <v>0</v>
      </c>
      <c r="AW28" s="42">
        <v>0</v>
      </c>
      <c r="AX28" s="42">
        <v>0</v>
      </c>
      <c r="AY28" s="42">
        <v>0</v>
      </c>
      <c r="AZ28" s="42">
        <v>0</v>
      </c>
      <c r="BA28" s="42">
        <v>0</v>
      </c>
      <c r="BB28" s="42">
        <v>0</v>
      </c>
      <c r="BC28" s="42">
        <v>0</v>
      </c>
      <c r="BD28" s="42">
        <v>0</v>
      </c>
      <c r="BE28" s="42">
        <v>0</v>
      </c>
      <c r="BF28" s="42">
        <v>0</v>
      </c>
      <c r="BG28" s="42">
        <v>0</v>
      </c>
      <c r="BH28" s="42">
        <v>0</v>
      </c>
      <c r="BI28" s="42">
        <v>0</v>
      </c>
      <c r="BJ28" s="42">
        <v>0</v>
      </c>
      <c r="BK28" s="42">
        <v>1</v>
      </c>
      <c r="BL28" s="42">
        <v>0</v>
      </c>
      <c r="BM28" s="42">
        <v>0</v>
      </c>
      <c r="BN28" s="42">
        <v>0</v>
      </c>
      <c r="BO28" s="42">
        <v>0</v>
      </c>
      <c r="BP28" s="42">
        <v>0</v>
      </c>
      <c r="BQ28" s="42">
        <v>0</v>
      </c>
      <c r="BR28" s="42">
        <v>4</v>
      </c>
      <c r="BS28" s="42">
        <v>924</v>
      </c>
      <c r="BT28" s="42">
        <v>0</v>
      </c>
      <c r="BU28" s="42">
        <v>0</v>
      </c>
      <c r="BV28" s="42">
        <v>0</v>
      </c>
      <c r="BW28" s="42">
        <v>0</v>
      </c>
      <c r="BX28" s="42">
        <v>0</v>
      </c>
      <c r="BY28" s="42">
        <v>0</v>
      </c>
      <c r="BZ28" s="42">
        <v>9</v>
      </c>
      <c r="CA28" s="42">
        <v>0</v>
      </c>
      <c r="CB28" s="42">
        <v>4</v>
      </c>
      <c r="CC28" s="42">
        <v>0</v>
      </c>
      <c r="CD28" s="42">
        <v>0</v>
      </c>
      <c r="CE28" s="42">
        <v>0</v>
      </c>
      <c r="CF28" s="42">
        <v>0</v>
      </c>
      <c r="CG28" s="42">
        <v>45</v>
      </c>
      <c r="CH28" s="42">
        <v>0</v>
      </c>
      <c r="CI28" s="42">
        <v>0</v>
      </c>
      <c r="CJ28" s="42">
        <v>0</v>
      </c>
      <c r="CK28" s="42">
        <v>0</v>
      </c>
      <c r="CL28" s="42">
        <v>1</v>
      </c>
      <c r="CM28" s="42">
        <v>483</v>
      </c>
      <c r="CN28" s="42">
        <v>4</v>
      </c>
      <c r="CO28" s="42">
        <v>565</v>
      </c>
      <c r="CP28" s="42">
        <v>316509</v>
      </c>
      <c r="CQ28" s="42">
        <v>1182</v>
      </c>
      <c r="CR28" s="42">
        <v>2959</v>
      </c>
      <c r="CS28" s="42">
        <v>1421</v>
      </c>
      <c r="CT28" s="42">
        <v>0</v>
      </c>
      <c r="CU28" s="42">
        <v>0</v>
      </c>
      <c r="CV28" s="42">
        <v>0</v>
      </c>
      <c r="CW28" s="42">
        <v>0</v>
      </c>
      <c r="CX28" s="42">
        <v>0</v>
      </c>
      <c r="CY28" s="42">
        <v>3</v>
      </c>
      <c r="CZ28" s="42">
        <v>0</v>
      </c>
      <c r="DA28" s="42">
        <v>0</v>
      </c>
      <c r="DB28" s="42">
        <v>8</v>
      </c>
      <c r="DC28" s="42">
        <v>1</v>
      </c>
      <c r="DD28" s="42">
        <v>0</v>
      </c>
      <c r="DE28" s="56">
        <v>332</v>
      </c>
      <c r="DF28" s="57">
        <v>330612</v>
      </c>
      <c r="DG28" s="42">
        <v>3450</v>
      </c>
      <c r="DH28" s="42">
        <v>22950</v>
      </c>
      <c r="DI28" s="42">
        <v>0</v>
      </c>
      <c r="DJ28" s="42">
        <v>0</v>
      </c>
      <c r="DK28" s="42">
        <v>0</v>
      </c>
      <c r="DL28" s="42">
        <v>0</v>
      </c>
      <c r="DM28" s="56">
        <v>2361</v>
      </c>
      <c r="DN28" s="56">
        <v>28761</v>
      </c>
      <c r="DO28" s="57">
        <v>359373</v>
      </c>
      <c r="DP28" s="57">
        <v>18363</v>
      </c>
      <c r="DQ28" s="57">
        <v>18363</v>
      </c>
      <c r="DR28" s="57">
        <v>47124</v>
      </c>
      <c r="DS28" s="57">
        <v>377736</v>
      </c>
    </row>
    <row r="29" spans="1:123" ht="39.950000000000003" customHeight="1" x14ac:dyDescent="0.15">
      <c r="A29" s="55" t="s">
        <v>196</v>
      </c>
      <c r="B29" s="43" t="s">
        <v>195</v>
      </c>
      <c r="C29" s="55">
        <v>8340</v>
      </c>
      <c r="D29" s="42">
        <v>209</v>
      </c>
      <c r="E29" s="42">
        <v>133</v>
      </c>
      <c r="F29" s="42">
        <v>10</v>
      </c>
      <c r="G29" s="42">
        <v>121</v>
      </c>
      <c r="H29" s="42">
        <v>11</v>
      </c>
      <c r="I29" s="42">
        <v>343</v>
      </c>
      <c r="J29" s="42">
        <v>1857</v>
      </c>
      <c r="K29" s="42">
        <v>684</v>
      </c>
      <c r="L29" s="42">
        <v>0</v>
      </c>
      <c r="M29" s="42">
        <v>126</v>
      </c>
      <c r="N29" s="42">
        <v>820</v>
      </c>
      <c r="O29" s="42">
        <v>459</v>
      </c>
      <c r="P29" s="42">
        <v>1878</v>
      </c>
      <c r="Q29" s="42">
        <v>986</v>
      </c>
      <c r="R29" s="42">
        <v>1270</v>
      </c>
      <c r="S29" s="42">
        <v>1691</v>
      </c>
      <c r="T29" s="42">
        <v>4086</v>
      </c>
      <c r="U29" s="42">
        <v>42</v>
      </c>
      <c r="V29" s="42">
        <v>667</v>
      </c>
      <c r="W29" s="42">
        <v>441</v>
      </c>
      <c r="X29" s="42">
        <v>1777</v>
      </c>
      <c r="Y29" s="42">
        <v>597</v>
      </c>
      <c r="Z29" s="42">
        <v>200</v>
      </c>
      <c r="AA29" s="42">
        <v>3142</v>
      </c>
      <c r="AB29" s="42">
        <v>13426</v>
      </c>
      <c r="AC29" s="42">
        <v>309</v>
      </c>
      <c r="AD29" s="42">
        <v>479</v>
      </c>
      <c r="AE29" s="42">
        <v>1725</v>
      </c>
      <c r="AF29" s="42">
        <v>965</v>
      </c>
      <c r="AG29" s="42">
        <v>13</v>
      </c>
      <c r="AH29" s="42">
        <v>101</v>
      </c>
      <c r="AI29" s="42">
        <v>565</v>
      </c>
      <c r="AJ29" s="42">
        <v>12</v>
      </c>
      <c r="AK29" s="42">
        <v>796</v>
      </c>
      <c r="AL29" s="42">
        <v>43</v>
      </c>
      <c r="AM29" s="42">
        <v>309</v>
      </c>
      <c r="AN29" s="42">
        <v>276</v>
      </c>
      <c r="AO29" s="42">
        <v>10</v>
      </c>
      <c r="AP29" s="42">
        <v>2</v>
      </c>
      <c r="AQ29" s="42">
        <v>288</v>
      </c>
      <c r="AR29" s="42">
        <v>564</v>
      </c>
      <c r="AS29" s="42">
        <v>978</v>
      </c>
      <c r="AT29" s="42">
        <v>541</v>
      </c>
      <c r="AU29" s="42">
        <v>1182</v>
      </c>
      <c r="AV29" s="42">
        <v>2242</v>
      </c>
      <c r="AW29" s="42">
        <v>522</v>
      </c>
      <c r="AX29" s="42">
        <v>842</v>
      </c>
      <c r="AY29" s="42">
        <v>772</v>
      </c>
      <c r="AZ29" s="42">
        <v>186</v>
      </c>
      <c r="BA29" s="42">
        <v>140</v>
      </c>
      <c r="BB29" s="42">
        <v>424</v>
      </c>
      <c r="BC29" s="42">
        <v>371</v>
      </c>
      <c r="BD29" s="42">
        <v>351</v>
      </c>
      <c r="BE29" s="42">
        <v>1338</v>
      </c>
      <c r="BF29" s="42">
        <v>627</v>
      </c>
      <c r="BG29" s="42">
        <v>6266</v>
      </c>
      <c r="BH29" s="42">
        <v>674</v>
      </c>
      <c r="BI29" s="42">
        <v>380</v>
      </c>
      <c r="BJ29" s="42">
        <v>2715</v>
      </c>
      <c r="BK29" s="42">
        <v>6</v>
      </c>
      <c r="BL29" s="42">
        <v>3531</v>
      </c>
      <c r="BM29" s="42">
        <v>1544</v>
      </c>
      <c r="BN29" s="42">
        <v>464</v>
      </c>
      <c r="BO29" s="42">
        <v>516</v>
      </c>
      <c r="BP29" s="42">
        <v>103</v>
      </c>
      <c r="BQ29" s="42">
        <v>292</v>
      </c>
      <c r="BR29" s="42">
        <v>151</v>
      </c>
      <c r="BS29" s="42">
        <v>368</v>
      </c>
      <c r="BT29" s="42">
        <v>21</v>
      </c>
      <c r="BU29" s="42">
        <v>23</v>
      </c>
      <c r="BV29" s="42">
        <v>6</v>
      </c>
      <c r="BW29" s="42">
        <v>5</v>
      </c>
      <c r="BX29" s="42">
        <v>42</v>
      </c>
      <c r="BY29" s="42">
        <v>20</v>
      </c>
      <c r="BZ29" s="42">
        <v>189</v>
      </c>
      <c r="CA29" s="42">
        <v>23</v>
      </c>
      <c r="CB29" s="42">
        <v>26</v>
      </c>
      <c r="CC29" s="42">
        <v>12</v>
      </c>
      <c r="CD29" s="42">
        <v>0</v>
      </c>
      <c r="CE29" s="42">
        <v>13</v>
      </c>
      <c r="CF29" s="42">
        <v>87</v>
      </c>
      <c r="CG29" s="42">
        <v>0</v>
      </c>
      <c r="CH29" s="42">
        <v>0</v>
      </c>
      <c r="CI29" s="42">
        <v>87</v>
      </c>
      <c r="CJ29" s="42">
        <v>476</v>
      </c>
      <c r="CK29" s="42">
        <v>0</v>
      </c>
      <c r="CL29" s="42">
        <v>1446</v>
      </c>
      <c r="CM29" s="42">
        <v>484</v>
      </c>
      <c r="CN29" s="42">
        <v>24</v>
      </c>
      <c r="CO29" s="42">
        <v>3695</v>
      </c>
      <c r="CP29" s="42">
        <v>2662</v>
      </c>
      <c r="CQ29" s="42">
        <v>572</v>
      </c>
      <c r="CR29" s="42">
        <v>919</v>
      </c>
      <c r="CS29" s="42">
        <v>840</v>
      </c>
      <c r="CT29" s="42">
        <v>299</v>
      </c>
      <c r="CU29" s="42">
        <v>960</v>
      </c>
      <c r="CV29" s="42">
        <v>710</v>
      </c>
      <c r="CW29" s="42">
        <v>1257</v>
      </c>
      <c r="CX29" s="42">
        <v>4831</v>
      </c>
      <c r="CY29" s="42">
        <v>400</v>
      </c>
      <c r="CZ29" s="42">
        <v>1703</v>
      </c>
      <c r="DA29" s="42">
        <v>3363</v>
      </c>
      <c r="DB29" s="42">
        <v>714</v>
      </c>
      <c r="DC29" s="42">
        <v>1807</v>
      </c>
      <c r="DD29" s="42">
        <v>436</v>
      </c>
      <c r="DE29" s="56">
        <v>133</v>
      </c>
      <c r="DF29" s="57">
        <v>105584</v>
      </c>
      <c r="DG29" s="42">
        <v>2037</v>
      </c>
      <c r="DH29" s="42">
        <v>43036</v>
      </c>
      <c r="DI29" s="42">
        <v>0</v>
      </c>
      <c r="DJ29" s="42">
        <v>0</v>
      </c>
      <c r="DK29" s="42">
        <v>0</v>
      </c>
      <c r="DL29" s="42">
        <v>0</v>
      </c>
      <c r="DM29" s="56">
        <v>728</v>
      </c>
      <c r="DN29" s="56">
        <v>45801</v>
      </c>
      <c r="DO29" s="57">
        <v>151385</v>
      </c>
      <c r="DP29" s="57">
        <v>57386</v>
      </c>
      <c r="DQ29" s="57">
        <v>57386</v>
      </c>
      <c r="DR29" s="57">
        <v>103187</v>
      </c>
      <c r="DS29" s="57">
        <v>208771</v>
      </c>
    </row>
    <row r="30" spans="1:123" ht="39.950000000000003" customHeight="1" x14ac:dyDescent="0.15">
      <c r="A30" s="55" t="s">
        <v>194</v>
      </c>
      <c r="B30" s="43" t="s">
        <v>193</v>
      </c>
      <c r="C30" s="55">
        <v>2009</v>
      </c>
      <c r="D30" s="42">
        <v>137</v>
      </c>
      <c r="E30" s="42">
        <v>103</v>
      </c>
      <c r="F30" s="42">
        <v>182</v>
      </c>
      <c r="G30" s="42">
        <v>2776</v>
      </c>
      <c r="H30" s="42">
        <v>19</v>
      </c>
      <c r="I30" s="42">
        <v>480</v>
      </c>
      <c r="J30" s="42">
        <v>6467</v>
      </c>
      <c r="K30" s="42">
        <v>996</v>
      </c>
      <c r="L30" s="42">
        <v>370</v>
      </c>
      <c r="M30" s="42">
        <v>26</v>
      </c>
      <c r="N30" s="42">
        <v>642</v>
      </c>
      <c r="O30" s="42">
        <v>195</v>
      </c>
      <c r="P30" s="42">
        <v>149</v>
      </c>
      <c r="Q30" s="42">
        <v>144</v>
      </c>
      <c r="R30" s="42">
        <v>920</v>
      </c>
      <c r="S30" s="42">
        <v>478</v>
      </c>
      <c r="T30" s="42">
        <v>727</v>
      </c>
      <c r="U30" s="42">
        <v>268</v>
      </c>
      <c r="V30" s="42">
        <v>2002</v>
      </c>
      <c r="W30" s="42">
        <v>15501</v>
      </c>
      <c r="X30" s="42">
        <v>2677</v>
      </c>
      <c r="Y30" s="42">
        <v>167</v>
      </c>
      <c r="Z30" s="42">
        <v>153</v>
      </c>
      <c r="AA30" s="42">
        <v>689</v>
      </c>
      <c r="AB30" s="42">
        <v>1944</v>
      </c>
      <c r="AC30" s="42">
        <v>31101</v>
      </c>
      <c r="AD30" s="42">
        <v>7665</v>
      </c>
      <c r="AE30" s="42">
        <v>394</v>
      </c>
      <c r="AF30" s="42">
        <v>581</v>
      </c>
      <c r="AG30" s="42">
        <v>12</v>
      </c>
      <c r="AH30" s="42">
        <v>1551</v>
      </c>
      <c r="AI30" s="42">
        <v>678</v>
      </c>
      <c r="AJ30" s="42">
        <v>1146</v>
      </c>
      <c r="AK30" s="42">
        <v>1298</v>
      </c>
      <c r="AL30" s="42">
        <v>757</v>
      </c>
      <c r="AM30" s="42">
        <v>1080</v>
      </c>
      <c r="AN30" s="42">
        <v>258</v>
      </c>
      <c r="AO30" s="42">
        <v>196</v>
      </c>
      <c r="AP30" s="42">
        <v>359</v>
      </c>
      <c r="AQ30" s="42">
        <v>528</v>
      </c>
      <c r="AR30" s="42">
        <v>531</v>
      </c>
      <c r="AS30" s="42">
        <v>1038</v>
      </c>
      <c r="AT30" s="42">
        <v>633</v>
      </c>
      <c r="AU30" s="42">
        <v>811</v>
      </c>
      <c r="AV30" s="42">
        <v>235</v>
      </c>
      <c r="AW30" s="42">
        <v>471</v>
      </c>
      <c r="AX30" s="42">
        <v>346</v>
      </c>
      <c r="AY30" s="42">
        <v>504</v>
      </c>
      <c r="AZ30" s="42">
        <v>116</v>
      </c>
      <c r="BA30" s="42">
        <v>11</v>
      </c>
      <c r="BB30" s="42">
        <v>273</v>
      </c>
      <c r="BC30" s="42">
        <v>88</v>
      </c>
      <c r="BD30" s="42">
        <v>24</v>
      </c>
      <c r="BE30" s="42">
        <v>227</v>
      </c>
      <c r="BF30" s="42">
        <v>146</v>
      </c>
      <c r="BG30" s="42">
        <v>2469</v>
      </c>
      <c r="BH30" s="42">
        <v>589</v>
      </c>
      <c r="BI30" s="42">
        <v>1055</v>
      </c>
      <c r="BJ30" s="42">
        <v>80</v>
      </c>
      <c r="BK30" s="42">
        <v>200</v>
      </c>
      <c r="BL30" s="42">
        <v>2568</v>
      </c>
      <c r="BM30" s="42">
        <v>966</v>
      </c>
      <c r="BN30" s="42">
        <v>2894</v>
      </c>
      <c r="BO30" s="42">
        <v>828</v>
      </c>
      <c r="BP30" s="42">
        <v>22034</v>
      </c>
      <c r="BQ30" s="42">
        <v>3088</v>
      </c>
      <c r="BR30" s="42">
        <v>1805</v>
      </c>
      <c r="BS30" s="42">
        <v>1705</v>
      </c>
      <c r="BT30" s="42">
        <v>5328</v>
      </c>
      <c r="BU30" s="42">
        <v>913</v>
      </c>
      <c r="BV30" s="42">
        <v>616</v>
      </c>
      <c r="BW30" s="42">
        <v>309</v>
      </c>
      <c r="BX30" s="42">
        <v>2</v>
      </c>
      <c r="BY30" s="42">
        <v>516</v>
      </c>
      <c r="BZ30" s="42">
        <v>22731</v>
      </c>
      <c r="CA30" s="42">
        <v>65179</v>
      </c>
      <c r="CB30" s="42">
        <v>13417</v>
      </c>
      <c r="CC30" s="42">
        <v>22095</v>
      </c>
      <c r="CD30" s="42">
        <v>482</v>
      </c>
      <c r="CE30" s="42">
        <v>80</v>
      </c>
      <c r="CF30" s="42">
        <v>396</v>
      </c>
      <c r="CG30" s="42">
        <v>157</v>
      </c>
      <c r="CH30" s="42">
        <v>406</v>
      </c>
      <c r="CI30" s="42">
        <v>190</v>
      </c>
      <c r="CJ30" s="42">
        <v>275</v>
      </c>
      <c r="CK30" s="42">
        <v>31</v>
      </c>
      <c r="CL30" s="42">
        <v>397</v>
      </c>
      <c r="CM30" s="42">
        <v>10314</v>
      </c>
      <c r="CN30" s="42">
        <v>1472</v>
      </c>
      <c r="CO30" s="42">
        <v>2877</v>
      </c>
      <c r="CP30" s="42">
        <v>3760</v>
      </c>
      <c r="CQ30" s="42">
        <v>171</v>
      </c>
      <c r="CR30" s="42">
        <v>795</v>
      </c>
      <c r="CS30" s="42">
        <v>1784</v>
      </c>
      <c r="CT30" s="42">
        <v>522</v>
      </c>
      <c r="CU30" s="42">
        <v>472</v>
      </c>
      <c r="CV30" s="42">
        <v>325</v>
      </c>
      <c r="CW30" s="42">
        <v>2076</v>
      </c>
      <c r="CX30" s="42">
        <v>2430</v>
      </c>
      <c r="CY30" s="42">
        <v>531</v>
      </c>
      <c r="CZ30" s="42">
        <v>6294</v>
      </c>
      <c r="DA30" s="42">
        <v>1686</v>
      </c>
      <c r="DB30" s="42">
        <v>2888</v>
      </c>
      <c r="DC30" s="42">
        <v>816</v>
      </c>
      <c r="DD30" s="42">
        <v>0</v>
      </c>
      <c r="DE30" s="56">
        <v>2637</v>
      </c>
      <c r="DF30" s="57">
        <v>308930</v>
      </c>
      <c r="DG30" s="42">
        <v>429</v>
      </c>
      <c r="DH30" s="42">
        <v>120263</v>
      </c>
      <c r="DI30" s="42">
        <v>0</v>
      </c>
      <c r="DJ30" s="42">
        <v>0</v>
      </c>
      <c r="DK30" s="42">
        <v>0</v>
      </c>
      <c r="DL30" s="42">
        <v>0</v>
      </c>
      <c r="DM30" s="56">
        <v>2722</v>
      </c>
      <c r="DN30" s="56">
        <v>123414</v>
      </c>
      <c r="DO30" s="57">
        <v>432344</v>
      </c>
      <c r="DP30" s="57">
        <v>36125</v>
      </c>
      <c r="DQ30" s="57">
        <v>36125</v>
      </c>
      <c r="DR30" s="57">
        <v>159539</v>
      </c>
      <c r="DS30" s="57">
        <v>468469</v>
      </c>
    </row>
    <row r="31" spans="1:123" ht="39.950000000000003" customHeight="1" x14ac:dyDescent="0.15">
      <c r="A31" s="55" t="s">
        <v>192</v>
      </c>
      <c r="B31" s="43" t="s">
        <v>191</v>
      </c>
      <c r="C31" s="55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26</v>
      </c>
      <c r="J31" s="42">
        <v>26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34</v>
      </c>
      <c r="S31" s="42">
        <v>0</v>
      </c>
      <c r="T31" s="42">
        <v>0</v>
      </c>
      <c r="U31" s="42">
        <v>12</v>
      </c>
      <c r="V31" s="42">
        <v>139</v>
      </c>
      <c r="W31" s="42">
        <v>3</v>
      </c>
      <c r="X31" s="42">
        <v>201</v>
      </c>
      <c r="Y31" s="42">
        <v>0</v>
      </c>
      <c r="Z31" s="42">
        <v>0</v>
      </c>
      <c r="AA31" s="42">
        <v>0</v>
      </c>
      <c r="AB31" s="42">
        <v>21</v>
      </c>
      <c r="AC31" s="42">
        <v>0</v>
      </c>
      <c r="AD31" s="42">
        <v>1</v>
      </c>
      <c r="AE31" s="42">
        <v>75</v>
      </c>
      <c r="AF31" s="42">
        <v>0</v>
      </c>
      <c r="AG31" s="42">
        <v>0</v>
      </c>
      <c r="AH31" s="42">
        <v>0</v>
      </c>
      <c r="AI31" s="42">
        <v>8</v>
      </c>
      <c r="AJ31" s="42">
        <v>0</v>
      </c>
      <c r="AK31" s="42">
        <v>1019</v>
      </c>
      <c r="AL31" s="42">
        <v>24028</v>
      </c>
      <c r="AM31" s="42">
        <v>5</v>
      </c>
      <c r="AN31" s="42">
        <v>1557</v>
      </c>
      <c r="AO31" s="42">
        <v>22</v>
      </c>
      <c r="AP31" s="42">
        <v>461</v>
      </c>
      <c r="AQ31" s="42">
        <v>57</v>
      </c>
      <c r="AR31" s="42">
        <v>4</v>
      </c>
      <c r="AS31" s="42">
        <v>29</v>
      </c>
      <c r="AT31" s="42">
        <v>22</v>
      </c>
      <c r="AU31" s="42">
        <v>38</v>
      </c>
      <c r="AV31" s="42">
        <v>24</v>
      </c>
      <c r="AW31" s="42">
        <v>0</v>
      </c>
      <c r="AX31" s="42">
        <v>0</v>
      </c>
      <c r="AY31" s="42">
        <v>7</v>
      </c>
      <c r="AZ31" s="42">
        <v>0</v>
      </c>
      <c r="BA31" s="42">
        <v>0</v>
      </c>
      <c r="BB31" s="42">
        <v>0</v>
      </c>
      <c r="BC31" s="42">
        <v>4</v>
      </c>
      <c r="BD31" s="42">
        <v>0</v>
      </c>
      <c r="BE31" s="42">
        <v>0</v>
      </c>
      <c r="BF31" s="42">
        <v>0</v>
      </c>
      <c r="BG31" s="42">
        <v>216</v>
      </c>
      <c r="BH31" s="42">
        <v>2</v>
      </c>
      <c r="BI31" s="42">
        <v>229</v>
      </c>
      <c r="BJ31" s="42">
        <v>6</v>
      </c>
      <c r="BK31" s="42">
        <v>0</v>
      </c>
      <c r="BL31" s="42">
        <v>2334</v>
      </c>
      <c r="BM31" s="42">
        <v>2</v>
      </c>
      <c r="BN31" s="42">
        <v>36016</v>
      </c>
      <c r="BO31" s="42">
        <v>11198</v>
      </c>
      <c r="BP31" s="42">
        <v>0</v>
      </c>
      <c r="BQ31" s="42">
        <v>0</v>
      </c>
      <c r="BR31" s="42">
        <v>0</v>
      </c>
      <c r="BS31" s="42">
        <v>5</v>
      </c>
      <c r="BT31" s="42">
        <v>0</v>
      </c>
      <c r="BU31" s="42">
        <v>0</v>
      </c>
      <c r="BV31" s="42">
        <v>0</v>
      </c>
      <c r="BW31" s="42">
        <v>0</v>
      </c>
      <c r="BX31" s="42">
        <v>0</v>
      </c>
      <c r="BY31" s="42">
        <v>0</v>
      </c>
      <c r="BZ31" s="42">
        <v>0</v>
      </c>
      <c r="CA31" s="42">
        <v>0</v>
      </c>
      <c r="CB31" s="42">
        <v>0</v>
      </c>
      <c r="CC31" s="42">
        <v>0</v>
      </c>
      <c r="CD31" s="42">
        <v>0</v>
      </c>
      <c r="CE31" s="42">
        <v>0</v>
      </c>
      <c r="CF31" s="42">
        <v>0</v>
      </c>
      <c r="CG31" s="42">
        <v>0</v>
      </c>
      <c r="CH31" s="42">
        <v>0</v>
      </c>
      <c r="CI31" s="42">
        <v>0</v>
      </c>
      <c r="CJ31" s="42">
        <v>0</v>
      </c>
      <c r="CK31" s="42">
        <v>0</v>
      </c>
      <c r="CL31" s="42">
        <v>0</v>
      </c>
      <c r="CM31" s="42">
        <v>0</v>
      </c>
      <c r="CN31" s="42">
        <v>0</v>
      </c>
      <c r="CO31" s="42">
        <v>0</v>
      </c>
      <c r="CP31" s="42">
        <v>0</v>
      </c>
      <c r="CQ31" s="42">
        <v>0</v>
      </c>
      <c r="CR31" s="42">
        <v>0</v>
      </c>
      <c r="CS31" s="42">
        <v>0</v>
      </c>
      <c r="CT31" s="42">
        <v>4</v>
      </c>
      <c r="CU31" s="42">
        <v>23</v>
      </c>
      <c r="CV31" s="42">
        <v>0</v>
      </c>
      <c r="CW31" s="42">
        <v>0</v>
      </c>
      <c r="CX31" s="42">
        <v>5</v>
      </c>
      <c r="CY31" s="42">
        <v>0</v>
      </c>
      <c r="CZ31" s="42">
        <v>307</v>
      </c>
      <c r="DA31" s="42">
        <v>0</v>
      </c>
      <c r="DB31" s="42">
        <v>0</v>
      </c>
      <c r="DC31" s="42">
        <v>75</v>
      </c>
      <c r="DD31" s="42">
        <v>0</v>
      </c>
      <c r="DE31" s="56">
        <v>5</v>
      </c>
      <c r="DF31" s="57">
        <v>78250</v>
      </c>
      <c r="DG31" s="42">
        <v>0</v>
      </c>
      <c r="DH31" s="42">
        <v>1</v>
      </c>
      <c r="DI31" s="42">
        <v>0</v>
      </c>
      <c r="DJ31" s="42">
        <v>0</v>
      </c>
      <c r="DK31" s="42">
        <v>0</v>
      </c>
      <c r="DL31" s="42">
        <v>0</v>
      </c>
      <c r="DM31" s="56">
        <v>69</v>
      </c>
      <c r="DN31" s="56">
        <v>70</v>
      </c>
      <c r="DO31" s="57">
        <v>78320</v>
      </c>
      <c r="DP31" s="57">
        <v>673</v>
      </c>
      <c r="DQ31" s="57">
        <v>673</v>
      </c>
      <c r="DR31" s="57">
        <v>743</v>
      </c>
      <c r="DS31" s="57">
        <v>78993</v>
      </c>
    </row>
    <row r="32" spans="1:123" ht="39.950000000000003" customHeight="1" x14ac:dyDescent="0.15">
      <c r="A32" s="55" t="s">
        <v>190</v>
      </c>
      <c r="B32" s="43" t="s">
        <v>189</v>
      </c>
      <c r="C32" s="55">
        <v>2657</v>
      </c>
      <c r="D32" s="42">
        <v>420</v>
      </c>
      <c r="E32" s="42">
        <v>165</v>
      </c>
      <c r="F32" s="42">
        <v>898</v>
      </c>
      <c r="G32" s="42">
        <v>2829</v>
      </c>
      <c r="H32" s="42">
        <v>7</v>
      </c>
      <c r="I32" s="42">
        <v>9</v>
      </c>
      <c r="J32" s="42">
        <v>24855</v>
      </c>
      <c r="K32" s="42">
        <v>17357</v>
      </c>
      <c r="L32" s="42">
        <v>71</v>
      </c>
      <c r="M32" s="42">
        <v>88</v>
      </c>
      <c r="N32" s="42">
        <v>185</v>
      </c>
      <c r="O32" s="42">
        <v>822</v>
      </c>
      <c r="P32" s="42">
        <v>623</v>
      </c>
      <c r="Q32" s="42">
        <v>2087</v>
      </c>
      <c r="R32" s="42">
        <v>530</v>
      </c>
      <c r="S32" s="42">
        <v>3981</v>
      </c>
      <c r="T32" s="42">
        <v>6966</v>
      </c>
      <c r="U32" s="42">
        <v>176</v>
      </c>
      <c r="V32" s="42">
        <v>794</v>
      </c>
      <c r="W32" s="42">
        <v>0</v>
      </c>
      <c r="X32" s="42">
        <v>572</v>
      </c>
      <c r="Y32" s="42">
        <v>191</v>
      </c>
      <c r="Z32" s="42">
        <v>84</v>
      </c>
      <c r="AA32" s="42">
        <v>8078</v>
      </c>
      <c r="AB32" s="42">
        <v>12074</v>
      </c>
      <c r="AC32" s="42">
        <v>70</v>
      </c>
      <c r="AD32" s="42">
        <v>0</v>
      </c>
      <c r="AE32" s="42">
        <v>46030</v>
      </c>
      <c r="AF32" s="42">
        <v>6159</v>
      </c>
      <c r="AG32" s="42">
        <v>505</v>
      </c>
      <c r="AH32" s="42">
        <v>838</v>
      </c>
      <c r="AI32" s="42">
        <v>190</v>
      </c>
      <c r="AJ32" s="42">
        <v>116</v>
      </c>
      <c r="AK32" s="42">
        <v>248</v>
      </c>
      <c r="AL32" s="42">
        <v>0</v>
      </c>
      <c r="AM32" s="42">
        <v>10</v>
      </c>
      <c r="AN32" s="42">
        <v>21</v>
      </c>
      <c r="AO32" s="42">
        <v>5</v>
      </c>
      <c r="AP32" s="42">
        <v>65</v>
      </c>
      <c r="AQ32" s="42">
        <v>1287</v>
      </c>
      <c r="AR32" s="42">
        <v>487</v>
      </c>
      <c r="AS32" s="42">
        <v>886</v>
      </c>
      <c r="AT32" s="42">
        <v>1751</v>
      </c>
      <c r="AU32" s="42">
        <v>3296</v>
      </c>
      <c r="AV32" s="42">
        <v>6445</v>
      </c>
      <c r="AW32" s="42">
        <v>3708</v>
      </c>
      <c r="AX32" s="42">
        <v>3208</v>
      </c>
      <c r="AY32" s="42">
        <v>4926</v>
      </c>
      <c r="AZ32" s="42">
        <v>3003</v>
      </c>
      <c r="BA32" s="42">
        <v>492</v>
      </c>
      <c r="BB32" s="42">
        <v>9990</v>
      </c>
      <c r="BC32" s="42">
        <v>4100</v>
      </c>
      <c r="BD32" s="42">
        <v>2023</v>
      </c>
      <c r="BE32" s="42">
        <v>9464</v>
      </c>
      <c r="BF32" s="42">
        <v>760</v>
      </c>
      <c r="BG32" s="42">
        <v>19924</v>
      </c>
      <c r="BH32" s="42">
        <v>447</v>
      </c>
      <c r="BI32" s="42">
        <v>1798</v>
      </c>
      <c r="BJ32" s="42">
        <v>10184</v>
      </c>
      <c r="BK32" s="42">
        <v>147</v>
      </c>
      <c r="BL32" s="42">
        <v>10527</v>
      </c>
      <c r="BM32" s="42">
        <v>5500</v>
      </c>
      <c r="BN32" s="42">
        <v>3494</v>
      </c>
      <c r="BO32" s="42">
        <v>2866</v>
      </c>
      <c r="BP32" s="42">
        <v>0</v>
      </c>
      <c r="BQ32" s="42">
        <v>0</v>
      </c>
      <c r="BR32" s="42">
        <v>7040</v>
      </c>
      <c r="BS32" s="42">
        <v>542</v>
      </c>
      <c r="BT32" s="42">
        <v>35194</v>
      </c>
      <c r="BU32" s="42">
        <v>8820</v>
      </c>
      <c r="BV32" s="42">
        <v>883</v>
      </c>
      <c r="BW32" s="42">
        <v>2852</v>
      </c>
      <c r="BX32" s="42">
        <v>586</v>
      </c>
      <c r="BY32" s="42">
        <v>0</v>
      </c>
      <c r="BZ32" s="42">
        <v>533</v>
      </c>
      <c r="CA32" s="42">
        <v>11</v>
      </c>
      <c r="CB32" s="42">
        <v>128</v>
      </c>
      <c r="CC32" s="42">
        <v>65</v>
      </c>
      <c r="CD32" s="42">
        <v>112</v>
      </c>
      <c r="CE32" s="42">
        <v>267</v>
      </c>
      <c r="CF32" s="42">
        <v>2567</v>
      </c>
      <c r="CG32" s="42">
        <v>0</v>
      </c>
      <c r="CH32" s="42">
        <v>14</v>
      </c>
      <c r="CI32" s="42">
        <v>781</v>
      </c>
      <c r="CJ32" s="42">
        <v>5797</v>
      </c>
      <c r="CK32" s="42">
        <v>9</v>
      </c>
      <c r="CL32" s="42">
        <v>731</v>
      </c>
      <c r="CM32" s="42">
        <v>3646</v>
      </c>
      <c r="CN32" s="42">
        <v>510</v>
      </c>
      <c r="CO32" s="42">
        <v>7490</v>
      </c>
      <c r="CP32" s="42">
        <v>5022</v>
      </c>
      <c r="CQ32" s="42">
        <v>2</v>
      </c>
      <c r="CR32" s="42">
        <v>43</v>
      </c>
      <c r="CS32" s="42">
        <v>154</v>
      </c>
      <c r="CT32" s="42">
        <v>1045</v>
      </c>
      <c r="CU32" s="42">
        <v>251</v>
      </c>
      <c r="CV32" s="42">
        <v>1035</v>
      </c>
      <c r="CW32" s="42">
        <v>2557</v>
      </c>
      <c r="CX32" s="42">
        <v>2732</v>
      </c>
      <c r="CY32" s="42">
        <v>631</v>
      </c>
      <c r="CZ32" s="42">
        <v>3881</v>
      </c>
      <c r="DA32" s="42">
        <v>1168</v>
      </c>
      <c r="DB32" s="42">
        <v>1380</v>
      </c>
      <c r="DC32" s="42">
        <v>241</v>
      </c>
      <c r="DD32" s="42">
        <v>1485</v>
      </c>
      <c r="DE32" s="56">
        <v>852</v>
      </c>
      <c r="DF32" s="57">
        <v>352546</v>
      </c>
      <c r="DG32" s="42">
        <v>3430</v>
      </c>
      <c r="DH32" s="42">
        <v>66216</v>
      </c>
      <c r="DI32" s="42">
        <v>108</v>
      </c>
      <c r="DJ32" s="42">
        <v>0</v>
      </c>
      <c r="DK32" s="42">
        <v>0</v>
      </c>
      <c r="DL32" s="42">
        <v>0</v>
      </c>
      <c r="DM32" s="56">
        <v>505</v>
      </c>
      <c r="DN32" s="56">
        <v>70259</v>
      </c>
      <c r="DO32" s="57">
        <v>422805</v>
      </c>
      <c r="DP32" s="57">
        <v>39821</v>
      </c>
      <c r="DQ32" s="57">
        <v>39821</v>
      </c>
      <c r="DR32" s="57">
        <v>110080</v>
      </c>
      <c r="DS32" s="57">
        <v>462626</v>
      </c>
    </row>
    <row r="33" spans="1:123" ht="39.950000000000003" customHeight="1" x14ac:dyDescent="0.15">
      <c r="A33" s="55" t="s">
        <v>188</v>
      </c>
      <c r="B33" s="43" t="s">
        <v>187</v>
      </c>
      <c r="C33" s="55">
        <v>215</v>
      </c>
      <c r="D33" s="42">
        <v>55</v>
      </c>
      <c r="E33" s="42">
        <v>236</v>
      </c>
      <c r="F33" s="42">
        <v>21</v>
      </c>
      <c r="G33" s="42">
        <v>36</v>
      </c>
      <c r="H33" s="42">
        <v>42</v>
      </c>
      <c r="I33" s="42">
        <v>82</v>
      </c>
      <c r="J33" s="42">
        <v>165</v>
      </c>
      <c r="K33" s="42">
        <v>20</v>
      </c>
      <c r="L33" s="42">
        <v>0</v>
      </c>
      <c r="M33" s="42">
        <v>0</v>
      </c>
      <c r="N33" s="42">
        <v>15</v>
      </c>
      <c r="O33" s="42">
        <v>287</v>
      </c>
      <c r="P33" s="42">
        <v>14</v>
      </c>
      <c r="Q33" s="42">
        <v>88</v>
      </c>
      <c r="R33" s="42">
        <v>26</v>
      </c>
      <c r="S33" s="42">
        <v>179</v>
      </c>
      <c r="T33" s="42">
        <v>97</v>
      </c>
      <c r="U33" s="42">
        <v>18</v>
      </c>
      <c r="V33" s="42">
        <v>15</v>
      </c>
      <c r="W33" s="42">
        <v>55</v>
      </c>
      <c r="X33" s="42">
        <v>220</v>
      </c>
      <c r="Y33" s="42">
        <v>63</v>
      </c>
      <c r="Z33" s="42">
        <v>0</v>
      </c>
      <c r="AA33" s="42">
        <v>407</v>
      </c>
      <c r="AB33" s="42">
        <v>102</v>
      </c>
      <c r="AC33" s="42">
        <v>0</v>
      </c>
      <c r="AD33" s="42">
        <v>14</v>
      </c>
      <c r="AE33" s="42">
        <v>315</v>
      </c>
      <c r="AF33" s="42">
        <v>2389</v>
      </c>
      <c r="AG33" s="42">
        <v>247</v>
      </c>
      <c r="AH33" s="42">
        <v>12</v>
      </c>
      <c r="AI33" s="42">
        <v>178</v>
      </c>
      <c r="AJ33" s="42">
        <v>15</v>
      </c>
      <c r="AK33" s="42">
        <v>70</v>
      </c>
      <c r="AL33" s="42">
        <v>199</v>
      </c>
      <c r="AM33" s="42">
        <v>433</v>
      </c>
      <c r="AN33" s="42">
        <v>74</v>
      </c>
      <c r="AO33" s="42">
        <v>12</v>
      </c>
      <c r="AP33" s="42">
        <v>2</v>
      </c>
      <c r="AQ33" s="42">
        <v>36</v>
      </c>
      <c r="AR33" s="42">
        <v>530</v>
      </c>
      <c r="AS33" s="42">
        <v>271</v>
      </c>
      <c r="AT33" s="42">
        <v>3288</v>
      </c>
      <c r="AU33" s="42">
        <v>9689</v>
      </c>
      <c r="AV33" s="42">
        <v>3009</v>
      </c>
      <c r="AW33" s="42">
        <v>1185</v>
      </c>
      <c r="AX33" s="42">
        <v>264</v>
      </c>
      <c r="AY33" s="42">
        <v>2890</v>
      </c>
      <c r="AZ33" s="42">
        <v>826</v>
      </c>
      <c r="BA33" s="42">
        <v>111</v>
      </c>
      <c r="BB33" s="42">
        <v>397</v>
      </c>
      <c r="BC33" s="42">
        <v>1036</v>
      </c>
      <c r="BD33" s="42">
        <v>181</v>
      </c>
      <c r="BE33" s="42">
        <v>9039</v>
      </c>
      <c r="BF33" s="42">
        <v>4720</v>
      </c>
      <c r="BG33" s="42">
        <v>16874</v>
      </c>
      <c r="BH33" s="42">
        <v>1101</v>
      </c>
      <c r="BI33" s="42">
        <v>1610</v>
      </c>
      <c r="BJ33" s="42">
        <v>890</v>
      </c>
      <c r="BK33" s="42">
        <v>96</v>
      </c>
      <c r="BL33" s="42">
        <v>339</v>
      </c>
      <c r="BM33" s="42">
        <v>109</v>
      </c>
      <c r="BN33" s="42">
        <v>1655</v>
      </c>
      <c r="BO33" s="42">
        <v>1439</v>
      </c>
      <c r="BP33" s="42">
        <v>0</v>
      </c>
      <c r="BQ33" s="42">
        <v>0</v>
      </c>
      <c r="BR33" s="42">
        <v>239</v>
      </c>
      <c r="BS33" s="42">
        <v>1075</v>
      </c>
      <c r="BT33" s="42">
        <v>295</v>
      </c>
      <c r="BU33" s="42">
        <v>13</v>
      </c>
      <c r="BV33" s="42">
        <v>0</v>
      </c>
      <c r="BW33" s="42">
        <v>0</v>
      </c>
      <c r="BX33" s="42">
        <v>0</v>
      </c>
      <c r="BY33" s="42">
        <v>43</v>
      </c>
      <c r="BZ33" s="42">
        <v>1111</v>
      </c>
      <c r="CA33" s="42">
        <v>3620</v>
      </c>
      <c r="CB33" s="42">
        <v>380</v>
      </c>
      <c r="CC33" s="42">
        <v>0</v>
      </c>
      <c r="CD33" s="42">
        <v>34</v>
      </c>
      <c r="CE33" s="42">
        <v>49</v>
      </c>
      <c r="CF33" s="42">
        <v>29</v>
      </c>
      <c r="CG33" s="42">
        <v>10</v>
      </c>
      <c r="CH33" s="42">
        <v>66</v>
      </c>
      <c r="CI33" s="42">
        <v>9</v>
      </c>
      <c r="CJ33" s="42">
        <v>0</v>
      </c>
      <c r="CK33" s="42">
        <v>26</v>
      </c>
      <c r="CL33" s="42">
        <v>6</v>
      </c>
      <c r="CM33" s="42">
        <v>1892</v>
      </c>
      <c r="CN33" s="42">
        <v>35</v>
      </c>
      <c r="CO33" s="42">
        <v>148</v>
      </c>
      <c r="CP33" s="42">
        <v>1859</v>
      </c>
      <c r="CQ33" s="42">
        <v>63</v>
      </c>
      <c r="CR33" s="42">
        <v>419</v>
      </c>
      <c r="CS33" s="42">
        <v>437</v>
      </c>
      <c r="CT33" s="42">
        <v>932</v>
      </c>
      <c r="CU33" s="42">
        <v>206</v>
      </c>
      <c r="CV33" s="42">
        <v>3</v>
      </c>
      <c r="CW33" s="42">
        <v>20664</v>
      </c>
      <c r="CX33" s="42">
        <v>68</v>
      </c>
      <c r="CY33" s="42">
        <v>146</v>
      </c>
      <c r="CZ33" s="42">
        <v>75</v>
      </c>
      <c r="DA33" s="42">
        <v>101</v>
      </c>
      <c r="DB33" s="42">
        <v>801</v>
      </c>
      <c r="DC33" s="42">
        <v>156</v>
      </c>
      <c r="DD33" s="42">
        <v>603</v>
      </c>
      <c r="DE33" s="56">
        <v>41</v>
      </c>
      <c r="DF33" s="57">
        <v>103657</v>
      </c>
      <c r="DG33" s="42">
        <v>246</v>
      </c>
      <c r="DH33" s="42">
        <v>12216</v>
      </c>
      <c r="DI33" s="42">
        <v>0</v>
      </c>
      <c r="DJ33" s="42">
        <v>0</v>
      </c>
      <c r="DK33" s="42">
        <v>0</v>
      </c>
      <c r="DL33" s="42">
        <v>0</v>
      </c>
      <c r="DM33" s="56">
        <v>144</v>
      </c>
      <c r="DN33" s="56">
        <v>12606</v>
      </c>
      <c r="DO33" s="57">
        <v>116263</v>
      </c>
      <c r="DP33" s="57">
        <v>36900</v>
      </c>
      <c r="DQ33" s="57">
        <v>36900</v>
      </c>
      <c r="DR33" s="57">
        <v>49506</v>
      </c>
      <c r="DS33" s="57">
        <v>153163</v>
      </c>
    </row>
    <row r="34" spans="1:123" ht="39.950000000000003" customHeight="1" x14ac:dyDescent="0.15">
      <c r="A34" s="55" t="s">
        <v>186</v>
      </c>
      <c r="B34" s="43" t="s">
        <v>330</v>
      </c>
      <c r="C34" s="55">
        <v>14</v>
      </c>
      <c r="D34" s="42">
        <v>0</v>
      </c>
      <c r="E34" s="42">
        <v>0</v>
      </c>
      <c r="F34" s="42">
        <v>2</v>
      </c>
      <c r="G34" s="42">
        <v>17</v>
      </c>
      <c r="H34" s="42">
        <v>0</v>
      </c>
      <c r="I34" s="42">
        <v>55</v>
      </c>
      <c r="J34" s="42">
        <v>18</v>
      </c>
      <c r="K34" s="42">
        <v>2</v>
      </c>
      <c r="L34" s="42">
        <v>0</v>
      </c>
      <c r="M34" s="42">
        <v>0</v>
      </c>
      <c r="N34" s="42">
        <v>4</v>
      </c>
      <c r="O34" s="42">
        <v>281</v>
      </c>
      <c r="P34" s="42">
        <v>16</v>
      </c>
      <c r="Q34" s="42">
        <v>77</v>
      </c>
      <c r="R34" s="42">
        <v>5</v>
      </c>
      <c r="S34" s="42">
        <v>11</v>
      </c>
      <c r="T34" s="42">
        <v>20</v>
      </c>
      <c r="U34" s="42">
        <v>1</v>
      </c>
      <c r="V34" s="42">
        <v>0</v>
      </c>
      <c r="W34" s="42">
        <v>3</v>
      </c>
      <c r="X34" s="42">
        <v>1</v>
      </c>
      <c r="Y34" s="42">
        <v>1</v>
      </c>
      <c r="Z34" s="42">
        <v>1</v>
      </c>
      <c r="AA34" s="42">
        <v>1</v>
      </c>
      <c r="AB34" s="42">
        <v>92</v>
      </c>
      <c r="AC34" s="42">
        <v>0</v>
      </c>
      <c r="AD34" s="42">
        <v>10</v>
      </c>
      <c r="AE34" s="42">
        <v>48</v>
      </c>
      <c r="AF34" s="42">
        <v>20</v>
      </c>
      <c r="AG34" s="42">
        <v>2144</v>
      </c>
      <c r="AH34" s="42">
        <v>0</v>
      </c>
      <c r="AI34" s="42">
        <v>9</v>
      </c>
      <c r="AJ34" s="42">
        <v>16</v>
      </c>
      <c r="AK34" s="42">
        <v>6</v>
      </c>
      <c r="AL34" s="42">
        <v>4</v>
      </c>
      <c r="AM34" s="42">
        <v>16</v>
      </c>
      <c r="AN34" s="42">
        <v>18</v>
      </c>
      <c r="AO34" s="42">
        <v>1</v>
      </c>
      <c r="AP34" s="42">
        <v>1</v>
      </c>
      <c r="AQ34" s="42">
        <v>6</v>
      </c>
      <c r="AR34" s="42">
        <v>45</v>
      </c>
      <c r="AS34" s="42">
        <v>7</v>
      </c>
      <c r="AT34" s="42">
        <v>6</v>
      </c>
      <c r="AU34" s="42">
        <v>126</v>
      </c>
      <c r="AV34" s="42">
        <v>324</v>
      </c>
      <c r="AW34" s="42">
        <v>55</v>
      </c>
      <c r="AX34" s="42">
        <v>52</v>
      </c>
      <c r="AY34" s="42">
        <v>15</v>
      </c>
      <c r="AZ34" s="42">
        <v>1</v>
      </c>
      <c r="BA34" s="42">
        <v>18</v>
      </c>
      <c r="BB34" s="42">
        <v>1</v>
      </c>
      <c r="BC34" s="42">
        <v>46</v>
      </c>
      <c r="BD34" s="42">
        <v>2</v>
      </c>
      <c r="BE34" s="42">
        <v>46</v>
      </c>
      <c r="BF34" s="42">
        <v>9</v>
      </c>
      <c r="BG34" s="42">
        <v>88</v>
      </c>
      <c r="BH34" s="42">
        <v>3</v>
      </c>
      <c r="BI34" s="42">
        <v>9</v>
      </c>
      <c r="BJ34" s="42">
        <v>437</v>
      </c>
      <c r="BK34" s="42">
        <v>2</v>
      </c>
      <c r="BL34" s="42">
        <v>1</v>
      </c>
      <c r="BM34" s="42">
        <v>5</v>
      </c>
      <c r="BN34" s="42">
        <v>3</v>
      </c>
      <c r="BO34" s="42">
        <v>14</v>
      </c>
      <c r="BP34" s="42">
        <v>30</v>
      </c>
      <c r="BQ34" s="42">
        <v>438</v>
      </c>
      <c r="BR34" s="42">
        <v>17</v>
      </c>
      <c r="BS34" s="42">
        <v>25</v>
      </c>
      <c r="BT34" s="42">
        <v>262</v>
      </c>
      <c r="BU34" s="42">
        <v>117</v>
      </c>
      <c r="BV34" s="42">
        <v>0</v>
      </c>
      <c r="BW34" s="42">
        <v>0</v>
      </c>
      <c r="BX34" s="42">
        <v>0</v>
      </c>
      <c r="BY34" s="42">
        <v>52</v>
      </c>
      <c r="BZ34" s="42">
        <v>17</v>
      </c>
      <c r="CA34" s="42">
        <v>0</v>
      </c>
      <c r="CB34" s="42">
        <v>2</v>
      </c>
      <c r="CC34" s="42">
        <v>0</v>
      </c>
      <c r="CD34" s="42">
        <v>0</v>
      </c>
      <c r="CE34" s="42">
        <v>1</v>
      </c>
      <c r="CF34" s="42">
        <v>13</v>
      </c>
      <c r="CG34" s="42">
        <v>25</v>
      </c>
      <c r="CH34" s="42">
        <v>1461</v>
      </c>
      <c r="CI34" s="42">
        <v>31</v>
      </c>
      <c r="CJ34" s="42">
        <v>2</v>
      </c>
      <c r="CK34" s="42">
        <v>174</v>
      </c>
      <c r="CL34" s="42">
        <v>7</v>
      </c>
      <c r="CM34" s="42">
        <v>328</v>
      </c>
      <c r="CN34" s="42">
        <v>46</v>
      </c>
      <c r="CO34" s="42">
        <v>315</v>
      </c>
      <c r="CP34" s="42">
        <v>38</v>
      </c>
      <c r="CQ34" s="42">
        <v>12</v>
      </c>
      <c r="CR34" s="42">
        <v>21</v>
      </c>
      <c r="CS34" s="42">
        <v>12</v>
      </c>
      <c r="CT34" s="42">
        <v>200</v>
      </c>
      <c r="CU34" s="42">
        <v>206</v>
      </c>
      <c r="CV34" s="42">
        <v>5</v>
      </c>
      <c r="CW34" s="42">
        <v>3</v>
      </c>
      <c r="CX34" s="42">
        <v>156</v>
      </c>
      <c r="CY34" s="42">
        <v>73</v>
      </c>
      <c r="CZ34" s="42">
        <v>11</v>
      </c>
      <c r="DA34" s="42">
        <v>66</v>
      </c>
      <c r="DB34" s="42">
        <v>78</v>
      </c>
      <c r="DC34" s="42">
        <v>260</v>
      </c>
      <c r="DD34" s="42">
        <v>0</v>
      </c>
      <c r="DE34" s="56">
        <v>146</v>
      </c>
      <c r="DF34" s="57">
        <v>8886</v>
      </c>
      <c r="DG34" s="42">
        <v>1074</v>
      </c>
      <c r="DH34" s="42">
        <v>32249</v>
      </c>
      <c r="DI34" s="42">
        <v>0</v>
      </c>
      <c r="DJ34" s="42">
        <v>0</v>
      </c>
      <c r="DK34" s="42">
        <v>0</v>
      </c>
      <c r="DL34" s="42">
        <v>0</v>
      </c>
      <c r="DM34" s="56">
        <v>0</v>
      </c>
      <c r="DN34" s="56">
        <v>33323</v>
      </c>
      <c r="DO34" s="57">
        <v>42209</v>
      </c>
      <c r="DP34" s="57">
        <v>861</v>
      </c>
      <c r="DQ34" s="57">
        <v>861</v>
      </c>
      <c r="DR34" s="57">
        <v>34184</v>
      </c>
      <c r="DS34" s="57">
        <v>43070</v>
      </c>
    </row>
    <row r="35" spans="1:123" ht="39.950000000000003" customHeight="1" x14ac:dyDescent="0.15">
      <c r="A35" s="55" t="s">
        <v>185</v>
      </c>
      <c r="B35" s="43" t="s">
        <v>184</v>
      </c>
      <c r="C35" s="55">
        <v>0</v>
      </c>
      <c r="D35" s="42">
        <v>0</v>
      </c>
      <c r="E35" s="42">
        <v>0</v>
      </c>
      <c r="F35" s="42">
        <v>56</v>
      </c>
      <c r="G35" s="42">
        <v>0</v>
      </c>
      <c r="H35" s="42">
        <v>0</v>
      </c>
      <c r="I35" s="42">
        <v>0</v>
      </c>
      <c r="J35" s="42">
        <v>2168</v>
      </c>
      <c r="K35" s="42">
        <v>6659</v>
      </c>
      <c r="L35" s="42">
        <v>0</v>
      </c>
      <c r="M35" s="42">
        <v>0</v>
      </c>
      <c r="N35" s="42">
        <v>35</v>
      </c>
      <c r="O35" s="42">
        <v>115</v>
      </c>
      <c r="P35" s="42">
        <v>7</v>
      </c>
      <c r="Q35" s="42">
        <v>1173</v>
      </c>
      <c r="R35" s="42">
        <v>32</v>
      </c>
      <c r="S35" s="42">
        <v>0</v>
      </c>
      <c r="T35" s="42">
        <v>4</v>
      </c>
      <c r="U35" s="42">
        <v>2</v>
      </c>
      <c r="V35" s="42">
        <v>315</v>
      </c>
      <c r="W35" s="42">
        <v>12</v>
      </c>
      <c r="X35" s="42">
        <v>287</v>
      </c>
      <c r="Y35" s="42">
        <v>6</v>
      </c>
      <c r="Z35" s="42">
        <v>0</v>
      </c>
      <c r="AA35" s="42">
        <v>6851</v>
      </c>
      <c r="AB35" s="42">
        <v>5078</v>
      </c>
      <c r="AC35" s="42">
        <v>0</v>
      </c>
      <c r="AD35" s="42">
        <v>0</v>
      </c>
      <c r="AE35" s="42">
        <v>1880</v>
      </c>
      <c r="AF35" s="42">
        <v>101</v>
      </c>
      <c r="AG35" s="42">
        <v>0</v>
      </c>
      <c r="AH35" s="42">
        <v>1895</v>
      </c>
      <c r="AI35" s="42">
        <v>2</v>
      </c>
      <c r="AJ35" s="42">
        <v>0</v>
      </c>
      <c r="AK35" s="42">
        <v>177</v>
      </c>
      <c r="AL35" s="42">
        <v>0</v>
      </c>
      <c r="AM35" s="42">
        <v>0</v>
      </c>
      <c r="AN35" s="42">
        <v>0</v>
      </c>
      <c r="AO35" s="42">
        <v>0</v>
      </c>
      <c r="AP35" s="42">
        <v>0</v>
      </c>
      <c r="AQ35" s="42">
        <v>1753</v>
      </c>
      <c r="AR35" s="42">
        <v>80</v>
      </c>
      <c r="AS35" s="42">
        <v>281</v>
      </c>
      <c r="AT35" s="42">
        <v>193</v>
      </c>
      <c r="AU35" s="42">
        <v>136</v>
      </c>
      <c r="AV35" s="42">
        <v>4970</v>
      </c>
      <c r="AW35" s="42">
        <v>2165</v>
      </c>
      <c r="AX35" s="42">
        <v>2598</v>
      </c>
      <c r="AY35" s="42">
        <v>123</v>
      </c>
      <c r="AZ35" s="42">
        <v>450</v>
      </c>
      <c r="BA35" s="42">
        <v>128</v>
      </c>
      <c r="BB35" s="42">
        <v>1934</v>
      </c>
      <c r="BC35" s="42">
        <v>185</v>
      </c>
      <c r="BD35" s="42">
        <v>24</v>
      </c>
      <c r="BE35" s="42">
        <v>7759</v>
      </c>
      <c r="BF35" s="42">
        <v>804</v>
      </c>
      <c r="BG35" s="42">
        <v>27</v>
      </c>
      <c r="BH35" s="42">
        <v>68</v>
      </c>
      <c r="BI35" s="42">
        <v>1328</v>
      </c>
      <c r="BJ35" s="42">
        <v>1550</v>
      </c>
      <c r="BK35" s="42">
        <v>2</v>
      </c>
      <c r="BL35" s="42">
        <v>5771</v>
      </c>
      <c r="BM35" s="42">
        <v>1162</v>
      </c>
      <c r="BN35" s="42">
        <v>35</v>
      </c>
      <c r="BO35" s="42">
        <v>33</v>
      </c>
      <c r="BP35" s="42">
        <v>0</v>
      </c>
      <c r="BQ35" s="42">
        <v>0</v>
      </c>
      <c r="BR35" s="42">
        <v>0</v>
      </c>
      <c r="BS35" s="42">
        <v>55</v>
      </c>
      <c r="BT35" s="42">
        <v>669</v>
      </c>
      <c r="BU35" s="42">
        <v>15</v>
      </c>
      <c r="BV35" s="42">
        <v>0</v>
      </c>
      <c r="BW35" s="42">
        <v>0</v>
      </c>
      <c r="BX35" s="42">
        <v>0</v>
      </c>
      <c r="BY35" s="42">
        <v>1</v>
      </c>
      <c r="BZ35" s="42">
        <v>30</v>
      </c>
      <c r="CA35" s="42">
        <v>0</v>
      </c>
      <c r="CB35" s="42">
        <v>27</v>
      </c>
      <c r="CC35" s="42">
        <v>13</v>
      </c>
      <c r="CD35" s="42">
        <v>0</v>
      </c>
      <c r="CE35" s="42">
        <v>0</v>
      </c>
      <c r="CF35" s="42">
        <v>0</v>
      </c>
      <c r="CG35" s="42">
        <v>0</v>
      </c>
      <c r="CH35" s="42">
        <v>0</v>
      </c>
      <c r="CI35" s="42">
        <v>0</v>
      </c>
      <c r="CJ35" s="42">
        <v>0</v>
      </c>
      <c r="CK35" s="42">
        <v>0</v>
      </c>
      <c r="CL35" s="42">
        <v>5</v>
      </c>
      <c r="CM35" s="42">
        <v>300</v>
      </c>
      <c r="CN35" s="42">
        <v>895</v>
      </c>
      <c r="CO35" s="42">
        <v>3119</v>
      </c>
      <c r="CP35" s="42">
        <v>1476</v>
      </c>
      <c r="CQ35" s="42">
        <v>765</v>
      </c>
      <c r="CR35" s="42">
        <v>237</v>
      </c>
      <c r="CS35" s="42">
        <v>250</v>
      </c>
      <c r="CT35" s="42">
        <v>118</v>
      </c>
      <c r="CU35" s="42">
        <v>0</v>
      </c>
      <c r="CV35" s="42">
        <v>21</v>
      </c>
      <c r="CW35" s="42">
        <v>1940</v>
      </c>
      <c r="CX35" s="42">
        <v>26</v>
      </c>
      <c r="CY35" s="42">
        <v>411</v>
      </c>
      <c r="CZ35" s="42">
        <v>1547</v>
      </c>
      <c r="DA35" s="42">
        <v>54</v>
      </c>
      <c r="DB35" s="42">
        <v>495</v>
      </c>
      <c r="DC35" s="42">
        <v>43</v>
      </c>
      <c r="DD35" s="42">
        <v>0</v>
      </c>
      <c r="DE35" s="56">
        <v>414</v>
      </c>
      <c r="DF35" s="57">
        <v>73340</v>
      </c>
      <c r="DG35" s="42">
        <v>625</v>
      </c>
      <c r="DH35" s="42">
        <v>2175</v>
      </c>
      <c r="DI35" s="42">
        <v>0</v>
      </c>
      <c r="DJ35" s="42">
        <v>0</v>
      </c>
      <c r="DK35" s="42">
        <v>0</v>
      </c>
      <c r="DL35" s="42">
        <v>0</v>
      </c>
      <c r="DM35" s="56">
        <v>638</v>
      </c>
      <c r="DN35" s="56">
        <v>3438</v>
      </c>
      <c r="DO35" s="57">
        <v>76778</v>
      </c>
      <c r="DP35" s="57">
        <v>20358</v>
      </c>
      <c r="DQ35" s="57">
        <v>20358</v>
      </c>
      <c r="DR35" s="57">
        <v>23796</v>
      </c>
      <c r="DS35" s="57">
        <v>97136</v>
      </c>
    </row>
    <row r="36" spans="1:123" ht="39.950000000000003" customHeight="1" x14ac:dyDescent="0.15">
      <c r="A36" s="55" t="s">
        <v>183</v>
      </c>
      <c r="B36" s="43" t="s">
        <v>182</v>
      </c>
      <c r="C36" s="55">
        <v>0</v>
      </c>
      <c r="D36" s="42">
        <v>0</v>
      </c>
      <c r="E36" s="42">
        <v>0</v>
      </c>
      <c r="F36" s="42">
        <v>3</v>
      </c>
      <c r="G36" s="42">
        <v>0</v>
      </c>
      <c r="H36" s="42">
        <v>41</v>
      </c>
      <c r="I36" s="42">
        <v>16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4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29</v>
      </c>
      <c r="AC36" s="42">
        <v>5</v>
      </c>
      <c r="AD36" s="42">
        <v>17</v>
      </c>
      <c r="AE36" s="42">
        <v>0</v>
      </c>
      <c r="AF36" s="42">
        <v>0</v>
      </c>
      <c r="AG36" s="42">
        <v>0</v>
      </c>
      <c r="AH36" s="42">
        <v>0</v>
      </c>
      <c r="AI36" s="42">
        <v>43082</v>
      </c>
      <c r="AJ36" s="42">
        <v>0</v>
      </c>
      <c r="AK36" s="42">
        <v>495</v>
      </c>
      <c r="AL36" s="42">
        <v>0</v>
      </c>
      <c r="AM36" s="42">
        <v>0</v>
      </c>
      <c r="AN36" s="42">
        <v>49</v>
      </c>
      <c r="AO36" s="42">
        <v>0</v>
      </c>
      <c r="AP36" s="42">
        <v>0</v>
      </c>
      <c r="AQ36" s="42">
        <v>0</v>
      </c>
      <c r="AR36" s="42">
        <v>1</v>
      </c>
      <c r="AS36" s="42">
        <v>149</v>
      </c>
      <c r="AT36" s="42">
        <v>3</v>
      </c>
      <c r="AU36" s="42">
        <v>0</v>
      </c>
      <c r="AV36" s="42">
        <v>0</v>
      </c>
      <c r="AW36" s="42">
        <v>0</v>
      </c>
      <c r="AX36" s="42">
        <v>0</v>
      </c>
      <c r="AY36" s="42">
        <v>0</v>
      </c>
      <c r="AZ36" s="42">
        <v>0</v>
      </c>
      <c r="BA36" s="42">
        <v>0</v>
      </c>
      <c r="BB36" s="42">
        <v>8</v>
      </c>
      <c r="BC36" s="42">
        <v>0</v>
      </c>
      <c r="BD36" s="42">
        <v>0</v>
      </c>
      <c r="BE36" s="42">
        <v>0</v>
      </c>
      <c r="BF36" s="42">
        <v>0</v>
      </c>
      <c r="BG36" s="42">
        <v>0</v>
      </c>
      <c r="BH36" s="42">
        <v>0</v>
      </c>
      <c r="BI36" s="42">
        <v>3</v>
      </c>
      <c r="BJ36" s="42">
        <v>205</v>
      </c>
      <c r="BK36" s="42">
        <v>0</v>
      </c>
      <c r="BL36" s="42">
        <v>58290</v>
      </c>
      <c r="BM36" s="42">
        <v>25659</v>
      </c>
      <c r="BN36" s="42">
        <v>53890</v>
      </c>
      <c r="BO36" s="42">
        <v>25446</v>
      </c>
      <c r="BP36" s="42">
        <v>0</v>
      </c>
      <c r="BQ36" s="42">
        <v>10</v>
      </c>
      <c r="BR36" s="42">
        <v>0</v>
      </c>
      <c r="BS36" s="42">
        <v>270</v>
      </c>
      <c r="BT36" s="42">
        <v>0</v>
      </c>
      <c r="BU36" s="42">
        <v>0</v>
      </c>
      <c r="BV36" s="42">
        <v>1</v>
      </c>
      <c r="BW36" s="42">
        <v>142</v>
      </c>
      <c r="BX36" s="42">
        <v>1503</v>
      </c>
      <c r="BY36" s="42">
        <v>0</v>
      </c>
      <c r="BZ36" s="42">
        <v>0</v>
      </c>
      <c r="CA36" s="42">
        <v>0</v>
      </c>
      <c r="CB36" s="42">
        <v>0</v>
      </c>
      <c r="CC36" s="42">
        <v>0</v>
      </c>
      <c r="CD36" s="42">
        <v>0</v>
      </c>
      <c r="CE36" s="42">
        <v>0</v>
      </c>
      <c r="CF36" s="42">
        <v>0</v>
      </c>
      <c r="CG36" s="42">
        <v>0</v>
      </c>
      <c r="CH36" s="42">
        <v>0</v>
      </c>
      <c r="CI36" s="42">
        <v>0</v>
      </c>
      <c r="CJ36" s="42">
        <v>0</v>
      </c>
      <c r="CK36" s="42">
        <v>0</v>
      </c>
      <c r="CL36" s="42">
        <v>0</v>
      </c>
      <c r="CM36" s="42">
        <v>27</v>
      </c>
      <c r="CN36" s="42">
        <v>0</v>
      </c>
      <c r="CO36" s="42">
        <v>133</v>
      </c>
      <c r="CP36" s="42">
        <v>0</v>
      </c>
      <c r="CQ36" s="42">
        <v>0</v>
      </c>
      <c r="CR36" s="42">
        <v>0</v>
      </c>
      <c r="CS36" s="42">
        <v>0</v>
      </c>
      <c r="CT36" s="42">
        <v>0</v>
      </c>
      <c r="CU36" s="42">
        <v>0</v>
      </c>
      <c r="CV36" s="42">
        <v>0</v>
      </c>
      <c r="CW36" s="42">
        <v>0</v>
      </c>
      <c r="CX36" s="42">
        <v>0</v>
      </c>
      <c r="CY36" s="42">
        <v>0</v>
      </c>
      <c r="CZ36" s="42">
        <v>0</v>
      </c>
      <c r="DA36" s="42">
        <v>0</v>
      </c>
      <c r="DB36" s="42">
        <v>0</v>
      </c>
      <c r="DC36" s="42">
        <v>0</v>
      </c>
      <c r="DD36" s="42">
        <v>0</v>
      </c>
      <c r="DE36" s="56">
        <v>505</v>
      </c>
      <c r="DF36" s="57">
        <v>209986</v>
      </c>
      <c r="DG36" s="42">
        <v>0</v>
      </c>
      <c r="DH36" s="42">
        <v>177</v>
      </c>
      <c r="DI36" s="42">
        <v>0</v>
      </c>
      <c r="DJ36" s="42">
        <v>0</v>
      </c>
      <c r="DK36" s="42">
        <v>0</v>
      </c>
      <c r="DL36" s="42">
        <v>0</v>
      </c>
      <c r="DM36" s="56">
        <v>614</v>
      </c>
      <c r="DN36" s="56">
        <v>791</v>
      </c>
      <c r="DO36" s="57">
        <v>210777</v>
      </c>
      <c r="DP36" s="57">
        <v>7368</v>
      </c>
      <c r="DQ36" s="57">
        <v>7368</v>
      </c>
      <c r="DR36" s="57">
        <v>8159</v>
      </c>
      <c r="DS36" s="57">
        <v>218145</v>
      </c>
    </row>
    <row r="37" spans="1:123" ht="39.950000000000003" customHeight="1" x14ac:dyDescent="0.15">
      <c r="A37" s="55" t="s">
        <v>181</v>
      </c>
      <c r="B37" s="43" t="s">
        <v>180</v>
      </c>
      <c r="C37" s="55">
        <v>36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55</v>
      </c>
      <c r="L37" s="42">
        <v>0</v>
      </c>
      <c r="M37" s="42">
        <v>0</v>
      </c>
      <c r="N37" s="42">
        <v>0</v>
      </c>
      <c r="O37" s="42">
        <v>0</v>
      </c>
      <c r="P37" s="42">
        <v>1</v>
      </c>
      <c r="Q37" s="42">
        <v>123</v>
      </c>
      <c r="R37" s="42">
        <v>0</v>
      </c>
      <c r="S37" s="42">
        <v>0</v>
      </c>
      <c r="T37" s="42">
        <v>0</v>
      </c>
      <c r="U37" s="42">
        <v>0</v>
      </c>
      <c r="V37" s="42">
        <v>19</v>
      </c>
      <c r="W37" s="42">
        <v>0</v>
      </c>
      <c r="X37" s="42">
        <v>1</v>
      </c>
      <c r="Y37" s="42">
        <v>0</v>
      </c>
      <c r="Z37" s="42">
        <v>0</v>
      </c>
      <c r="AA37" s="42">
        <v>0</v>
      </c>
      <c r="AB37" s="42">
        <v>15</v>
      </c>
      <c r="AC37" s="42">
        <v>0</v>
      </c>
      <c r="AD37" s="42">
        <v>0</v>
      </c>
      <c r="AE37" s="42">
        <v>32</v>
      </c>
      <c r="AF37" s="42">
        <v>0</v>
      </c>
      <c r="AG37" s="42">
        <v>0</v>
      </c>
      <c r="AH37" s="42">
        <v>0</v>
      </c>
      <c r="AI37" s="42">
        <v>7</v>
      </c>
      <c r="AJ37" s="42">
        <v>175</v>
      </c>
      <c r="AK37" s="42">
        <v>0</v>
      </c>
      <c r="AL37" s="42">
        <v>0</v>
      </c>
      <c r="AM37" s="42">
        <v>0</v>
      </c>
      <c r="AN37" s="42">
        <v>0</v>
      </c>
      <c r="AO37" s="42">
        <v>0</v>
      </c>
      <c r="AP37" s="42">
        <v>0</v>
      </c>
      <c r="AQ37" s="42">
        <v>0</v>
      </c>
      <c r="AR37" s="42">
        <v>0</v>
      </c>
      <c r="AS37" s="42">
        <v>62</v>
      </c>
      <c r="AT37" s="42">
        <v>13</v>
      </c>
      <c r="AU37" s="42">
        <v>42</v>
      </c>
      <c r="AV37" s="42">
        <v>125</v>
      </c>
      <c r="AW37" s="42">
        <v>1038</v>
      </c>
      <c r="AX37" s="42">
        <v>10738</v>
      </c>
      <c r="AY37" s="42">
        <v>978</v>
      </c>
      <c r="AZ37" s="42">
        <v>3</v>
      </c>
      <c r="BA37" s="42">
        <v>35</v>
      </c>
      <c r="BB37" s="42">
        <v>65</v>
      </c>
      <c r="BC37" s="42">
        <v>155</v>
      </c>
      <c r="BD37" s="42">
        <v>0</v>
      </c>
      <c r="BE37" s="42">
        <v>0</v>
      </c>
      <c r="BF37" s="42">
        <v>0</v>
      </c>
      <c r="BG37" s="42">
        <v>122</v>
      </c>
      <c r="BH37" s="42">
        <v>1</v>
      </c>
      <c r="BI37" s="42">
        <v>7</v>
      </c>
      <c r="BJ37" s="42">
        <v>42</v>
      </c>
      <c r="BK37" s="42">
        <v>3</v>
      </c>
      <c r="BL37" s="42">
        <v>6248</v>
      </c>
      <c r="BM37" s="42">
        <v>370</v>
      </c>
      <c r="BN37" s="42">
        <v>121</v>
      </c>
      <c r="BO37" s="42">
        <v>175</v>
      </c>
      <c r="BP37" s="42">
        <v>0</v>
      </c>
      <c r="BQ37" s="42">
        <v>0</v>
      </c>
      <c r="BR37" s="42">
        <v>0</v>
      </c>
      <c r="BS37" s="42">
        <v>45</v>
      </c>
      <c r="BT37" s="42">
        <v>303</v>
      </c>
      <c r="BU37" s="42">
        <v>5</v>
      </c>
      <c r="BV37" s="42">
        <v>0</v>
      </c>
      <c r="BW37" s="42">
        <v>0</v>
      </c>
      <c r="BX37" s="42">
        <v>0</v>
      </c>
      <c r="BY37" s="42">
        <v>0</v>
      </c>
      <c r="BZ37" s="42">
        <v>18</v>
      </c>
      <c r="CA37" s="42">
        <v>0</v>
      </c>
      <c r="CB37" s="42">
        <v>20</v>
      </c>
      <c r="CC37" s="42">
        <v>0</v>
      </c>
      <c r="CD37" s="42">
        <v>0</v>
      </c>
      <c r="CE37" s="42">
        <v>0</v>
      </c>
      <c r="CF37" s="42">
        <v>1</v>
      </c>
      <c r="CG37" s="42">
        <v>0</v>
      </c>
      <c r="CH37" s="42">
        <v>0</v>
      </c>
      <c r="CI37" s="42">
        <v>0</v>
      </c>
      <c r="CJ37" s="42">
        <v>0</v>
      </c>
      <c r="CK37" s="42">
        <v>0</v>
      </c>
      <c r="CL37" s="42">
        <v>0</v>
      </c>
      <c r="CM37" s="42">
        <v>97</v>
      </c>
      <c r="CN37" s="42">
        <v>120</v>
      </c>
      <c r="CO37" s="42">
        <v>8</v>
      </c>
      <c r="CP37" s="42">
        <v>416</v>
      </c>
      <c r="CQ37" s="42">
        <v>23</v>
      </c>
      <c r="CR37" s="42">
        <v>542</v>
      </c>
      <c r="CS37" s="42">
        <v>378</v>
      </c>
      <c r="CT37" s="42">
        <v>41</v>
      </c>
      <c r="CU37" s="42">
        <v>0</v>
      </c>
      <c r="CV37" s="42">
        <v>0</v>
      </c>
      <c r="CW37" s="42">
        <v>0</v>
      </c>
      <c r="CX37" s="42">
        <v>9</v>
      </c>
      <c r="CY37" s="42">
        <v>281</v>
      </c>
      <c r="CZ37" s="42">
        <v>1681</v>
      </c>
      <c r="DA37" s="42">
        <v>0</v>
      </c>
      <c r="DB37" s="42">
        <v>6</v>
      </c>
      <c r="DC37" s="42">
        <v>70</v>
      </c>
      <c r="DD37" s="42">
        <v>0</v>
      </c>
      <c r="DE37" s="56">
        <v>190</v>
      </c>
      <c r="DF37" s="57">
        <v>25061</v>
      </c>
      <c r="DG37" s="42">
        <v>146</v>
      </c>
      <c r="DH37" s="42">
        <v>1146</v>
      </c>
      <c r="DI37" s="42">
        <v>0</v>
      </c>
      <c r="DJ37" s="42">
        <v>0</v>
      </c>
      <c r="DK37" s="42">
        <v>0</v>
      </c>
      <c r="DL37" s="42">
        <v>0</v>
      </c>
      <c r="DM37" s="56">
        <v>317</v>
      </c>
      <c r="DN37" s="56">
        <v>1609</v>
      </c>
      <c r="DO37" s="57">
        <v>26670</v>
      </c>
      <c r="DP37" s="57">
        <v>6812</v>
      </c>
      <c r="DQ37" s="57">
        <v>6812</v>
      </c>
      <c r="DR37" s="57">
        <v>8421</v>
      </c>
      <c r="DS37" s="57">
        <v>33482</v>
      </c>
    </row>
    <row r="38" spans="1:123" ht="39.950000000000003" customHeight="1" x14ac:dyDescent="0.15">
      <c r="A38" s="55" t="s">
        <v>179</v>
      </c>
      <c r="B38" s="43" t="s">
        <v>178</v>
      </c>
      <c r="C38" s="55">
        <v>900</v>
      </c>
      <c r="D38" s="42">
        <v>251</v>
      </c>
      <c r="E38" s="42">
        <v>115</v>
      </c>
      <c r="F38" s="42">
        <v>1</v>
      </c>
      <c r="G38" s="42">
        <v>3</v>
      </c>
      <c r="H38" s="42">
        <v>12</v>
      </c>
      <c r="I38" s="42">
        <v>0</v>
      </c>
      <c r="J38" s="42">
        <v>202</v>
      </c>
      <c r="K38" s="42">
        <v>10</v>
      </c>
      <c r="L38" s="42">
        <v>162</v>
      </c>
      <c r="M38" s="42">
        <v>0</v>
      </c>
      <c r="N38" s="42">
        <v>0</v>
      </c>
      <c r="O38" s="42">
        <v>0</v>
      </c>
      <c r="P38" s="42">
        <v>28</v>
      </c>
      <c r="Q38" s="42">
        <v>159</v>
      </c>
      <c r="R38" s="42">
        <v>282</v>
      </c>
      <c r="S38" s="42">
        <v>3</v>
      </c>
      <c r="T38" s="42">
        <v>9</v>
      </c>
      <c r="U38" s="42">
        <v>79</v>
      </c>
      <c r="V38" s="42">
        <v>1773</v>
      </c>
      <c r="W38" s="42">
        <v>1</v>
      </c>
      <c r="X38" s="42">
        <v>143</v>
      </c>
      <c r="Y38" s="42">
        <v>51</v>
      </c>
      <c r="Z38" s="42">
        <v>2</v>
      </c>
      <c r="AA38" s="42">
        <v>388</v>
      </c>
      <c r="AB38" s="42">
        <v>189</v>
      </c>
      <c r="AC38" s="42">
        <v>11</v>
      </c>
      <c r="AD38" s="42">
        <v>233</v>
      </c>
      <c r="AE38" s="42">
        <v>73</v>
      </c>
      <c r="AF38" s="42">
        <v>41</v>
      </c>
      <c r="AG38" s="42">
        <v>2</v>
      </c>
      <c r="AH38" s="42">
        <v>957</v>
      </c>
      <c r="AI38" s="42">
        <v>2031</v>
      </c>
      <c r="AJ38" s="42">
        <v>831</v>
      </c>
      <c r="AK38" s="42">
        <v>5489</v>
      </c>
      <c r="AL38" s="42">
        <v>5180</v>
      </c>
      <c r="AM38" s="42">
        <v>684</v>
      </c>
      <c r="AN38" s="42">
        <v>2046</v>
      </c>
      <c r="AO38" s="42">
        <v>0</v>
      </c>
      <c r="AP38" s="42">
        <v>1916</v>
      </c>
      <c r="AQ38" s="42">
        <v>480</v>
      </c>
      <c r="AR38" s="42">
        <v>783</v>
      </c>
      <c r="AS38" s="42">
        <v>1309</v>
      </c>
      <c r="AT38" s="42">
        <v>4531</v>
      </c>
      <c r="AU38" s="42">
        <v>6157</v>
      </c>
      <c r="AV38" s="42">
        <v>682</v>
      </c>
      <c r="AW38" s="42">
        <v>3198</v>
      </c>
      <c r="AX38" s="42">
        <v>1562</v>
      </c>
      <c r="AY38" s="42">
        <v>2276</v>
      </c>
      <c r="AZ38" s="42">
        <v>300</v>
      </c>
      <c r="BA38" s="42">
        <v>221</v>
      </c>
      <c r="BB38" s="42">
        <v>1226</v>
      </c>
      <c r="BC38" s="42">
        <v>382</v>
      </c>
      <c r="BD38" s="42">
        <v>199</v>
      </c>
      <c r="BE38" s="42">
        <v>3034</v>
      </c>
      <c r="BF38" s="42">
        <v>299</v>
      </c>
      <c r="BG38" s="42">
        <v>3877</v>
      </c>
      <c r="BH38" s="42">
        <v>187</v>
      </c>
      <c r="BI38" s="42">
        <v>209</v>
      </c>
      <c r="BJ38" s="42">
        <v>694</v>
      </c>
      <c r="BK38" s="42">
        <v>0</v>
      </c>
      <c r="BL38" s="42">
        <v>15688</v>
      </c>
      <c r="BM38" s="42">
        <v>12142</v>
      </c>
      <c r="BN38" s="42">
        <v>3851</v>
      </c>
      <c r="BO38" s="42">
        <v>5635</v>
      </c>
      <c r="BP38" s="42">
        <v>34</v>
      </c>
      <c r="BQ38" s="42">
        <v>17</v>
      </c>
      <c r="BR38" s="42">
        <v>980</v>
      </c>
      <c r="BS38" s="42">
        <v>0</v>
      </c>
      <c r="BT38" s="42">
        <v>300</v>
      </c>
      <c r="BU38" s="42">
        <v>3</v>
      </c>
      <c r="BV38" s="42">
        <v>0</v>
      </c>
      <c r="BW38" s="42">
        <v>0</v>
      </c>
      <c r="BX38" s="42">
        <v>0</v>
      </c>
      <c r="BY38" s="42">
        <v>0</v>
      </c>
      <c r="BZ38" s="42">
        <v>0</v>
      </c>
      <c r="CA38" s="42">
        <v>0</v>
      </c>
      <c r="CB38" s="42">
        <v>1</v>
      </c>
      <c r="CC38" s="42">
        <v>0</v>
      </c>
      <c r="CD38" s="42">
        <v>0</v>
      </c>
      <c r="CE38" s="42">
        <v>0</v>
      </c>
      <c r="CF38" s="42">
        <v>0</v>
      </c>
      <c r="CG38" s="42">
        <v>0</v>
      </c>
      <c r="CH38" s="42">
        <v>0</v>
      </c>
      <c r="CI38" s="42">
        <v>0</v>
      </c>
      <c r="CJ38" s="42">
        <v>0</v>
      </c>
      <c r="CK38" s="42">
        <v>0</v>
      </c>
      <c r="CL38" s="42">
        <v>25</v>
      </c>
      <c r="CM38" s="42">
        <v>183</v>
      </c>
      <c r="CN38" s="42">
        <v>1238</v>
      </c>
      <c r="CO38" s="42">
        <v>158</v>
      </c>
      <c r="CP38" s="42">
        <v>133</v>
      </c>
      <c r="CQ38" s="42">
        <v>0</v>
      </c>
      <c r="CR38" s="42">
        <v>0</v>
      </c>
      <c r="CS38" s="42">
        <v>4</v>
      </c>
      <c r="CT38" s="42">
        <v>0</v>
      </c>
      <c r="CU38" s="42">
        <v>0</v>
      </c>
      <c r="CV38" s="42">
        <v>0</v>
      </c>
      <c r="CW38" s="42">
        <v>167</v>
      </c>
      <c r="CX38" s="42">
        <v>4</v>
      </c>
      <c r="CY38" s="42">
        <v>24</v>
      </c>
      <c r="CZ38" s="42">
        <v>137</v>
      </c>
      <c r="DA38" s="42">
        <v>23</v>
      </c>
      <c r="DB38" s="42">
        <v>271</v>
      </c>
      <c r="DC38" s="42">
        <v>528</v>
      </c>
      <c r="DD38" s="42">
        <v>352</v>
      </c>
      <c r="DE38" s="56">
        <v>487</v>
      </c>
      <c r="DF38" s="57">
        <v>98248</v>
      </c>
      <c r="DG38" s="42">
        <v>146</v>
      </c>
      <c r="DH38" s="42">
        <v>4592</v>
      </c>
      <c r="DI38" s="42">
        <v>0</v>
      </c>
      <c r="DJ38" s="42">
        <v>0</v>
      </c>
      <c r="DK38" s="42">
        <v>0</v>
      </c>
      <c r="DL38" s="42">
        <v>0</v>
      </c>
      <c r="DM38" s="56">
        <v>99</v>
      </c>
      <c r="DN38" s="56">
        <v>4837</v>
      </c>
      <c r="DO38" s="57">
        <v>103085</v>
      </c>
      <c r="DP38" s="57">
        <v>27501</v>
      </c>
      <c r="DQ38" s="57">
        <v>27501</v>
      </c>
      <c r="DR38" s="57">
        <v>32338</v>
      </c>
      <c r="DS38" s="57">
        <v>130586</v>
      </c>
    </row>
    <row r="39" spans="1:123" ht="39.950000000000003" customHeight="1" x14ac:dyDescent="0.15">
      <c r="A39" s="55" t="s">
        <v>177</v>
      </c>
      <c r="B39" s="43" t="s">
        <v>176</v>
      </c>
      <c r="C39" s="55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  <c r="AG39" s="42">
        <v>0</v>
      </c>
      <c r="AH39" s="42">
        <v>0</v>
      </c>
      <c r="AI39" s="42">
        <v>0</v>
      </c>
      <c r="AJ39" s="42">
        <v>0</v>
      </c>
      <c r="AK39" s="42">
        <v>0</v>
      </c>
      <c r="AL39" s="42">
        <v>56976</v>
      </c>
      <c r="AM39" s="42">
        <v>1191</v>
      </c>
      <c r="AN39" s="42">
        <v>45914</v>
      </c>
      <c r="AO39" s="42">
        <v>404</v>
      </c>
      <c r="AP39" s="42">
        <v>0</v>
      </c>
      <c r="AQ39" s="42">
        <v>1</v>
      </c>
      <c r="AR39" s="42">
        <v>0</v>
      </c>
      <c r="AS39" s="42">
        <v>1</v>
      </c>
      <c r="AT39" s="42">
        <v>0</v>
      </c>
      <c r="AU39" s="42">
        <v>0</v>
      </c>
      <c r="AV39" s="42">
        <v>0</v>
      </c>
      <c r="AW39" s="42">
        <v>0</v>
      </c>
      <c r="AX39" s="42">
        <v>0</v>
      </c>
      <c r="AY39" s="42">
        <v>0</v>
      </c>
      <c r="AZ39" s="42">
        <v>0</v>
      </c>
      <c r="BA39" s="42">
        <v>0</v>
      </c>
      <c r="BB39" s="42">
        <v>0</v>
      </c>
      <c r="BC39" s="42">
        <v>0</v>
      </c>
      <c r="BD39" s="42">
        <v>0</v>
      </c>
      <c r="BE39" s="42">
        <v>0</v>
      </c>
      <c r="BF39" s="42">
        <v>0</v>
      </c>
      <c r="BG39" s="42">
        <v>0</v>
      </c>
      <c r="BH39" s="42">
        <v>211</v>
      </c>
      <c r="BI39" s="42">
        <v>0</v>
      </c>
      <c r="BJ39" s="42">
        <v>0</v>
      </c>
      <c r="BK39" s="42">
        <v>0</v>
      </c>
      <c r="BL39" s="42">
        <v>0</v>
      </c>
      <c r="BM39" s="42">
        <v>0</v>
      </c>
      <c r="BN39" s="42">
        <v>0</v>
      </c>
      <c r="BO39" s="42">
        <v>0</v>
      </c>
      <c r="BP39" s="42">
        <v>0</v>
      </c>
      <c r="BQ39" s="42">
        <v>0</v>
      </c>
      <c r="BR39" s="42">
        <v>0</v>
      </c>
      <c r="BS39" s="42">
        <v>0</v>
      </c>
      <c r="BT39" s="42">
        <v>0</v>
      </c>
      <c r="BU39" s="42">
        <v>0</v>
      </c>
      <c r="BV39" s="42">
        <v>0</v>
      </c>
      <c r="BW39" s="42">
        <v>0</v>
      </c>
      <c r="BX39" s="42">
        <v>0</v>
      </c>
      <c r="BY39" s="42">
        <v>0</v>
      </c>
      <c r="BZ39" s="42">
        <v>0</v>
      </c>
      <c r="CA39" s="42">
        <v>0</v>
      </c>
      <c r="CB39" s="42">
        <v>0</v>
      </c>
      <c r="CC39" s="42">
        <v>0</v>
      </c>
      <c r="CD39" s="42">
        <v>0</v>
      </c>
      <c r="CE39" s="42">
        <v>0</v>
      </c>
      <c r="CF39" s="42">
        <v>0</v>
      </c>
      <c r="CG39" s="42">
        <v>0</v>
      </c>
      <c r="CH39" s="42">
        <v>0</v>
      </c>
      <c r="CI39" s="42">
        <v>0</v>
      </c>
      <c r="CJ39" s="42">
        <v>0</v>
      </c>
      <c r="CK39" s="42">
        <v>0</v>
      </c>
      <c r="CL39" s="42">
        <v>0</v>
      </c>
      <c r="CM39" s="42">
        <v>0</v>
      </c>
      <c r="CN39" s="42">
        <v>0</v>
      </c>
      <c r="CO39" s="42">
        <v>0</v>
      </c>
      <c r="CP39" s="42">
        <v>0</v>
      </c>
      <c r="CQ39" s="42">
        <v>0</v>
      </c>
      <c r="CR39" s="42">
        <v>0</v>
      </c>
      <c r="CS39" s="42">
        <v>0</v>
      </c>
      <c r="CT39" s="42">
        <v>0</v>
      </c>
      <c r="CU39" s="42">
        <v>0</v>
      </c>
      <c r="CV39" s="42">
        <v>0</v>
      </c>
      <c r="CW39" s="42">
        <v>0</v>
      </c>
      <c r="CX39" s="42">
        <v>0</v>
      </c>
      <c r="CY39" s="42">
        <v>0</v>
      </c>
      <c r="CZ39" s="42">
        <v>0</v>
      </c>
      <c r="DA39" s="42">
        <v>0</v>
      </c>
      <c r="DB39" s="42">
        <v>0</v>
      </c>
      <c r="DC39" s="42">
        <v>3</v>
      </c>
      <c r="DD39" s="42">
        <v>0</v>
      </c>
      <c r="DE39" s="56">
        <v>0</v>
      </c>
      <c r="DF39" s="57">
        <v>104701</v>
      </c>
      <c r="DG39" s="42">
        <v>0</v>
      </c>
      <c r="DH39" s="42">
        <v>0</v>
      </c>
      <c r="DI39" s="42">
        <v>0</v>
      </c>
      <c r="DJ39" s="42">
        <v>0</v>
      </c>
      <c r="DK39" s="42">
        <v>0</v>
      </c>
      <c r="DL39" s="42">
        <v>0</v>
      </c>
      <c r="DM39" s="56">
        <v>2</v>
      </c>
      <c r="DN39" s="56">
        <v>2</v>
      </c>
      <c r="DO39" s="57">
        <v>104703</v>
      </c>
      <c r="DP39" s="57">
        <v>1928</v>
      </c>
      <c r="DQ39" s="57">
        <v>1928</v>
      </c>
      <c r="DR39" s="57">
        <v>1930</v>
      </c>
      <c r="DS39" s="57">
        <v>106631</v>
      </c>
    </row>
    <row r="40" spans="1:123" ht="39.950000000000003" customHeight="1" x14ac:dyDescent="0.15">
      <c r="A40" s="55" t="s">
        <v>175</v>
      </c>
      <c r="B40" s="43" t="s">
        <v>174</v>
      </c>
      <c r="C40" s="55">
        <v>12</v>
      </c>
      <c r="D40" s="42">
        <v>0</v>
      </c>
      <c r="E40" s="42">
        <v>0</v>
      </c>
      <c r="F40" s="42">
        <v>0</v>
      </c>
      <c r="G40" s="42">
        <v>3</v>
      </c>
      <c r="H40" s="42">
        <v>62</v>
      </c>
      <c r="I40" s="42">
        <v>21</v>
      </c>
      <c r="J40" s="42">
        <v>0</v>
      </c>
      <c r="K40" s="42">
        <v>0</v>
      </c>
      <c r="L40" s="42">
        <v>0</v>
      </c>
      <c r="M40" s="42">
        <v>0</v>
      </c>
      <c r="N40" s="42">
        <v>3</v>
      </c>
      <c r="O40" s="42">
        <v>17</v>
      </c>
      <c r="P40" s="42">
        <v>55</v>
      </c>
      <c r="Q40" s="42">
        <v>1728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539</v>
      </c>
      <c r="AF40" s="42">
        <v>413</v>
      </c>
      <c r="AG40" s="42">
        <v>0</v>
      </c>
      <c r="AH40" s="42">
        <v>0</v>
      </c>
      <c r="AI40" s="42">
        <v>1406</v>
      </c>
      <c r="AJ40" s="42">
        <v>0</v>
      </c>
      <c r="AK40" s="42">
        <v>169</v>
      </c>
      <c r="AL40" s="42">
        <v>0</v>
      </c>
      <c r="AM40" s="42">
        <v>85515</v>
      </c>
      <c r="AN40" s="42">
        <v>6118</v>
      </c>
      <c r="AO40" s="42">
        <v>62951</v>
      </c>
      <c r="AP40" s="42">
        <v>21</v>
      </c>
      <c r="AQ40" s="42">
        <v>283</v>
      </c>
      <c r="AR40" s="42">
        <v>31147</v>
      </c>
      <c r="AS40" s="42">
        <v>38687</v>
      </c>
      <c r="AT40" s="42">
        <v>26744</v>
      </c>
      <c r="AU40" s="42">
        <v>35183</v>
      </c>
      <c r="AV40" s="42">
        <v>3301</v>
      </c>
      <c r="AW40" s="42">
        <v>173</v>
      </c>
      <c r="AX40" s="42">
        <v>1456</v>
      </c>
      <c r="AY40" s="42">
        <v>13615</v>
      </c>
      <c r="AZ40" s="42">
        <v>2715</v>
      </c>
      <c r="BA40" s="42">
        <v>306</v>
      </c>
      <c r="BB40" s="42">
        <v>2513</v>
      </c>
      <c r="BC40" s="42">
        <v>805</v>
      </c>
      <c r="BD40" s="42">
        <v>193</v>
      </c>
      <c r="BE40" s="42">
        <v>26084</v>
      </c>
      <c r="BF40" s="42">
        <v>13610</v>
      </c>
      <c r="BG40" s="42">
        <v>23877</v>
      </c>
      <c r="BH40" s="42">
        <v>15274</v>
      </c>
      <c r="BI40" s="42">
        <v>4721</v>
      </c>
      <c r="BJ40" s="42">
        <v>736</v>
      </c>
      <c r="BK40" s="42">
        <v>0</v>
      </c>
      <c r="BL40" s="42">
        <v>23165</v>
      </c>
      <c r="BM40" s="42">
        <v>5793</v>
      </c>
      <c r="BN40" s="42">
        <v>10232</v>
      </c>
      <c r="BO40" s="42">
        <v>12363</v>
      </c>
      <c r="BP40" s="42">
        <v>0</v>
      </c>
      <c r="BQ40" s="42">
        <v>0</v>
      </c>
      <c r="BR40" s="42">
        <v>0</v>
      </c>
      <c r="BS40" s="42">
        <v>0</v>
      </c>
      <c r="BT40" s="42">
        <v>0</v>
      </c>
      <c r="BU40" s="42">
        <v>0</v>
      </c>
      <c r="BV40" s="42">
        <v>0</v>
      </c>
      <c r="BW40" s="42">
        <v>0</v>
      </c>
      <c r="BX40" s="42">
        <v>0</v>
      </c>
      <c r="BY40" s="42">
        <v>0</v>
      </c>
      <c r="BZ40" s="42">
        <v>0</v>
      </c>
      <c r="CA40" s="42">
        <v>0</v>
      </c>
      <c r="CB40" s="42">
        <v>0</v>
      </c>
      <c r="CC40" s="42">
        <v>0</v>
      </c>
      <c r="CD40" s="42">
        <v>0</v>
      </c>
      <c r="CE40" s="42">
        <v>0</v>
      </c>
      <c r="CF40" s="42">
        <v>471</v>
      </c>
      <c r="CG40" s="42">
        <v>0</v>
      </c>
      <c r="CH40" s="42">
        <v>0</v>
      </c>
      <c r="CI40" s="42">
        <v>0</v>
      </c>
      <c r="CJ40" s="42">
        <v>0</v>
      </c>
      <c r="CK40" s="42">
        <v>0</v>
      </c>
      <c r="CL40" s="42">
        <v>0</v>
      </c>
      <c r="CM40" s="42">
        <v>4</v>
      </c>
      <c r="CN40" s="42">
        <v>0</v>
      </c>
      <c r="CO40" s="42">
        <v>0</v>
      </c>
      <c r="CP40" s="42">
        <v>0</v>
      </c>
      <c r="CQ40" s="42">
        <v>0</v>
      </c>
      <c r="CR40" s="42">
        <v>0</v>
      </c>
      <c r="CS40" s="42">
        <v>0</v>
      </c>
      <c r="CT40" s="42">
        <v>0</v>
      </c>
      <c r="CU40" s="42">
        <v>0</v>
      </c>
      <c r="CV40" s="42">
        <v>0</v>
      </c>
      <c r="CW40" s="42">
        <v>101</v>
      </c>
      <c r="CX40" s="42">
        <v>0</v>
      </c>
      <c r="CY40" s="42">
        <v>0</v>
      </c>
      <c r="CZ40" s="42">
        <v>0</v>
      </c>
      <c r="DA40" s="42">
        <v>0</v>
      </c>
      <c r="DB40" s="42">
        <v>0</v>
      </c>
      <c r="DC40" s="42">
        <v>19</v>
      </c>
      <c r="DD40" s="42">
        <v>0</v>
      </c>
      <c r="DE40" s="56">
        <v>570</v>
      </c>
      <c r="DF40" s="57">
        <v>453174</v>
      </c>
      <c r="DG40" s="42">
        <v>0</v>
      </c>
      <c r="DH40" s="42">
        <v>0</v>
      </c>
      <c r="DI40" s="42">
        <v>0</v>
      </c>
      <c r="DJ40" s="42">
        <v>0</v>
      </c>
      <c r="DK40" s="42">
        <v>0</v>
      </c>
      <c r="DL40" s="42">
        <v>0</v>
      </c>
      <c r="DM40" s="56">
        <v>413</v>
      </c>
      <c r="DN40" s="56">
        <v>413</v>
      </c>
      <c r="DO40" s="57">
        <v>453587</v>
      </c>
      <c r="DP40" s="57">
        <v>130649</v>
      </c>
      <c r="DQ40" s="57">
        <v>130649</v>
      </c>
      <c r="DR40" s="57">
        <v>131062</v>
      </c>
      <c r="DS40" s="57">
        <v>584236</v>
      </c>
    </row>
    <row r="41" spans="1:123" ht="39.950000000000003" customHeight="1" x14ac:dyDescent="0.15">
      <c r="A41" s="55" t="s">
        <v>173</v>
      </c>
      <c r="B41" s="43" t="s">
        <v>331</v>
      </c>
      <c r="C41" s="55">
        <v>0</v>
      </c>
      <c r="D41" s="42">
        <v>0</v>
      </c>
      <c r="E41" s="42">
        <v>0</v>
      </c>
      <c r="F41" s="42">
        <v>0</v>
      </c>
      <c r="G41" s="42">
        <v>10</v>
      </c>
      <c r="H41" s="42">
        <v>0</v>
      </c>
      <c r="I41" s="42">
        <v>9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41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  <c r="AG41" s="42">
        <v>1</v>
      </c>
      <c r="AH41" s="42">
        <v>0</v>
      </c>
      <c r="AI41" s="42">
        <v>11</v>
      </c>
      <c r="AJ41" s="42">
        <v>55</v>
      </c>
      <c r="AK41" s="42">
        <v>20</v>
      </c>
      <c r="AL41" s="42">
        <v>0</v>
      </c>
      <c r="AM41" s="42">
        <v>0</v>
      </c>
      <c r="AN41" s="42">
        <v>335</v>
      </c>
      <c r="AO41" s="42">
        <v>0</v>
      </c>
      <c r="AP41" s="42">
        <v>0</v>
      </c>
      <c r="AQ41" s="42">
        <v>0</v>
      </c>
      <c r="AR41" s="42">
        <v>2124</v>
      </c>
      <c r="AS41" s="42">
        <v>1417</v>
      </c>
      <c r="AT41" s="42">
        <v>11488</v>
      </c>
      <c r="AU41" s="42">
        <v>15301</v>
      </c>
      <c r="AV41" s="42">
        <v>1240</v>
      </c>
      <c r="AW41" s="42">
        <v>0</v>
      </c>
      <c r="AX41" s="42">
        <v>96</v>
      </c>
      <c r="AY41" s="42">
        <v>2999</v>
      </c>
      <c r="AZ41" s="42">
        <v>96</v>
      </c>
      <c r="BA41" s="42">
        <v>150</v>
      </c>
      <c r="BB41" s="42">
        <v>149</v>
      </c>
      <c r="BC41" s="42">
        <v>84</v>
      </c>
      <c r="BD41" s="42">
        <v>101</v>
      </c>
      <c r="BE41" s="42">
        <v>271</v>
      </c>
      <c r="BF41" s="42">
        <v>74</v>
      </c>
      <c r="BG41" s="42">
        <v>21404</v>
      </c>
      <c r="BH41" s="42">
        <v>2410</v>
      </c>
      <c r="BI41" s="42">
        <v>1940</v>
      </c>
      <c r="BJ41" s="42">
        <v>200</v>
      </c>
      <c r="BK41" s="42">
        <v>0</v>
      </c>
      <c r="BL41" s="42">
        <v>388</v>
      </c>
      <c r="BM41" s="42">
        <v>145</v>
      </c>
      <c r="BN41" s="42">
        <v>629</v>
      </c>
      <c r="BO41" s="42">
        <v>3684</v>
      </c>
      <c r="BP41" s="42">
        <v>0</v>
      </c>
      <c r="BQ41" s="42">
        <v>0</v>
      </c>
      <c r="BR41" s="42">
        <v>4</v>
      </c>
      <c r="BS41" s="42">
        <v>0</v>
      </c>
      <c r="BT41" s="42">
        <v>0</v>
      </c>
      <c r="BU41" s="42">
        <v>0</v>
      </c>
      <c r="BV41" s="42">
        <v>0</v>
      </c>
      <c r="BW41" s="42">
        <v>0</v>
      </c>
      <c r="BX41" s="42">
        <v>0</v>
      </c>
      <c r="BY41" s="42">
        <v>0</v>
      </c>
      <c r="BZ41" s="42">
        <v>0</v>
      </c>
      <c r="CA41" s="42">
        <v>0</v>
      </c>
      <c r="CB41" s="42">
        <v>0</v>
      </c>
      <c r="CC41" s="42">
        <v>0</v>
      </c>
      <c r="CD41" s="42">
        <v>0</v>
      </c>
      <c r="CE41" s="42">
        <v>0</v>
      </c>
      <c r="CF41" s="42">
        <v>0</v>
      </c>
      <c r="CG41" s="42">
        <v>0</v>
      </c>
      <c r="CH41" s="42">
        <v>0</v>
      </c>
      <c r="CI41" s="42">
        <v>0</v>
      </c>
      <c r="CJ41" s="42">
        <v>0</v>
      </c>
      <c r="CK41" s="42">
        <v>0</v>
      </c>
      <c r="CL41" s="42">
        <v>0</v>
      </c>
      <c r="CM41" s="42">
        <v>4</v>
      </c>
      <c r="CN41" s="42">
        <v>0</v>
      </c>
      <c r="CO41" s="42">
        <v>0</v>
      </c>
      <c r="CP41" s="42">
        <v>0</v>
      </c>
      <c r="CQ41" s="42">
        <v>0</v>
      </c>
      <c r="CR41" s="42">
        <v>2</v>
      </c>
      <c r="CS41" s="42">
        <v>2</v>
      </c>
      <c r="CT41" s="42">
        <v>1</v>
      </c>
      <c r="CU41" s="42">
        <v>0</v>
      </c>
      <c r="CV41" s="42">
        <v>0</v>
      </c>
      <c r="CW41" s="42">
        <v>0</v>
      </c>
      <c r="CX41" s="42">
        <v>0</v>
      </c>
      <c r="CY41" s="42">
        <v>4</v>
      </c>
      <c r="CZ41" s="42">
        <v>25</v>
      </c>
      <c r="DA41" s="42">
        <v>0</v>
      </c>
      <c r="DB41" s="42">
        <v>1</v>
      </c>
      <c r="DC41" s="42">
        <v>5</v>
      </c>
      <c r="DD41" s="42">
        <v>1</v>
      </c>
      <c r="DE41" s="56">
        <v>150</v>
      </c>
      <c r="DF41" s="57">
        <v>67071</v>
      </c>
      <c r="DG41" s="42">
        <v>0</v>
      </c>
      <c r="DH41" s="42">
        <v>1</v>
      </c>
      <c r="DI41" s="42">
        <v>0</v>
      </c>
      <c r="DJ41" s="42">
        <v>0</v>
      </c>
      <c r="DK41" s="42">
        <v>0</v>
      </c>
      <c r="DL41" s="42">
        <v>0</v>
      </c>
      <c r="DM41" s="56">
        <v>261</v>
      </c>
      <c r="DN41" s="56">
        <v>262</v>
      </c>
      <c r="DO41" s="57">
        <v>67333</v>
      </c>
      <c r="DP41" s="57">
        <v>1825</v>
      </c>
      <c r="DQ41" s="57">
        <v>1825</v>
      </c>
      <c r="DR41" s="57">
        <v>2087</v>
      </c>
      <c r="DS41" s="57">
        <v>69158</v>
      </c>
    </row>
    <row r="42" spans="1:123" ht="39.950000000000003" customHeight="1" x14ac:dyDescent="0.15">
      <c r="A42" s="55" t="s">
        <v>172</v>
      </c>
      <c r="B42" s="43" t="s">
        <v>171</v>
      </c>
      <c r="C42" s="55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2</v>
      </c>
      <c r="Q42" s="42">
        <v>2514</v>
      </c>
      <c r="R42" s="42">
        <v>0</v>
      </c>
      <c r="S42" s="42">
        <v>0</v>
      </c>
      <c r="T42" s="42">
        <v>0</v>
      </c>
      <c r="U42" s="42">
        <v>0</v>
      </c>
      <c r="V42" s="42">
        <v>15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3</v>
      </c>
      <c r="AC42" s="42">
        <v>0</v>
      </c>
      <c r="AD42" s="42">
        <v>0</v>
      </c>
      <c r="AE42" s="42">
        <v>16</v>
      </c>
      <c r="AF42" s="42">
        <v>0</v>
      </c>
      <c r="AG42" s="42">
        <v>0</v>
      </c>
      <c r="AH42" s="42">
        <v>1</v>
      </c>
      <c r="AI42" s="42">
        <v>195</v>
      </c>
      <c r="AJ42" s="42">
        <v>18</v>
      </c>
      <c r="AK42" s="42">
        <v>90</v>
      </c>
      <c r="AL42" s="42">
        <v>21</v>
      </c>
      <c r="AM42" s="42">
        <v>0</v>
      </c>
      <c r="AN42" s="42">
        <v>28</v>
      </c>
      <c r="AO42" s="42">
        <v>0</v>
      </c>
      <c r="AP42" s="42">
        <v>0</v>
      </c>
      <c r="AQ42" s="42">
        <v>64</v>
      </c>
      <c r="AR42" s="42">
        <v>14565</v>
      </c>
      <c r="AS42" s="42">
        <v>17215</v>
      </c>
      <c r="AT42" s="42">
        <v>7720</v>
      </c>
      <c r="AU42" s="42">
        <v>10205</v>
      </c>
      <c r="AV42" s="42">
        <v>1335</v>
      </c>
      <c r="AW42" s="42">
        <v>23</v>
      </c>
      <c r="AX42" s="42">
        <v>842</v>
      </c>
      <c r="AY42" s="42">
        <v>2838</v>
      </c>
      <c r="AZ42" s="42">
        <v>2326</v>
      </c>
      <c r="BA42" s="42">
        <v>3</v>
      </c>
      <c r="BB42" s="42">
        <v>815</v>
      </c>
      <c r="BC42" s="42">
        <v>533</v>
      </c>
      <c r="BD42" s="42">
        <v>45</v>
      </c>
      <c r="BE42" s="42">
        <v>2806</v>
      </c>
      <c r="BF42" s="42">
        <v>748</v>
      </c>
      <c r="BG42" s="42">
        <v>7717</v>
      </c>
      <c r="BH42" s="42">
        <v>4335</v>
      </c>
      <c r="BI42" s="42">
        <v>2484</v>
      </c>
      <c r="BJ42" s="42">
        <v>230</v>
      </c>
      <c r="BK42" s="42">
        <v>0</v>
      </c>
      <c r="BL42" s="42">
        <v>224</v>
      </c>
      <c r="BM42" s="42">
        <v>233</v>
      </c>
      <c r="BN42" s="42">
        <v>157</v>
      </c>
      <c r="BO42" s="42">
        <v>18</v>
      </c>
      <c r="BP42" s="42">
        <v>0</v>
      </c>
      <c r="BQ42" s="42">
        <v>0</v>
      </c>
      <c r="BR42" s="42">
        <v>0</v>
      </c>
      <c r="BS42" s="42">
        <v>0</v>
      </c>
      <c r="BT42" s="42">
        <v>0</v>
      </c>
      <c r="BU42" s="42">
        <v>0</v>
      </c>
      <c r="BV42" s="42">
        <v>0</v>
      </c>
      <c r="BW42" s="42">
        <v>0</v>
      </c>
      <c r="BX42" s="42">
        <v>0</v>
      </c>
      <c r="BY42" s="42">
        <v>0</v>
      </c>
      <c r="BZ42" s="42">
        <v>0</v>
      </c>
      <c r="CA42" s="42">
        <v>0</v>
      </c>
      <c r="CB42" s="42">
        <v>0</v>
      </c>
      <c r="CC42" s="42">
        <v>0</v>
      </c>
      <c r="CD42" s="42">
        <v>0</v>
      </c>
      <c r="CE42" s="42">
        <v>0</v>
      </c>
      <c r="CF42" s="42">
        <v>0</v>
      </c>
      <c r="CG42" s="42">
        <v>0</v>
      </c>
      <c r="CH42" s="42">
        <v>0</v>
      </c>
      <c r="CI42" s="42">
        <v>0</v>
      </c>
      <c r="CJ42" s="42">
        <v>0</v>
      </c>
      <c r="CK42" s="42">
        <v>0</v>
      </c>
      <c r="CL42" s="42">
        <v>0</v>
      </c>
      <c r="CM42" s="42">
        <v>25</v>
      </c>
      <c r="CN42" s="42">
        <v>0</v>
      </c>
      <c r="CO42" s="42">
        <v>0</v>
      </c>
      <c r="CP42" s="42">
        <v>0</v>
      </c>
      <c r="CQ42" s="42">
        <v>0</v>
      </c>
      <c r="CR42" s="42">
        <v>0</v>
      </c>
      <c r="CS42" s="42">
        <v>0</v>
      </c>
      <c r="CT42" s="42">
        <v>0</v>
      </c>
      <c r="CU42" s="42">
        <v>0</v>
      </c>
      <c r="CV42" s="42">
        <v>0</v>
      </c>
      <c r="CW42" s="42">
        <v>181</v>
      </c>
      <c r="CX42" s="42">
        <v>0</v>
      </c>
      <c r="CY42" s="42">
        <v>0</v>
      </c>
      <c r="CZ42" s="42">
        <v>0</v>
      </c>
      <c r="DA42" s="42">
        <v>0</v>
      </c>
      <c r="DB42" s="42">
        <v>0</v>
      </c>
      <c r="DC42" s="42">
        <v>0</v>
      </c>
      <c r="DD42" s="42">
        <v>0</v>
      </c>
      <c r="DE42" s="56">
        <v>91</v>
      </c>
      <c r="DF42" s="57">
        <v>80681</v>
      </c>
      <c r="DG42" s="42">
        <v>0</v>
      </c>
      <c r="DH42" s="42">
        <v>0</v>
      </c>
      <c r="DI42" s="42">
        <v>0</v>
      </c>
      <c r="DJ42" s="42">
        <v>0</v>
      </c>
      <c r="DK42" s="42">
        <v>0</v>
      </c>
      <c r="DL42" s="42">
        <v>0</v>
      </c>
      <c r="DM42" s="56">
        <v>73</v>
      </c>
      <c r="DN42" s="56">
        <v>73</v>
      </c>
      <c r="DO42" s="57">
        <v>80754</v>
      </c>
      <c r="DP42" s="57">
        <v>452</v>
      </c>
      <c r="DQ42" s="57">
        <v>452</v>
      </c>
      <c r="DR42" s="57">
        <v>525</v>
      </c>
      <c r="DS42" s="57">
        <v>81206</v>
      </c>
    </row>
    <row r="43" spans="1:123" ht="39.950000000000003" customHeight="1" x14ac:dyDescent="0.15">
      <c r="A43" s="55" t="s">
        <v>170</v>
      </c>
      <c r="B43" s="43" t="s">
        <v>169</v>
      </c>
      <c r="C43" s="55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3</v>
      </c>
      <c r="Q43" s="42">
        <v>80</v>
      </c>
      <c r="R43" s="42">
        <v>18</v>
      </c>
      <c r="S43" s="42">
        <v>0</v>
      </c>
      <c r="T43" s="42">
        <v>4</v>
      </c>
      <c r="U43" s="42">
        <v>0</v>
      </c>
      <c r="V43" s="42">
        <v>2000</v>
      </c>
      <c r="W43" s="42">
        <v>0</v>
      </c>
      <c r="X43" s="42">
        <v>339</v>
      </c>
      <c r="Y43" s="42">
        <v>0</v>
      </c>
      <c r="Z43" s="42">
        <v>0</v>
      </c>
      <c r="AA43" s="42">
        <v>0</v>
      </c>
      <c r="AB43" s="42">
        <v>1591</v>
      </c>
      <c r="AC43" s="42">
        <v>0</v>
      </c>
      <c r="AD43" s="42">
        <v>0</v>
      </c>
      <c r="AE43" s="42">
        <v>255</v>
      </c>
      <c r="AF43" s="42">
        <v>0</v>
      </c>
      <c r="AG43" s="42">
        <v>0</v>
      </c>
      <c r="AH43" s="42">
        <v>356</v>
      </c>
      <c r="AI43" s="42">
        <v>0</v>
      </c>
      <c r="AJ43" s="42">
        <v>1019</v>
      </c>
      <c r="AK43" s="42">
        <v>1341</v>
      </c>
      <c r="AL43" s="42">
        <v>2776</v>
      </c>
      <c r="AM43" s="42">
        <v>6180</v>
      </c>
      <c r="AN43" s="42">
        <v>160</v>
      </c>
      <c r="AO43" s="42">
        <v>0</v>
      </c>
      <c r="AP43" s="42">
        <v>12376</v>
      </c>
      <c r="AQ43" s="42">
        <v>91542</v>
      </c>
      <c r="AR43" s="42">
        <v>336</v>
      </c>
      <c r="AS43" s="42">
        <v>10005</v>
      </c>
      <c r="AT43" s="42">
        <v>505</v>
      </c>
      <c r="AU43" s="42">
        <v>840</v>
      </c>
      <c r="AV43" s="42">
        <v>3723</v>
      </c>
      <c r="AW43" s="42">
        <v>5862</v>
      </c>
      <c r="AX43" s="42">
        <v>5215</v>
      </c>
      <c r="AY43" s="42">
        <v>3598</v>
      </c>
      <c r="AZ43" s="42">
        <v>144</v>
      </c>
      <c r="BA43" s="42">
        <v>93</v>
      </c>
      <c r="BB43" s="42">
        <v>6363</v>
      </c>
      <c r="BC43" s="42">
        <v>257</v>
      </c>
      <c r="BD43" s="42">
        <v>4</v>
      </c>
      <c r="BE43" s="42">
        <v>4</v>
      </c>
      <c r="BF43" s="42">
        <v>1</v>
      </c>
      <c r="BG43" s="42">
        <v>6895</v>
      </c>
      <c r="BH43" s="42">
        <v>26</v>
      </c>
      <c r="BI43" s="42">
        <v>75</v>
      </c>
      <c r="BJ43" s="42">
        <v>2678</v>
      </c>
      <c r="BK43" s="42">
        <v>0</v>
      </c>
      <c r="BL43" s="42">
        <v>83</v>
      </c>
      <c r="BM43" s="42">
        <v>0</v>
      </c>
      <c r="BN43" s="42">
        <v>0</v>
      </c>
      <c r="BO43" s="42">
        <v>0</v>
      </c>
      <c r="BP43" s="42">
        <v>4</v>
      </c>
      <c r="BQ43" s="42">
        <v>0</v>
      </c>
      <c r="BR43" s="42">
        <v>3</v>
      </c>
      <c r="BS43" s="42">
        <v>0</v>
      </c>
      <c r="BT43" s="42">
        <v>0</v>
      </c>
      <c r="BU43" s="42">
        <v>0</v>
      </c>
      <c r="BV43" s="42">
        <v>0</v>
      </c>
      <c r="BW43" s="42">
        <v>0</v>
      </c>
      <c r="BX43" s="42">
        <v>0</v>
      </c>
      <c r="BY43" s="42">
        <v>0</v>
      </c>
      <c r="BZ43" s="42">
        <v>0</v>
      </c>
      <c r="CA43" s="42">
        <v>0</v>
      </c>
      <c r="CB43" s="42">
        <v>0</v>
      </c>
      <c r="CC43" s="42">
        <v>0</v>
      </c>
      <c r="CD43" s="42">
        <v>0</v>
      </c>
      <c r="CE43" s="42">
        <v>0</v>
      </c>
      <c r="CF43" s="42">
        <v>0</v>
      </c>
      <c r="CG43" s="42">
        <v>0</v>
      </c>
      <c r="CH43" s="42">
        <v>0</v>
      </c>
      <c r="CI43" s="42">
        <v>0</v>
      </c>
      <c r="CJ43" s="42">
        <v>0</v>
      </c>
      <c r="CK43" s="42">
        <v>0</v>
      </c>
      <c r="CL43" s="42">
        <v>34</v>
      </c>
      <c r="CM43" s="42">
        <v>5</v>
      </c>
      <c r="CN43" s="42">
        <v>0</v>
      </c>
      <c r="CO43" s="42">
        <v>55</v>
      </c>
      <c r="CP43" s="42">
        <v>0</v>
      </c>
      <c r="CQ43" s="42">
        <v>0</v>
      </c>
      <c r="CR43" s="42">
        <v>0</v>
      </c>
      <c r="CS43" s="42">
        <v>0</v>
      </c>
      <c r="CT43" s="42">
        <v>0</v>
      </c>
      <c r="CU43" s="42">
        <v>0</v>
      </c>
      <c r="CV43" s="42">
        <v>0</v>
      </c>
      <c r="CW43" s="42">
        <v>0</v>
      </c>
      <c r="CX43" s="42">
        <v>0</v>
      </c>
      <c r="CY43" s="42">
        <v>0</v>
      </c>
      <c r="CZ43" s="42">
        <v>0</v>
      </c>
      <c r="DA43" s="42">
        <v>0</v>
      </c>
      <c r="DB43" s="42">
        <v>0</v>
      </c>
      <c r="DC43" s="42">
        <v>1</v>
      </c>
      <c r="DD43" s="42">
        <v>0</v>
      </c>
      <c r="DE43" s="56">
        <v>301</v>
      </c>
      <c r="DF43" s="57">
        <v>167150</v>
      </c>
      <c r="DG43" s="42">
        <v>0</v>
      </c>
      <c r="DH43" s="42">
        <v>6802</v>
      </c>
      <c r="DI43" s="42">
        <v>0</v>
      </c>
      <c r="DJ43" s="42">
        <v>0</v>
      </c>
      <c r="DK43" s="42">
        <v>0</v>
      </c>
      <c r="DL43" s="42">
        <v>0</v>
      </c>
      <c r="DM43" s="56">
        <v>342</v>
      </c>
      <c r="DN43" s="56">
        <v>7144</v>
      </c>
      <c r="DO43" s="57">
        <v>174294</v>
      </c>
      <c r="DP43" s="57">
        <v>37336</v>
      </c>
      <c r="DQ43" s="57">
        <v>37336</v>
      </c>
      <c r="DR43" s="57">
        <v>44480</v>
      </c>
      <c r="DS43" s="57">
        <v>211630</v>
      </c>
    </row>
    <row r="44" spans="1:123" ht="39.950000000000003" customHeight="1" x14ac:dyDescent="0.15">
      <c r="A44" s="55" t="s">
        <v>168</v>
      </c>
      <c r="B44" s="43" t="s">
        <v>167</v>
      </c>
      <c r="C44" s="55">
        <v>0</v>
      </c>
      <c r="D44" s="42">
        <v>0</v>
      </c>
      <c r="E44" s="42">
        <v>0</v>
      </c>
      <c r="F44" s="42">
        <v>0</v>
      </c>
      <c r="G44" s="42">
        <v>0</v>
      </c>
      <c r="H44" s="42">
        <v>6</v>
      </c>
      <c r="I44" s="42">
        <v>3</v>
      </c>
      <c r="J44" s="42">
        <v>1140</v>
      </c>
      <c r="K44" s="42">
        <v>402</v>
      </c>
      <c r="L44" s="42">
        <v>0</v>
      </c>
      <c r="M44" s="42">
        <v>10</v>
      </c>
      <c r="N44" s="42">
        <v>0</v>
      </c>
      <c r="O44" s="42">
        <v>0</v>
      </c>
      <c r="P44" s="42">
        <v>65</v>
      </c>
      <c r="Q44" s="42">
        <v>783</v>
      </c>
      <c r="R44" s="42">
        <v>0</v>
      </c>
      <c r="S44" s="42">
        <v>62</v>
      </c>
      <c r="T44" s="42">
        <v>348</v>
      </c>
      <c r="U44" s="42">
        <v>0</v>
      </c>
      <c r="V44" s="42">
        <v>63</v>
      </c>
      <c r="W44" s="42">
        <v>0</v>
      </c>
      <c r="X44" s="42">
        <v>0</v>
      </c>
      <c r="Y44" s="42">
        <v>0</v>
      </c>
      <c r="Z44" s="42">
        <v>0</v>
      </c>
      <c r="AA44" s="42">
        <v>214</v>
      </c>
      <c r="AB44" s="42">
        <v>427</v>
      </c>
      <c r="AC44" s="42">
        <v>7</v>
      </c>
      <c r="AD44" s="42">
        <v>0</v>
      </c>
      <c r="AE44" s="42">
        <v>669</v>
      </c>
      <c r="AF44" s="42">
        <v>244</v>
      </c>
      <c r="AG44" s="42">
        <v>11</v>
      </c>
      <c r="AH44" s="42">
        <v>33</v>
      </c>
      <c r="AI44" s="42">
        <v>22</v>
      </c>
      <c r="AJ44" s="42">
        <v>38</v>
      </c>
      <c r="AK44" s="42">
        <v>225</v>
      </c>
      <c r="AL44" s="42">
        <v>0</v>
      </c>
      <c r="AM44" s="42">
        <v>639</v>
      </c>
      <c r="AN44" s="42">
        <v>4</v>
      </c>
      <c r="AO44" s="42">
        <v>0</v>
      </c>
      <c r="AP44" s="42">
        <v>123</v>
      </c>
      <c r="AQ44" s="42">
        <v>3176</v>
      </c>
      <c r="AR44" s="42">
        <v>7284</v>
      </c>
      <c r="AS44" s="42">
        <v>8229</v>
      </c>
      <c r="AT44" s="42">
        <v>9778</v>
      </c>
      <c r="AU44" s="42">
        <v>7389</v>
      </c>
      <c r="AV44" s="42">
        <v>4330</v>
      </c>
      <c r="AW44" s="42">
        <v>2065</v>
      </c>
      <c r="AX44" s="42">
        <v>7373</v>
      </c>
      <c r="AY44" s="42">
        <v>10521</v>
      </c>
      <c r="AZ44" s="42">
        <v>3154</v>
      </c>
      <c r="BA44" s="42">
        <v>1470</v>
      </c>
      <c r="BB44" s="42">
        <v>3347</v>
      </c>
      <c r="BC44" s="42">
        <v>3504</v>
      </c>
      <c r="BD44" s="42">
        <v>870</v>
      </c>
      <c r="BE44" s="42">
        <v>1872</v>
      </c>
      <c r="BF44" s="42">
        <v>1070</v>
      </c>
      <c r="BG44" s="42">
        <v>19870</v>
      </c>
      <c r="BH44" s="42">
        <v>1225</v>
      </c>
      <c r="BI44" s="42">
        <v>1815</v>
      </c>
      <c r="BJ44" s="42">
        <v>1636</v>
      </c>
      <c r="BK44" s="42">
        <v>0</v>
      </c>
      <c r="BL44" s="42">
        <v>3844</v>
      </c>
      <c r="BM44" s="42">
        <v>1860</v>
      </c>
      <c r="BN44" s="42">
        <v>967</v>
      </c>
      <c r="BO44" s="42">
        <v>3332</v>
      </c>
      <c r="BP44" s="42">
        <v>258</v>
      </c>
      <c r="BQ44" s="42">
        <v>0</v>
      </c>
      <c r="BR44" s="42">
        <v>44</v>
      </c>
      <c r="BS44" s="42">
        <v>0</v>
      </c>
      <c r="BT44" s="42">
        <v>32</v>
      </c>
      <c r="BU44" s="42">
        <v>0</v>
      </c>
      <c r="BV44" s="42">
        <v>0</v>
      </c>
      <c r="BW44" s="42">
        <v>0</v>
      </c>
      <c r="BX44" s="42">
        <v>0</v>
      </c>
      <c r="BY44" s="42">
        <v>0</v>
      </c>
      <c r="BZ44" s="42">
        <v>0</v>
      </c>
      <c r="CA44" s="42">
        <v>0</v>
      </c>
      <c r="CB44" s="42">
        <v>12</v>
      </c>
      <c r="CC44" s="42">
        <v>0</v>
      </c>
      <c r="CD44" s="42">
        <v>0</v>
      </c>
      <c r="CE44" s="42">
        <v>0</v>
      </c>
      <c r="CF44" s="42">
        <v>6</v>
      </c>
      <c r="CG44" s="42">
        <v>0</v>
      </c>
      <c r="CH44" s="42">
        <v>0</v>
      </c>
      <c r="CI44" s="42">
        <v>0</v>
      </c>
      <c r="CJ44" s="42">
        <v>0</v>
      </c>
      <c r="CK44" s="42">
        <v>0</v>
      </c>
      <c r="CL44" s="42">
        <v>62</v>
      </c>
      <c r="CM44" s="42">
        <v>181</v>
      </c>
      <c r="CN44" s="42">
        <v>0</v>
      </c>
      <c r="CO44" s="42">
        <v>51</v>
      </c>
      <c r="CP44" s="42">
        <v>3046</v>
      </c>
      <c r="CQ44" s="42">
        <v>0</v>
      </c>
      <c r="CR44" s="42">
        <v>33</v>
      </c>
      <c r="CS44" s="42">
        <v>123</v>
      </c>
      <c r="CT44" s="42">
        <v>24</v>
      </c>
      <c r="CU44" s="42">
        <v>0</v>
      </c>
      <c r="CV44" s="42">
        <v>0</v>
      </c>
      <c r="CW44" s="42">
        <v>436</v>
      </c>
      <c r="CX44" s="42">
        <v>32</v>
      </c>
      <c r="CY44" s="42">
        <v>80</v>
      </c>
      <c r="CZ44" s="42">
        <v>229</v>
      </c>
      <c r="DA44" s="42">
        <v>85</v>
      </c>
      <c r="DB44" s="42">
        <v>0</v>
      </c>
      <c r="DC44" s="42">
        <v>64</v>
      </c>
      <c r="DD44" s="42">
        <v>33</v>
      </c>
      <c r="DE44" s="56">
        <v>192</v>
      </c>
      <c r="DF44" s="57">
        <v>120542</v>
      </c>
      <c r="DG44" s="42">
        <v>38</v>
      </c>
      <c r="DH44" s="42">
        <v>203</v>
      </c>
      <c r="DI44" s="42">
        <v>0</v>
      </c>
      <c r="DJ44" s="42">
        <v>0</v>
      </c>
      <c r="DK44" s="42">
        <v>0</v>
      </c>
      <c r="DL44" s="42">
        <v>60365</v>
      </c>
      <c r="DM44" s="56">
        <v>11</v>
      </c>
      <c r="DN44" s="56">
        <v>60617</v>
      </c>
      <c r="DO44" s="57">
        <v>181159</v>
      </c>
      <c r="DP44" s="57">
        <v>28953</v>
      </c>
      <c r="DQ44" s="57">
        <v>28953</v>
      </c>
      <c r="DR44" s="57">
        <v>89570</v>
      </c>
      <c r="DS44" s="57">
        <v>210112</v>
      </c>
    </row>
    <row r="45" spans="1:123" ht="39.950000000000003" customHeight="1" x14ac:dyDescent="0.15">
      <c r="A45" s="55" t="s">
        <v>166</v>
      </c>
      <c r="B45" s="43" t="s">
        <v>332</v>
      </c>
      <c r="C45" s="55">
        <v>0</v>
      </c>
      <c r="D45" s="42">
        <v>0</v>
      </c>
      <c r="E45" s="42">
        <v>0</v>
      </c>
      <c r="F45" s="42">
        <v>3</v>
      </c>
      <c r="G45" s="42">
        <v>37</v>
      </c>
      <c r="H45" s="42">
        <v>8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7</v>
      </c>
      <c r="Q45" s="42">
        <v>127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  <c r="AG45" s="42">
        <v>0</v>
      </c>
      <c r="AH45" s="42">
        <v>0</v>
      </c>
      <c r="AI45" s="42">
        <v>22</v>
      </c>
      <c r="AJ45" s="42">
        <v>0</v>
      </c>
      <c r="AK45" s="42">
        <v>0</v>
      </c>
      <c r="AL45" s="42">
        <v>0</v>
      </c>
      <c r="AM45" s="42">
        <v>0</v>
      </c>
      <c r="AN45" s="42">
        <v>3</v>
      </c>
      <c r="AO45" s="42">
        <v>0</v>
      </c>
      <c r="AP45" s="42">
        <v>0</v>
      </c>
      <c r="AQ45" s="42">
        <v>0</v>
      </c>
      <c r="AR45" s="42">
        <v>962</v>
      </c>
      <c r="AS45" s="42">
        <v>495</v>
      </c>
      <c r="AT45" s="42">
        <v>224</v>
      </c>
      <c r="AU45" s="42">
        <v>94</v>
      </c>
      <c r="AV45" s="42">
        <v>0</v>
      </c>
      <c r="AW45" s="42">
        <v>0</v>
      </c>
      <c r="AX45" s="42">
        <v>15</v>
      </c>
      <c r="AY45" s="42">
        <v>0</v>
      </c>
      <c r="AZ45" s="42">
        <v>0</v>
      </c>
      <c r="BA45" s="42">
        <v>0</v>
      </c>
      <c r="BB45" s="42">
        <v>0</v>
      </c>
      <c r="BC45" s="42">
        <v>19</v>
      </c>
      <c r="BD45" s="42">
        <v>0</v>
      </c>
      <c r="BE45" s="42">
        <v>0</v>
      </c>
      <c r="BF45" s="42">
        <v>0</v>
      </c>
      <c r="BG45" s="42">
        <v>0</v>
      </c>
      <c r="BH45" s="42">
        <v>1078</v>
      </c>
      <c r="BI45" s="42">
        <v>725</v>
      </c>
      <c r="BJ45" s="42">
        <v>1447</v>
      </c>
      <c r="BK45" s="42">
        <v>0</v>
      </c>
      <c r="BL45" s="42">
        <v>191074</v>
      </c>
      <c r="BM45" s="42">
        <v>88955</v>
      </c>
      <c r="BN45" s="42">
        <v>42072</v>
      </c>
      <c r="BO45" s="42">
        <v>56858</v>
      </c>
      <c r="BP45" s="42">
        <v>0</v>
      </c>
      <c r="BQ45" s="42">
        <v>0</v>
      </c>
      <c r="BR45" s="42">
        <v>0</v>
      </c>
      <c r="BS45" s="42">
        <v>0</v>
      </c>
      <c r="BT45" s="42">
        <v>0</v>
      </c>
      <c r="BU45" s="42">
        <v>0</v>
      </c>
      <c r="BV45" s="42">
        <v>0</v>
      </c>
      <c r="BW45" s="42">
        <v>70</v>
      </c>
      <c r="BX45" s="42">
        <v>18</v>
      </c>
      <c r="BY45" s="42">
        <v>12</v>
      </c>
      <c r="BZ45" s="42">
        <v>0</v>
      </c>
      <c r="CA45" s="42">
        <v>0</v>
      </c>
      <c r="CB45" s="42">
        <v>105</v>
      </c>
      <c r="CC45" s="42">
        <v>0</v>
      </c>
      <c r="CD45" s="42">
        <v>0</v>
      </c>
      <c r="CE45" s="42">
        <v>0</v>
      </c>
      <c r="CF45" s="42">
        <v>2</v>
      </c>
      <c r="CG45" s="42">
        <v>0</v>
      </c>
      <c r="CH45" s="42">
        <v>0</v>
      </c>
      <c r="CI45" s="42">
        <v>0</v>
      </c>
      <c r="CJ45" s="42">
        <v>0</v>
      </c>
      <c r="CK45" s="42">
        <v>0</v>
      </c>
      <c r="CL45" s="42">
        <v>0</v>
      </c>
      <c r="CM45" s="42">
        <v>11</v>
      </c>
      <c r="CN45" s="42">
        <v>0</v>
      </c>
      <c r="CO45" s="42">
        <v>0</v>
      </c>
      <c r="CP45" s="42">
        <v>0</v>
      </c>
      <c r="CQ45" s="42">
        <v>0</v>
      </c>
      <c r="CR45" s="42">
        <v>0</v>
      </c>
      <c r="CS45" s="42">
        <v>0</v>
      </c>
      <c r="CT45" s="42">
        <v>0</v>
      </c>
      <c r="CU45" s="42">
        <v>55</v>
      </c>
      <c r="CV45" s="42">
        <v>0</v>
      </c>
      <c r="CW45" s="42">
        <v>102</v>
      </c>
      <c r="CX45" s="42">
        <v>0</v>
      </c>
      <c r="CY45" s="42">
        <v>0</v>
      </c>
      <c r="CZ45" s="42">
        <v>0</v>
      </c>
      <c r="DA45" s="42">
        <v>0</v>
      </c>
      <c r="DB45" s="42">
        <v>0</v>
      </c>
      <c r="DC45" s="42">
        <v>0</v>
      </c>
      <c r="DD45" s="42">
        <v>0</v>
      </c>
      <c r="DE45" s="56">
        <v>109</v>
      </c>
      <c r="DF45" s="57">
        <v>384709</v>
      </c>
      <c r="DG45" s="42">
        <v>0</v>
      </c>
      <c r="DH45" s="42">
        <v>1536</v>
      </c>
      <c r="DI45" s="42">
        <v>34</v>
      </c>
      <c r="DJ45" s="42">
        <v>0</v>
      </c>
      <c r="DK45" s="42">
        <v>39</v>
      </c>
      <c r="DL45" s="42">
        <v>4077</v>
      </c>
      <c r="DM45" s="56">
        <v>269</v>
      </c>
      <c r="DN45" s="56">
        <v>5955</v>
      </c>
      <c r="DO45" s="57">
        <v>390664</v>
      </c>
      <c r="DP45" s="57">
        <v>4811</v>
      </c>
      <c r="DQ45" s="57">
        <v>4811</v>
      </c>
      <c r="DR45" s="57">
        <v>10766</v>
      </c>
      <c r="DS45" s="57">
        <v>395475</v>
      </c>
    </row>
    <row r="46" spans="1:123" ht="39.950000000000003" customHeight="1" x14ac:dyDescent="0.15">
      <c r="A46" s="55" t="s">
        <v>165</v>
      </c>
      <c r="B46" s="43" t="s">
        <v>164</v>
      </c>
      <c r="C46" s="55">
        <v>510</v>
      </c>
      <c r="D46" s="42">
        <v>166</v>
      </c>
      <c r="E46" s="42">
        <v>3</v>
      </c>
      <c r="F46" s="42">
        <v>21</v>
      </c>
      <c r="G46" s="42">
        <v>97</v>
      </c>
      <c r="H46" s="42">
        <v>168</v>
      </c>
      <c r="I46" s="42">
        <v>604</v>
      </c>
      <c r="J46" s="42">
        <v>4625</v>
      </c>
      <c r="K46" s="42">
        <v>13525</v>
      </c>
      <c r="L46" s="42">
        <v>83</v>
      </c>
      <c r="M46" s="42">
        <v>6</v>
      </c>
      <c r="N46" s="42">
        <v>8</v>
      </c>
      <c r="O46" s="42">
        <v>406</v>
      </c>
      <c r="P46" s="42">
        <v>891</v>
      </c>
      <c r="Q46" s="42">
        <v>4181</v>
      </c>
      <c r="R46" s="42">
        <v>322</v>
      </c>
      <c r="S46" s="42">
        <v>171</v>
      </c>
      <c r="T46" s="42">
        <v>129</v>
      </c>
      <c r="U46" s="42">
        <v>0</v>
      </c>
      <c r="V46" s="42">
        <v>997</v>
      </c>
      <c r="W46" s="42">
        <v>17</v>
      </c>
      <c r="X46" s="42">
        <v>960</v>
      </c>
      <c r="Y46" s="42">
        <v>165</v>
      </c>
      <c r="Z46" s="42">
        <v>16</v>
      </c>
      <c r="AA46" s="42">
        <v>3571</v>
      </c>
      <c r="AB46" s="42">
        <v>3911</v>
      </c>
      <c r="AC46" s="42">
        <v>261</v>
      </c>
      <c r="AD46" s="42">
        <v>57</v>
      </c>
      <c r="AE46" s="42">
        <v>722</v>
      </c>
      <c r="AF46" s="42">
        <v>3083</v>
      </c>
      <c r="AG46" s="42">
        <v>172</v>
      </c>
      <c r="AH46" s="42">
        <v>475</v>
      </c>
      <c r="AI46" s="42">
        <v>956</v>
      </c>
      <c r="AJ46" s="42">
        <v>464</v>
      </c>
      <c r="AK46" s="42">
        <v>646</v>
      </c>
      <c r="AL46" s="42">
        <v>47</v>
      </c>
      <c r="AM46" s="42">
        <v>79</v>
      </c>
      <c r="AN46" s="42">
        <v>766</v>
      </c>
      <c r="AO46" s="42">
        <v>17</v>
      </c>
      <c r="AP46" s="42">
        <v>150</v>
      </c>
      <c r="AQ46" s="42">
        <v>543</v>
      </c>
      <c r="AR46" s="42">
        <v>7502</v>
      </c>
      <c r="AS46" s="42">
        <v>13707</v>
      </c>
      <c r="AT46" s="42">
        <v>12640</v>
      </c>
      <c r="AU46" s="42">
        <v>19238</v>
      </c>
      <c r="AV46" s="42">
        <v>9525</v>
      </c>
      <c r="AW46" s="42">
        <v>1947</v>
      </c>
      <c r="AX46" s="42">
        <v>5699</v>
      </c>
      <c r="AY46" s="42">
        <v>9184</v>
      </c>
      <c r="AZ46" s="42">
        <v>2766</v>
      </c>
      <c r="BA46" s="42">
        <v>1452</v>
      </c>
      <c r="BB46" s="42">
        <v>2004</v>
      </c>
      <c r="BC46" s="42">
        <v>3167</v>
      </c>
      <c r="BD46" s="42">
        <v>1750</v>
      </c>
      <c r="BE46" s="42">
        <v>2033</v>
      </c>
      <c r="BF46" s="42">
        <v>1270</v>
      </c>
      <c r="BG46" s="42">
        <v>9472</v>
      </c>
      <c r="BH46" s="42">
        <v>3526</v>
      </c>
      <c r="BI46" s="42">
        <v>1042</v>
      </c>
      <c r="BJ46" s="42">
        <v>2933</v>
      </c>
      <c r="BK46" s="42">
        <v>6</v>
      </c>
      <c r="BL46" s="42">
        <v>19957</v>
      </c>
      <c r="BM46" s="42">
        <v>26420</v>
      </c>
      <c r="BN46" s="42">
        <v>3565</v>
      </c>
      <c r="BO46" s="42">
        <v>1839</v>
      </c>
      <c r="BP46" s="42">
        <v>263</v>
      </c>
      <c r="BQ46" s="42">
        <v>226</v>
      </c>
      <c r="BR46" s="42">
        <v>111</v>
      </c>
      <c r="BS46" s="42">
        <v>32</v>
      </c>
      <c r="BT46" s="42">
        <v>11017</v>
      </c>
      <c r="BU46" s="42">
        <v>180</v>
      </c>
      <c r="BV46" s="42">
        <v>28</v>
      </c>
      <c r="BW46" s="42">
        <v>128</v>
      </c>
      <c r="BX46" s="42">
        <v>632</v>
      </c>
      <c r="BY46" s="42">
        <v>86</v>
      </c>
      <c r="BZ46" s="42">
        <v>982</v>
      </c>
      <c r="CA46" s="42">
        <v>0</v>
      </c>
      <c r="CB46" s="42">
        <v>360</v>
      </c>
      <c r="CC46" s="42">
        <v>8</v>
      </c>
      <c r="CD46" s="42">
        <v>40</v>
      </c>
      <c r="CE46" s="42">
        <v>283</v>
      </c>
      <c r="CF46" s="42">
        <v>1266</v>
      </c>
      <c r="CG46" s="42">
        <v>1</v>
      </c>
      <c r="CH46" s="42">
        <v>469</v>
      </c>
      <c r="CI46" s="42">
        <v>10</v>
      </c>
      <c r="CJ46" s="42">
        <v>178</v>
      </c>
      <c r="CK46" s="42">
        <v>59</v>
      </c>
      <c r="CL46" s="42">
        <v>126</v>
      </c>
      <c r="CM46" s="42">
        <v>2784</v>
      </c>
      <c r="CN46" s="42">
        <v>141</v>
      </c>
      <c r="CO46" s="42">
        <v>169</v>
      </c>
      <c r="CP46" s="42">
        <v>505</v>
      </c>
      <c r="CQ46" s="42">
        <v>5</v>
      </c>
      <c r="CR46" s="42">
        <v>246</v>
      </c>
      <c r="CS46" s="42">
        <v>229</v>
      </c>
      <c r="CT46" s="42">
        <v>453</v>
      </c>
      <c r="CU46" s="42">
        <v>335</v>
      </c>
      <c r="CV46" s="42">
        <v>2</v>
      </c>
      <c r="CW46" s="42">
        <v>1719</v>
      </c>
      <c r="CX46" s="42">
        <v>422</v>
      </c>
      <c r="CY46" s="42">
        <v>209</v>
      </c>
      <c r="CZ46" s="42">
        <v>2815</v>
      </c>
      <c r="DA46" s="42">
        <v>981</v>
      </c>
      <c r="DB46" s="42">
        <v>67</v>
      </c>
      <c r="DC46" s="42">
        <v>1500</v>
      </c>
      <c r="DD46" s="42">
        <v>29</v>
      </c>
      <c r="DE46" s="56">
        <v>699</v>
      </c>
      <c r="DF46" s="57">
        <v>236430</v>
      </c>
      <c r="DG46" s="42">
        <v>1231</v>
      </c>
      <c r="DH46" s="42">
        <v>10401</v>
      </c>
      <c r="DI46" s="42">
        <v>0</v>
      </c>
      <c r="DJ46" s="42">
        <v>0</v>
      </c>
      <c r="DK46" s="42">
        <v>764</v>
      </c>
      <c r="DL46" s="42">
        <v>16993</v>
      </c>
      <c r="DM46" s="56">
        <v>841</v>
      </c>
      <c r="DN46" s="56">
        <v>30230</v>
      </c>
      <c r="DO46" s="57">
        <v>266660</v>
      </c>
      <c r="DP46" s="57">
        <v>28953</v>
      </c>
      <c r="DQ46" s="57">
        <v>28953</v>
      </c>
      <c r="DR46" s="57">
        <v>59183</v>
      </c>
      <c r="DS46" s="57">
        <v>295613</v>
      </c>
    </row>
    <row r="47" spans="1:123" ht="39.950000000000003" customHeight="1" x14ac:dyDescent="0.15">
      <c r="A47" s="55" t="s">
        <v>163</v>
      </c>
      <c r="B47" s="43" t="s">
        <v>162</v>
      </c>
      <c r="C47" s="55">
        <v>0</v>
      </c>
      <c r="D47" s="42">
        <v>0</v>
      </c>
      <c r="E47" s="42">
        <v>0</v>
      </c>
      <c r="F47" s="42">
        <v>0</v>
      </c>
      <c r="G47" s="42">
        <v>0</v>
      </c>
      <c r="H47" s="42">
        <v>4</v>
      </c>
      <c r="I47" s="42">
        <v>28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2</v>
      </c>
      <c r="Q47" s="42">
        <v>227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10</v>
      </c>
      <c r="AC47" s="42">
        <v>0</v>
      </c>
      <c r="AD47" s="42">
        <v>0</v>
      </c>
      <c r="AE47" s="42">
        <v>92</v>
      </c>
      <c r="AF47" s="42">
        <v>0</v>
      </c>
      <c r="AG47" s="42">
        <v>0</v>
      </c>
      <c r="AH47" s="42">
        <v>111</v>
      </c>
      <c r="AI47" s="42">
        <v>13</v>
      </c>
      <c r="AJ47" s="42">
        <v>60</v>
      </c>
      <c r="AK47" s="42">
        <v>44</v>
      </c>
      <c r="AL47" s="42">
        <v>0</v>
      </c>
      <c r="AM47" s="42">
        <v>0</v>
      </c>
      <c r="AN47" s="42">
        <v>58</v>
      </c>
      <c r="AO47" s="42">
        <v>0</v>
      </c>
      <c r="AP47" s="42">
        <v>0</v>
      </c>
      <c r="AQ47" s="42">
        <v>2</v>
      </c>
      <c r="AR47" s="42">
        <v>77</v>
      </c>
      <c r="AS47" s="42">
        <v>125</v>
      </c>
      <c r="AT47" s="42">
        <v>15648</v>
      </c>
      <c r="AU47" s="42">
        <v>10759</v>
      </c>
      <c r="AV47" s="42">
        <v>1659</v>
      </c>
      <c r="AW47" s="42">
        <v>210</v>
      </c>
      <c r="AX47" s="42">
        <v>287</v>
      </c>
      <c r="AY47" s="42">
        <v>1846</v>
      </c>
      <c r="AZ47" s="42">
        <v>1468</v>
      </c>
      <c r="BA47" s="42">
        <v>91</v>
      </c>
      <c r="BB47" s="42">
        <v>18</v>
      </c>
      <c r="BC47" s="42">
        <v>166</v>
      </c>
      <c r="BD47" s="42">
        <v>25</v>
      </c>
      <c r="BE47" s="42">
        <v>100</v>
      </c>
      <c r="BF47" s="42">
        <v>75</v>
      </c>
      <c r="BG47" s="42">
        <v>4512</v>
      </c>
      <c r="BH47" s="42">
        <v>1505</v>
      </c>
      <c r="BI47" s="42">
        <v>645</v>
      </c>
      <c r="BJ47" s="42">
        <v>80</v>
      </c>
      <c r="BK47" s="42">
        <v>0</v>
      </c>
      <c r="BL47" s="42">
        <v>4466</v>
      </c>
      <c r="BM47" s="42">
        <v>146</v>
      </c>
      <c r="BN47" s="42">
        <v>911</v>
      </c>
      <c r="BO47" s="42">
        <v>933</v>
      </c>
      <c r="BP47" s="42">
        <v>0</v>
      </c>
      <c r="BQ47" s="42">
        <v>0</v>
      </c>
      <c r="BR47" s="42">
        <v>813</v>
      </c>
      <c r="BS47" s="42">
        <v>0</v>
      </c>
      <c r="BT47" s="42">
        <v>6</v>
      </c>
      <c r="BU47" s="42">
        <v>0</v>
      </c>
      <c r="BV47" s="42">
        <v>0</v>
      </c>
      <c r="BW47" s="42">
        <v>0</v>
      </c>
      <c r="BX47" s="42">
        <v>0</v>
      </c>
      <c r="BY47" s="42">
        <v>32</v>
      </c>
      <c r="BZ47" s="42">
        <v>1</v>
      </c>
      <c r="CA47" s="42">
        <v>0</v>
      </c>
      <c r="CB47" s="42">
        <v>0</v>
      </c>
      <c r="CC47" s="42">
        <v>3</v>
      </c>
      <c r="CD47" s="42">
        <v>0</v>
      </c>
      <c r="CE47" s="42">
        <v>5</v>
      </c>
      <c r="CF47" s="42">
        <v>35</v>
      </c>
      <c r="CG47" s="42">
        <v>1</v>
      </c>
      <c r="CH47" s="42">
        <v>0</v>
      </c>
      <c r="CI47" s="42">
        <v>1</v>
      </c>
      <c r="CJ47" s="42">
        <v>0</v>
      </c>
      <c r="CK47" s="42">
        <v>0</v>
      </c>
      <c r="CL47" s="42">
        <v>4</v>
      </c>
      <c r="CM47" s="42">
        <v>216</v>
      </c>
      <c r="CN47" s="42">
        <v>0</v>
      </c>
      <c r="CO47" s="42">
        <v>0</v>
      </c>
      <c r="CP47" s="42">
        <v>0</v>
      </c>
      <c r="CQ47" s="42">
        <v>0</v>
      </c>
      <c r="CR47" s="42">
        <v>0</v>
      </c>
      <c r="CS47" s="42">
        <v>0</v>
      </c>
      <c r="CT47" s="42">
        <v>0</v>
      </c>
      <c r="CU47" s="42">
        <v>1</v>
      </c>
      <c r="CV47" s="42">
        <v>0</v>
      </c>
      <c r="CW47" s="42">
        <v>8040</v>
      </c>
      <c r="CX47" s="42">
        <v>87</v>
      </c>
      <c r="CY47" s="42">
        <v>0</v>
      </c>
      <c r="CZ47" s="42">
        <v>0</v>
      </c>
      <c r="DA47" s="42">
        <v>0</v>
      </c>
      <c r="DB47" s="42">
        <v>0</v>
      </c>
      <c r="DC47" s="42">
        <v>5</v>
      </c>
      <c r="DD47" s="42">
        <v>0</v>
      </c>
      <c r="DE47" s="56">
        <v>0</v>
      </c>
      <c r="DF47" s="57">
        <v>55653</v>
      </c>
      <c r="DG47" s="42">
        <v>0</v>
      </c>
      <c r="DH47" s="42">
        <v>220</v>
      </c>
      <c r="DI47" s="42">
        <v>0</v>
      </c>
      <c r="DJ47" s="42">
        <v>0</v>
      </c>
      <c r="DK47" s="42">
        <v>2600</v>
      </c>
      <c r="DL47" s="42">
        <v>69494</v>
      </c>
      <c r="DM47" s="56">
        <v>324</v>
      </c>
      <c r="DN47" s="56">
        <v>72638</v>
      </c>
      <c r="DO47" s="57">
        <v>128291</v>
      </c>
      <c r="DP47" s="57">
        <v>50793</v>
      </c>
      <c r="DQ47" s="57">
        <v>50793</v>
      </c>
      <c r="DR47" s="57">
        <v>123431</v>
      </c>
      <c r="DS47" s="57">
        <v>179084</v>
      </c>
    </row>
    <row r="48" spans="1:123" ht="39.950000000000003" customHeight="1" x14ac:dyDescent="0.15">
      <c r="A48" s="55" t="s">
        <v>161</v>
      </c>
      <c r="B48" s="43" t="s">
        <v>160</v>
      </c>
      <c r="C48" s="55">
        <v>0</v>
      </c>
      <c r="D48" s="42">
        <v>0</v>
      </c>
      <c r="E48" s="42">
        <v>0</v>
      </c>
      <c r="F48" s="42">
        <v>1</v>
      </c>
      <c r="G48" s="42">
        <v>0</v>
      </c>
      <c r="H48" s="42">
        <v>4</v>
      </c>
      <c r="I48" s="42">
        <v>16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1</v>
      </c>
      <c r="Q48" s="42">
        <v>13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2</v>
      </c>
      <c r="AD48" s="42">
        <v>0</v>
      </c>
      <c r="AE48" s="42">
        <v>458</v>
      </c>
      <c r="AF48" s="42">
        <v>0</v>
      </c>
      <c r="AG48" s="42">
        <v>0</v>
      </c>
      <c r="AH48" s="42">
        <v>7</v>
      </c>
      <c r="AI48" s="42">
        <v>22</v>
      </c>
      <c r="AJ48" s="42">
        <v>40</v>
      </c>
      <c r="AK48" s="42">
        <v>45</v>
      </c>
      <c r="AL48" s="42">
        <v>0</v>
      </c>
      <c r="AM48" s="42">
        <v>0</v>
      </c>
      <c r="AN48" s="42">
        <v>39</v>
      </c>
      <c r="AO48" s="42">
        <v>10</v>
      </c>
      <c r="AP48" s="42">
        <v>2</v>
      </c>
      <c r="AQ48" s="42">
        <v>10</v>
      </c>
      <c r="AR48" s="42">
        <v>2</v>
      </c>
      <c r="AS48" s="42">
        <v>73</v>
      </c>
      <c r="AT48" s="42">
        <v>634</v>
      </c>
      <c r="AU48" s="42">
        <v>7812</v>
      </c>
      <c r="AV48" s="42">
        <v>169</v>
      </c>
      <c r="AW48" s="42">
        <v>320</v>
      </c>
      <c r="AX48" s="42">
        <v>206</v>
      </c>
      <c r="AY48" s="42">
        <v>353</v>
      </c>
      <c r="AZ48" s="42">
        <v>52</v>
      </c>
      <c r="BA48" s="42">
        <v>66</v>
      </c>
      <c r="BB48" s="42">
        <v>11</v>
      </c>
      <c r="BC48" s="42">
        <v>39</v>
      </c>
      <c r="BD48" s="42">
        <v>22</v>
      </c>
      <c r="BE48" s="42">
        <v>61</v>
      </c>
      <c r="BF48" s="42">
        <v>23</v>
      </c>
      <c r="BG48" s="42">
        <v>351</v>
      </c>
      <c r="BH48" s="42">
        <v>150</v>
      </c>
      <c r="BI48" s="42">
        <v>71</v>
      </c>
      <c r="BJ48" s="42">
        <v>13</v>
      </c>
      <c r="BK48" s="42">
        <v>0</v>
      </c>
      <c r="BL48" s="42">
        <v>9</v>
      </c>
      <c r="BM48" s="42">
        <v>18</v>
      </c>
      <c r="BN48" s="42">
        <v>28</v>
      </c>
      <c r="BO48" s="42">
        <v>1</v>
      </c>
      <c r="BP48" s="42">
        <v>0</v>
      </c>
      <c r="BQ48" s="42">
        <v>1</v>
      </c>
      <c r="BR48" s="42">
        <v>13</v>
      </c>
      <c r="BS48" s="42">
        <v>0</v>
      </c>
      <c r="BT48" s="42">
        <v>3</v>
      </c>
      <c r="BU48" s="42">
        <v>0</v>
      </c>
      <c r="BV48" s="42">
        <v>0</v>
      </c>
      <c r="BW48" s="42">
        <v>0</v>
      </c>
      <c r="BX48" s="42">
        <v>0</v>
      </c>
      <c r="BY48" s="42">
        <v>1</v>
      </c>
      <c r="BZ48" s="42">
        <v>2</v>
      </c>
      <c r="CA48" s="42">
        <v>0</v>
      </c>
      <c r="CB48" s="42">
        <v>6</v>
      </c>
      <c r="CC48" s="42">
        <v>1</v>
      </c>
      <c r="CD48" s="42">
        <v>1</v>
      </c>
      <c r="CE48" s="42">
        <v>2</v>
      </c>
      <c r="CF48" s="42">
        <v>12</v>
      </c>
      <c r="CG48" s="42">
        <v>1</v>
      </c>
      <c r="CH48" s="42">
        <v>1</v>
      </c>
      <c r="CI48" s="42">
        <v>0</v>
      </c>
      <c r="CJ48" s="42">
        <v>0</v>
      </c>
      <c r="CK48" s="42">
        <v>1</v>
      </c>
      <c r="CL48" s="42">
        <v>0</v>
      </c>
      <c r="CM48" s="42">
        <v>8</v>
      </c>
      <c r="CN48" s="42">
        <v>0</v>
      </c>
      <c r="CO48" s="42">
        <v>0</v>
      </c>
      <c r="CP48" s="42">
        <v>0</v>
      </c>
      <c r="CQ48" s="42">
        <v>0</v>
      </c>
      <c r="CR48" s="42">
        <v>0</v>
      </c>
      <c r="CS48" s="42">
        <v>0</v>
      </c>
      <c r="CT48" s="42">
        <v>0</v>
      </c>
      <c r="CU48" s="42">
        <v>9</v>
      </c>
      <c r="CV48" s="42">
        <v>0</v>
      </c>
      <c r="CW48" s="42">
        <v>12682</v>
      </c>
      <c r="CX48" s="42">
        <v>3</v>
      </c>
      <c r="CY48" s="42">
        <v>0</v>
      </c>
      <c r="CZ48" s="42">
        <v>0</v>
      </c>
      <c r="DA48" s="42">
        <v>0</v>
      </c>
      <c r="DB48" s="42">
        <v>1</v>
      </c>
      <c r="DC48" s="42">
        <v>4</v>
      </c>
      <c r="DD48" s="42">
        <v>0</v>
      </c>
      <c r="DE48" s="56">
        <v>0</v>
      </c>
      <c r="DF48" s="57">
        <v>23906</v>
      </c>
      <c r="DG48" s="42">
        <v>0</v>
      </c>
      <c r="DH48" s="42">
        <v>150</v>
      </c>
      <c r="DI48" s="42">
        <v>0</v>
      </c>
      <c r="DJ48" s="42">
        <v>0</v>
      </c>
      <c r="DK48" s="42">
        <v>1582</v>
      </c>
      <c r="DL48" s="42">
        <v>139133</v>
      </c>
      <c r="DM48" s="56">
        <v>441</v>
      </c>
      <c r="DN48" s="56">
        <v>141306</v>
      </c>
      <c r="DO48" s="57">
        <v>165212</v>
      </c>
      <c r="DP48" s="57">
        <v>86475</v>
      </c>
      <c r="DQ48" s="57">
        <v>86475</v>
      </c>
      <c r="DR48" s="57">
        <v>227781</v>
      </c>
      <c r="DS48" s="57">
        <v>251687</v>
      </c>
    </row>
    <row r="49" spans="1:123" ht="39.950000000000003" customHeight="1" x14ac:dyDescent="0.15">
      <c r="A49" s="55" t="s">
        <v>159</v>
      </c>
      <c r="B49" s="43" t="s">
        <v>158</v>
      </c>
      <c r="C49" s="55">
        <v>0</v>
      </c>
      <c r="D49" s="42">
        <v>0</v>
      </c>
      <c r="E49" s="42">
        <v>65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  <c r="AG49" s="42">
        <v>0</v>
      </c>
      <c r="AH49" s="42">
        <v>0</v>
      </c>
      <c r="AI49" s="42">
        <v>0</v>
      </c>
      <c r="AJ49" s="42">
        <v>0</v>
      </c>
      <c r="AK49" s="42">
        <v>0</v>
      </c>
      <c r="AL49" s="42">
        <v>0</v>
      </c>
      <c r="AM49" s="42">
        <v>0</v>
      </c>
      <c r="AN49" s="42">
        <v>0</v>
      </c>
      <c r="AO49" s="42">
        <v>0</v>
      </c>
      <c r="AP49" s="42">
        <v>0</v>
      </c>
      <c r="AQ49" s="42">
        <v>0</v>
      </c>
      <c r="AR49" s="42">
        <v>2</v>
      </c>
      <c r="AS49" s="42">
        <v>1</v>
      </c>
      <c r="AT49" s="42">
        <v>457</v>
      </c>
      <c r="AU49" s="42">
        <v>1543</v>
      </c>
      <c r="AV49" s="42">
        <v>5990</v>
      </c>
      <c r="AW49" s="42">
        <v>26</v>
      </c>
      <c r="AX49" s="42">
        <v>0</v>
      </c>
      <c r="AY49" s="42">
        <v>220</v>
      </c>
      <c r="AZ49" s="42">
        <v>0</v>
      </c>
      <c r="BA49" s="42">
        <v>28</v>
      </c>
      <c r="BB49" s="42">
        <v>0</v>
      </c>
      <c r="BC49" s="42">
        <v>61</v>
      </c>
      <c r="BD49" s="42">
        <v>45</v>
      </c>
      <c r="BE49" s="42">
        <v>43</v>
      </c>
      <c r="BF49" s="42">
        <v>15</v>
      </c>
      <c r="BG49" s="42">
        <v>173</v>
      </c>
      <c r="BH49" s="42">
        <v>93</v>
      </c>
      <c r="BI49" s="42">
        <v>28</v>
      </c>
      <c r="BJ49" s="42">
        <v>27</v>
      </c>
      <c r="BK49" s="42">
        <v>0</v>
      </c>
      <c r="BL49" s="42">
        <v>190</v>
      </c>
      <c r="BM49" s="42">
        <v>0</v>
      </c>
      <c r="BN49" s="42">
        <v>9</v>
      </c>
      <c r="BO49" s="42">
        <v>0</v>
      </c>
      <c r="BP49" s="42">
        <v>0</v>
      </c>
      <c r="BQ49" s="42">
        <v>0</v>
      </c>
      <c r="BR49" s="42">
        <v>8</v>
      </c>
      <c r="BS49" s="42">
        <v>2</v>
      </c>
      <c r="BT49" s="42">
        <v>1733</v>
      </c>
      <c r="BU49" s="42">
        <v>8</v>
      </c>
      <c r="BV49" s="42">
        <v>0</v>
      </c>
      <c r="BW49" s="42">
        <v>0</v>
      </c>
      <c r="BX49" s="42">
        <v>0</v>
      </c>
      <c r="BY49" s="42">
        <v>0</v>
      </c>
      <c r="BZ49" s="42">
        <v>0</v>
      </c>
      <c r="CA49" s="42">
        <v>0</v>
      </c>
      <c r="CB49" s="42">
        <v>0</v>
      </c>
      <c r="CC49" s="42">
        <v>1</v>
      </c>
      <c r="CD49" s="42">
        <v>1</v>
      </c>
      <c r="CE49" s="42">
        <v>3</v>
      </c>
      <c r="CF49" s="42">
        <v>15</v>
      </c>
      <c r="CG49" s="42">
        <v>1</v>
      </c>
      <c r="CH49" s="42">
        <v>3</v>
      </c>
      <c r="CI49" s="42">
        <v>2</v>
      </c>
      <c r="CJ49" s="42">
        <v>0</v>
      </c>
      <c r="CK49" s="42">
        <v>9</v>
      </c>
      <c r="CL49" s="42">
        <v>140</v>
      </c>
      <c r="CM49" s="42">
        <v>4092</v>
      </c>
      <c r="CN49" s="42">
        <v>0</v>
      </c>
      <c r="CO49" s="42">
        <v>0</v>
      </c>
      <c r="CP49" s="42">
        <v>10549</v>
      </c>
      <c r="CQ49" s="42">
        <v>181</v>
      </c>
      <c r="CR49" s="42">
        <v>466</v>
      </c>
      <c r="CS49" s="42">
        <v>365</v>
      </c>
      <c r="CT49" s="42">
        <v>0</v>
      </c>
      <c r="CU49" s="42">
        <v>216</v>
      </c>
      <c r="CV49" s="42">
        <v>0</v>
      </c>
      <c r="CW49" s="42">
        <v>4292</v>
      </c>
      <c r="CX49" s="42">
        <v>177</v>
      </c>
      <c r="CY49" s="42">
        <v>3</v>
      </c>
      <c r="CZ49" s="42">
        <v>0</v>
      </c>
      <c r="DA49" s="42">
        <v>1</v>
      </c>
      <c r="DB49" s="42">
        <v>552</v>
      </c>
      <c r="DC49" s="42">
        <v>64</v>
      </c>
      <c r="DD49" s="42">
        <v>725</v>
      </c>
      <c r="DE49" s="56">
        <v>0</v>
      </c>
      <c r="DF49" s="57">
        <v>32625</v>
      </c>
      <c r="DG49" s="42">
        <v>46</v>
      </c>
      <c r="DH49" s="42">
        <v>1713</v>
      </c>
      <c r="DI49" s="42">
        <v>3</v>
      </c>
      <c r="DJ49" s="42">
        <v>0</v>
      </c>
      <c r="DK49" s="42">
        <v>12711</v>
      </c>
      <c r="DL49" s="42">
        <v>72737</v>
      </c>
      <c r="DM49" s="56">
        <v>1374</v>
      </c>
      <c r="DN49" s="56">
        <v>88584</v>
      </c>
      <c r="DO49" s="57">
        <v>121209</v>
      </c>
      <c r="DP49" s="57">
        <v>32928</v>
      </c>
      <c r="DQ49" s="57">
        <v>32928</v>
      </c>
      <c r="DR49" s="57">
        <v>121512</v>
      </c>
      <c r="DS49" s="57">
        <v>154137</v>
      </c>
    </row>
    <row r="50" spans="1:123" ht="39.950000000000003" customHeight="1" x14ac:dyDescent="0.15">
      <c r="A50" s="55" t="s">
        <v>157</v>
      </c>
      <c r="B50" s="43" t="s">
        <v>156</v>
      </c>
      <c r="C50" s="55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  <c r="AG50" s="42">
        <v>0</v>
      </c>
      <c r="AH50" s="42">
        <v>0</v>
      </c>
      <c r="AI50" s="42">
        <v>0</v>
      </c>
      <c r="AJ50" s="42">
        <v>0</v>
      </c>
      <c r="AK50" s="42">
        <v>0</v>
      </c>
      <c r="AL50" s="42">
        <v>0</v>
      </c>
      <c r="AM50" s="42">
        <v>0</v>
      </c>
      <c r="AN50" s="42">
        <v>0</v>
      </c>
      <c r="AO50" s="42">
        <v>0</v>
      </c>
      <c r="AP50" s="42">
        <v>0</v>
      </c>
      <c r="AQ50" s="42">
        <v>0</v>
      </c>
      <c r="AR50" s="42">
        <v>0</v>
      </c>
      <c r="AS50" s="42">
        <v>66</v>
      </c>
      <c r="AT50" s="42">
        <v>147</v>
      </c>
      <c r="AU50" s="42">
        <v>667</v>
      </c>
      <c r="AV50" s="42">
        <v>6762</v>
      </c>
      <c r="AW50" s="42">
        <v>16529</v>
      </c>
      <c r="AX50" s="42">
        <v>3613</v>
      </c>
      <c r="AY50" s="42">
        <v>4891</v>
      </c>
      <c r="AZ50" s="42">
        <v>3679</v>
      </c>
      <c r="BA50" s="42">
        <v>4381</v>
      </c>
      <c r="BB50" s="42">
        <v>2411</v>
      </c>
      <c r="BC50" s="42">
        <v>4430</v>
      </c>
      <c r="BD50" s="42">
        <v>3468</v>
      </c>
      <c r="BE50" s="42">
        <v>0</v>
      </c>
      <c r="BF50" s="42">
        <v>0</v>
      </c>
      <c r="BG50" s="42">
        <v>3785</v>
      </c>
      <c r="BH50" s="42">
        <v>0</v>
      </c>
      <c r="BI50" s="42">
        <v>146</v>
      </c>
      <c r="BJ50" s="42">
        <v>579</v>
      </c>
      <c r="BK50" s="42">
        <v>0</v>
      </c>
      <c r="BL50" s="42">
        <v>0</v>
      </c>
      <c r="BM50" s="42">
        <v>0</v>
      </c>
      <c r="BN50" s="42">
        <v>0</v>
      </c>
      <c r="BO50" s="42">
        <v>0</v>
      </c>
      <c r="BP50" s="42">
        <v>0</v>
      </c>
      <c r="BQ50" s="42">
        <v>0</v>
      </c>
      <c r="BR50" s="42">
        <v>0</v>
      </c>
      <c r="BS50" s="42">
        <v>0</v>
      </c>
      <c r="BT50" s="42">
        <v>0</v>
      </c>
      <c r="BU50" s="42">
        <v>0</v>
      </c>
      <c r="BV50" s="42">
        <v>0</v>
      </c>
      <c r="BW50" s="42">
        <v>0</v>
      </c>
      <c r="BX50" s="42">
        <v>0</v>
      </c>
      <c r="BY50" s="42">
        <v>0</v>
      </c>
      <c r="BZ50" s="42">
        <v>0</v>
      </c>
      <c r="CA50" s="42">
        <v>0</v>
      </c>
      <c r="CB50" s="42">
        <v>0</v>
      </c>
      <c r="CC50" s="42">
        <v>0</v>
      </c>
      <c r="CD50" s="42">
        <v>0</v>
      </c>
      <c r="CE50" s="42">
        <v>0</v>
      </c>
      <c r="CF50" s="42">
        <v>0</v>
      </c>
      <c r="CG50" s="42">
        <v>0</v>
      </c>
      <c r="CH50" s="42">
        <v>0</v>
      </c>
      <c r="CI50" s="42">
        <v>0</v>
      </c>
      <c r="CJ50" s="42">
        <v>0</v>
      </c>
      <c r="CK50" s="42">
        <v>0</v>
      </c>
      <c r="CL50" s="42">
        <v>0</v>
      </c>
      <c r="CM50" s="42">
        <v>0</v>
      </c>
      <c r="CN50" s="42">
        <v>0</v>
      </c>
      <c r="CO50" s="42">
        <v>8</v>
      </c>
      <c r="CP50" s="42">
        <v>0</v>
      </c>
      <c r="CQ50" s="42">
        <v>0</v>
      </c>
      <c r="CR50" s="42">
        <v>0</v>
      </c>
      <c r="CS50" s="42">
        <v>0</v>
      </c>
      <c r="CT50" s="42">
        <v>0</v>
      </c>
      <c r="CU50" s="42">
        <v>0</v>
      </c>
      <c r="CV50" s="42">
        <v>0</v>
      </c>
      <c r="CW50" s="42">
        <v>2189</v>
      </c>
      <c r="CX50" s="42">
        <v>0</v>
      </c>
      <c r="CY50" s="42">
        <v>0</v>
      </c>
      <c r="CZ50" s="42">
        <v>0</v>
      </c>
      <c r="DA50" s="42">
        <v>0</v>
      </c>
      <c r="DB50" s="42">
        <v>0</v>
      </c>
      <c r="DC50" s="42">
        <v>0</v>
      </c>
      <c r="DD50" s="42">
        <v>0</v>
      </c>
      <c r="DE50" s="56">
        <v>0</v>
      </c>
      <c r="DF50" s="57">
        <v>57751</v>
      </c>
      <c r="DG50" s="42">
        <v>0</v>
      </c>
      <c r="DH50" s="42">
        <v>22</v>
      </c>
      <c r="DI50" s="42">
        <v>0</v>
      </c>
      <c r="DJ50" s="42">
        <v>0</v>
      </c>
      <c r="DK50" s="42">
        <v>0</v>
      </c>
      <c r="DL50" s="42">
        <v>0</v>
      </c>
      <c r="DM50" s="56">
        <v>217</v>
      </c>
      <c r="DN50" s="56">
        <v>239</v>
      </c>
      <c r="DO50" s="57">
        <v>57990</v>
      </c>
      <c r="DP50" s="57">
        <v>35917</v>
      </c>
      <c r="DQ50" s="57">
        <v>35917</v>
      </c>
      <c r="DR50" s="57">
        <v>36156</v>
      </c>
      <c r="DS50" s="57">
        <v>93907</v>
      </c>
    </row>
    <row r="51" spans="1:123" ht="39.950000000000003" customHeight="1" x14ac:dyDescent="0.15">
      <c r="A51" s="55" t="s">
        <v>155</v>
      </c>
      <c r="B51" s="43" t="s">
        <v>154</v>
      </c>
      <c r="C51" s="55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1</v>
      </c>
      <c r="T51" s="42">
        <v>91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2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  <c r="AG51" s="42">
        <v>0</v>
      </c>
      <c r="AH51" s="42">
        <v>0</v>
      </c>
      <c r="AI51" s="42">
        <v>0</v>
      </c>
      <c r="AJ51" s="42">
        <v>0</v>
      </c>
      <c r="AK51" s="42">
        <v>0</v>
      </c>
      <c r="AL51" s="42">
        <v>0</v>
      </c>
      <c r="AM51" s="42">
        <v>0</v>
      </c>
      <c r="AN51" s="42">
        <v>0</v>
      </c>
      <c r="AO51" s="42">
        <v>0</v>
      </c>
      <c r="AP51" s="42">
        <v>0</v>
      </c>
      <c r="AQ51" s="42">
        <v>14</v>
      </c>
      <c r="AR51" s="42">
        <v>0</v>
      </c>
      <c r="AS51" s="42">
        <v>373</v>
      </c>
      <c r="AT51" s="42">
        <v>905</v>
      </c>
      <c r="AU51" s="42">
        <v>1061</v>
      </c>
      <c r="AV51" s="42">
        <v>3262</v>
      </c>
      <c r="AW51" s="42">
        <v>10658</v>
      </c>
      <c r="AX51" s="42">
        <v>6687</v>
      </c>
      <c r="AY51" s="42">
        <v>3143</v>
      </c>
      <c r="AZ51" s="42">
        <v>846</v>
      </c>
      <c r="BA51" s="42">
        <v>3284</v>
      </c>
      <c r="BB51" s="42">
        <v>698</v>
      </c>
      <c r="BC51" s="42">
        <v>4203</v>
      </c>
      <c r="BD51" s="42">
        <v>1769</v>
      </c>
      <c r="BE51" s="42">
        <v>111</v>
      </c>
      <c r="BF51" s="42">
        <v>26</v>
      </c>
      <c r="BG51" s="42">
        <v>3345</v>
      </c>
      <c r="BH51" s="42">
        <v>35</v>
      </c>
      <c r="BI51" s="42">
        <v>40</v>
      </c>
      <c r="BJ51" s="42">
        <v>136</v>
      </c>
      <c r="BK51" s="42">
        <v>0</v>
      </c>
      <c r="BL51" s="42">
        <v>214</v>
      </c>
      <c r="BM51" s="42">
        <v>25</v>
      </c>
      <c r="BN51" s="42">
        <v>6</v>
      </c>
      <c r="BO51" s="42">
        <v>0</v>
      </c>
      <c r="BP51" s="42">
        <v>2</v>
      </c>
      <c r="BQ51" s="42">
        <v>0</v>
      </c>
      <c r="BR51" s="42">
        <v>2</v>
      </c>
      <c r="BS51" s="42">
        <v>0</v>
      </c>
      <c r="BT51" s="42">
        <v>50</v>
      </c>
      <c r="BU51" s="42">
        <v>34</v>
      </c>
      <c r="BV51" s="42">
        <v>0</v>
      </c>
      <c r="BW51" s="42">
        <v>0</v>
      </c>
      <c r="BX51" s="42">
        <v>0</v>
      </c>
      <c r="BY51" s="42">
        <v>2</v>
      </c>
      <c r="BZ51" s="42">
        <v>0</v>
      </c>
      <c r="CA51" s="42">
        <v>0</v>
      </c>
      <c r="CB51" s="42">
        <v>0</v>
      </c>
      <c r="CC51" s="42">
        <v>0</v>
      </c>
      <c r="CD51" s="42">
        <v>0</v>
      </c>
      <c r="CE51" s="42">
        <v>0</v>
      </c>
      <c r="CF51" s="42">
        <v>1</v>
      </c>
      <c r="CG51" s="42">
        <v>0</v>
      </c>
      <c r="CH51" s="42">
        <v>72</v>
      </c>
      <c r="CI51" s="42">
        <v>275</v>
      </c>
      <c r="CJ51" s="42">
        <v>435</v>
      </c>
      <c r="CK51" s="42">
        <v>24</v>
      </c>
      <c r="CL51" s="42">
        <v>651</v>
      </c>
      <c r="CM51" s="42">
        <v>1245</v>
      </c>
      <c r="CN51" s="42">
        <v>19</v>
      </c>
      <c r="CO51" s="42">
        <v>1333</v>
      </c>
      <c r="CP51" s="42">
        <v>0</v>
      </c>
      <c r="CQ51" s="42">
        <v>0</v>
      </c>
      <c r="CR51" s="42">
        <v>5</v>
      </c>
      <c r="CS51" s="42">
        <v>0</v>
      </c>
      <c r="CT51" s="42">
        <v>0</v>
      </c>
      <c r="CU51" s="42">
        <v>2</v>
      </c>
      <c r="CV51" s="42">
        <v>0</v>
      </c>
      <c r="CW51" s="42">
        <v>7131</v>
      </c>
      <c r="CX51" s="42">
        <v>40</v>
      </c>
      <c r="CY51" s="42">
        <v>0</v>
      </c>
      <c r="CZ51" s="42">
        <v>0</v>
      </c>
      <c r="DA51" s="42">
        <v>0</v>
      </c>
      <c r="DB51" s="42">
        <v>0</v>
      </c>
      <c r="DC51" s="42">
        <v>11</v>
      </c>
      <c r="DD51" s="42">
        <v>858</v>
      </c>
      <c r="DE51" s="56">
        <v>0</v>
      </c>
      <c r="DF51" s="57">
        <v>53127</v>
      </c>
      <c r="DG51" s="42">
        <v>12</v>
      </c>
      <c r="DH51" s="42">
        <v>2394</v>
      </c>
      <c r="DI51" s="42">
        <v>0</v>
      </c>
      <c r="DJ51" s="42">
        <v>0</v>
      </c>
      <c r="DK51" s="42">
        <v>0</v>
      </c>
      <c r="DL51" s="42">
        <v>0</v>
      </c>
      <c r="DM51" s="56">
        <v>88</v>
      </c>
      <c r="DN51" s="56">
        <v>2494</v>
      </c>
      <c r="DO51" s="57">
        <v>55621</v>
      </c>
      <c r="DP51" s="57">
        <v>31303</v>
      </c>
      <c r="DQ51" s="57">
        <v>31303</v>
      </c>
      <c r="DR51" s="57">
        <v>33797</v>
      </c>
      <c r="DS51" s="57">
        <v>86924</v>
      </c>
    </row>
    <row r="52" spans="1:123" ht="39.950000000000003" customHeight="1" x14ac:dyDescent="0.15">
      <c r="A52" s="55" t="s">
        <v>153</v>
      </c>
      <c r="B52" s="43" t="s">
        <v>152</v>
      </c>
      <c r="C52" s="55">
        <v>0</v>
      </c>
      <c r="D52" s="42">
        <v>2</v>
      </c>
      <c r="E52" s="42">
        <v>0</v>
      </c>
      <c r="F52" s="42">
        <v>0</v>
      </c>
      <c r="G52" s="42">
        <v>20</v>
      </c>
      <c r="H52" s="42">
        <v>0</v>
      </c>
      <c r="I52" s="42">
        <v>2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1</v>
      </c>
      <c r="Q52" s="42">
        <v>4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1</v>
      </c>
      <c r="AF52" s="42">
        <v>0</v>
      </c>
      <c r="AG52" s="42">
        <v>0</v>
      </c>
      <c r="AH52" s="42">
        <v>0</v>
      </c>
      <c r="AI52" s="42">
        <v>0</v>
      </c>
      <c r="AJ52" s="42">
        <v>0</v>
      </c>
      <c r="AK52" s="42">
        <v>0</v>
      </c>
      <c r="AL52" s="42">
        <v>0</v>
      </c>
      <c r="AM52" s="42">
        <v>0</v>
      </c>
      <c r="AN52" s="42">
        <v>0</v>
      </c>
      <c r="AO52" s="42">
        <v>0</v>
      </c>
      <c r="AP52" s="42">
        <v>0</v>
      </c>
      <c r="AQ52" s="42">
        <v>2</v>
      </c>
      <c r="AR52" s="42">
        <v>74</v>
      </c>
      <c r="AS52" s="42">
        <v>20</v>
      </c>
      <c r="AT52" s="42">
        <v>2699</v>
      </c>
      <c r="AU52" s="42">
        <v>3633</v>
      </c>
      <c r="AV52" s="42">
        <v>1071</v>
      </c>
      <c r="AW52" s="42">
        <v>0</v>
      </c>
      <c r="AX52" s="42">
        <v>147</v>
      </c>
      <c r="AY52" s="42">
        <v>6529</v>
      </c>
      <c r="AZ52" s="42">
        <v>805</v>
      </c>
      <c r="BA52" s="42">
        <v>292</v>
      </c>
      <c r="BB52" s="42">
        <v>189</v>
      </c>
      <c r="BC52" s="42">
        <v>389</v>
      </c>
      <c r="BD52" s="42">
        <v>224</v>
      </c>
      <c r="BE52" s="42">
        <v>3693</v>
      </c>
      <c r="BF52" s="42">
        <v>372</v>
      </c>
      <c r="BG52" s="42">
        <v>9936</v>
      </c>
      <c r="BH52" s="42">
        <v>463</v>
      </c>
      <c r="BI52" s="42">
        <v>237</v>
      </c>
      <c r="BJ52" s="42">
        <v>17</v>
      </c>
      <c r="BK52" s="42">
        <v>0</v>
      </c>
      <c r="BL52" s="42">
        <v>819</v>
      </c>
      <c r="BM52" s="42">
        <v>743</v>
      </c>
      <c r="BN52" s="42">
        <v>219</v>
      </c>
      <c r="BO52" s="42">
        <v>401</v>
      </c>
      <c r="BP52" s="42">
        <v>0</v>
      </c>
      <c r="BQ52" s="42">
        <v>0</v>
      </c>
      <c r="BR52" s="42">
        <v>0</v>
      </c>
      <c r="BS52" s="42">
        <v>0</v>
      </c>
      <c r="BT52" s="42">
        <v>0</v>
      </c>
      <c r="BU52" s="42">
        <v>0</v>
      </c>
      <c r="BV52" s="42">
        <v>0</v>
      </c>
      <c r="BW52" s="42">
        <v>0</v>
      </c>
      <c r="BX52" s="42">
        <v>0</v>
      </c>
      <c r="BY52" s="42">
        <v>6</v>
      </c>
      <c r="BZ52" s="42">
        <v>0</v>
      </c>
      <c r="CA52" s="42">
        <v>1</v>
      </c>
      <c r="CB52" s="42">
        <v>0</v>
      </c>
      <c r="CC52" s="42">
        <v>0</v>
      </c>
      <c r="CD52" s="42">
        <v>0</v>
      </c>
      <c r="CE52" s="42">
        <v>0</v>
      </c>
      <c r="CF52" s="42">
        <v>0</v>
      </c>
      <c r="CG52" s="42">
        <v>0</v>
      </c>
      <c r="CH52" s="42">
        <v>0</v>
      </c>
      <c r="CI52" s="42">
        <v>0</v>
      </c>
      <c r="CJ52" s="42">
        <v>0</v>
      </c>
      <c r="CK52" s="42">
        <v>0</v>
      </c>
      <c r="CL52" s="42">
        <v>0</v>
      </c>
      <c r="CM52" s="42">
        <v>1</v>
      </c>
      <c r="CN52" s="42">
        <v>0</v>
      </c>
      <c r="CO52" s="42">
        <v>0</v>
      </c>
      <c r="CP52" s="42">
        <v>0</v>
      </c>
      <c r="CQ52" s="42">
        <v>0</v>
      </c>
      <c r="CR52" s="42">
        <v>0</v>
      </c>
      <c r="CS52" s="42">
        <v>0</v>
      </c>
      <c r="CT52" s="42">
        <v>0</v>
      </c>
      <c r="CU52" s="42">
        <v>0</v>
      </c>
      <c r="CV52" s="42">
        <v>0</v>
      </c>
      <c r="CW52" s="42">
        <v>2971</v>
      </c>
      <c r="CX52" s="42">
        <v>0</v>
      </c>
      <c r="CY52" s="42">
        <v>0</v>
      </c>
      <c r="CZ52" s="42">
        <v>0</v>
      </c>
      <c r="DA52" s="42">
        <v>0</v>
      </c>
      <c r="DB52" s="42">
        <v>0</v>
      </c>
      <c r="DC52" s="42">
        <v>2</v>
      </c>
      <c r="DD52" s="42">
        <v>0</v>
      </c>
      <c r="DE52" s="56">
        <v>5</v>
      </c>
      <c r="DF52" s="57">
        <v>35990</v>
      </c>
      <c r="DG52" s="42">
        <v>0</v>
      </c>
      <c r="DH52" s="42">
        <v>145</v>
      </c>
      <c r="DI52" s="42">
        <v>0</v>
      </c>
      <c r="DJ52" s="42">
        <v>0</v>
      </c>
      <c r="DK52" s="42">
        <v>892</v>
      </c>
      <c r="DL52" s="42">
        <v>33133</v>
      </c>
      <c r="DM52" s="56">
        <v>47</v>
      </c>
      <c r="DN52" s="56">
        <v>34217</v>
      </c>
      <c r="DO52" s="57">
        <v>70207</v>
      </c>
      <c r="DP52" s="57">
        <v>37739</v>
      </c>
      <c r="DQ52" s="57">
        <v>37739</v>
      </c>
      <c r="DR52" s="57">
        <v>71956</v>
      </c>
      <c r="DS52" s="57">
        <v>107946</v>
      </c>
    </row>
    <row r="53" spans="1:123" ht="39.950000000000003" customHeight="1" x14ac:dyDescent="0.15">
      <c r="A53" s="55" t="s">
        <v>151</v>
      </c>
      <c r="B53" s="43" t="s">
        <v>150</v>
      </c>
      <c r="C53" s="55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0</v>
      </c>
      <c r="AF53" s="42">
        <v>0</v>
      </c>
      <c r="AG53" s="42">
        <v>0</v>
      </c>
      <c r="AH53" s="42">
        <v>0</v>
      </c>
      <c r="AI53" s="42">
        <v>0</v>
      </c>
      <c r="AJ53" s="42">
        <v>0</v>
      </c>
      <c r="AK53" s="42">
        <v>0</v>
      </c>
      <c r="AL53" s="42">
        <v>0</v>
      </c>
      <c r="AM53" s="42">
        <v>0</v>
      </c>
      <c r="AN53" s="42">
        <v>0</v>
      </c>
      <c r="AO53" s="42">
        <v>0</v>
      </c>
      <c r="AP53" s="42">
        <v>0</v>
      </c>
      <c r="AQ53" s="42">
        <v>0</v>
      </c>
      <c r="AR53" s="42">
        <v>0</v>
      </c>
      <c r="AS53" s="42">
        <v>0</v>
      </c>
      <c r="AT53" s="42">
        <v>0</v>
      </c>
      <c r="AU53" s="42">
        <v>0</v>
      </c>
      <c r="AV53" s="42">
        <v>0</v>
      </c>
      <c r="AW53" s="42">
        <v>0</v>
      </c>
      <c r="AX53" s="42">
        <v>0</v>
      </c>
      <c r="AY53" s="42">
        <v>0</v>
      </c>
      <c r="AZ53" s="42">
        <v>1668</v>
      </c>
      <c r="BA53" s="42">
        <v>0</v>
      </c>
      <c r="BB53" s="42">
        <v>0</v>
      </c>
      <c r="BC53" s="42">
        <v>0</v>
      </c>
      <c r="BD53" s="42">
        <v>0</v>
      </c>
      <c r="BE53" s="42">
        <v>0</v>
      </c>
      <c r="BF53" s="42">
        <v>0</v>
      </c>
      <c r="BG53" s="42">
        <v>0</v>
      </c>
      <c r="BH53" s="42">
        <v>9</v>
      </c>
      <c r="BI53" s="42">
        <v>43</v>
      </c>
      <c r="BJ53" s="42">
        <v>0</v>
      </c>
      <c r="BK53" s="42">
        <v>0</v>
      </c>
      <c r="BL53" s="42">
        <v>1089</v>
      </c>
      <c r="BM53" s="42">
        <v>0</v>
      </c>
      <c r="BN53" s="42">
        <v>0</v>
      </c>
      <c r="BO53" s="42">
        <v>0</v>
      </c>
      <c r="BP53" s="42">
        <v>0</v>
      </c>
      <c r="BQ53" s="42">
        <v>0</v>
      </c>
      <c r="BR53" s="42">
        <v>0</v>
      </c>
      <c r="BS53" s="42">
        <v>0</v>
      </c>
      <c r="BT53" s="42">
        <v>0</v>
      </c>
      <c r="BU53" s="42">
        <v>0</v>
      </c>
      <c r="BV53" s="42">
        <v>0</v>
      </c>
      <c r="BW53" s="42">
        <v>0</v>
      </c>
      <c r="BX53" s="42">
        <v>0</v>
      </c>
      <c r="BY53" s="42">
        <v>0</v>
      </c>
      <c r="BZ53" s="42">
        <v>15</v>
      </c>
      <c r="CA53" s="42">
        <v>0</v>
      </c>
      <c r="CB53" s="42">
        <v>0</v>
      </c>
      <c r="CC53" s="42">
        <v>0</v>
      </c>
      <c r="CD53" s="42">
        <v>0</v>
      </c>
      <c r="CE53" s="42">
        <v>0</v>
      </c>
      <c r="CF53" s="42">
        <v>4</v>
      </c>
      <c r="CG53" s="42">
        <v>0</v>
      </c>
      <c r="CH53" s="42">
        <v>0</v>
      </c>
      <c r="CI53" s="42">
        <v>0</v>
      </c>
      <c r="CJ53" s="42">
        <v>0</v>
      </c>
      <c r="CK53" s="42">
        <v>0</v>
      </c>
      <c r="CL53" s="42">
        <v>50</v>
      </c>
      <c r="CM53" s="42">
        <v>263</v>
      </c>
      <c r="CN53" s="42">
        <v>0</v>
      </c>
      <c r="CO53" s="42">
        <v>0</v>
      </c>
      <c r="CP53" s="42">
        <v>0</v>
      </c>
      <c r="CQ53" s="42">
        <v>0</v>
      </c>
      <c r="CR53" s="42">
        <v>0</v>
      </c>
      <c r="CS53" s="42">
        <v>0</v>
      </c>
      <c r="CT53" s="42">
        <v>0</v>
      </c>
      <c r="CU53" s="42">
        <v>12</v>
      </c>
      <c r="CV53" s="42">
        <v>0</v>
      </c>
      <c r="CW53" s="42">
        <v>979</v>
      </c>
      <c r="CX53" s="42">
        <v>11</v>
      </c>
      <c r="CY53" s="42">
        <v>0</v>
      </c>
      <c r="CZ53" s="42">
        <v>0</v>
      </c>
      <c r="DA53" s="42">
        <v>0</v>
      </c>
      <c r="DB53" s="42">
        <v>21</v>
      </c>
      <c r="DC53" s="42">
        <v>2</v>
      </c>
      <c r="DD53" s="42">
        <v>0</v>
      </c>
      <c r="DE53" s="56">
        <v>0</v>
      </c>
      <c r="DF53" s="57">
        <v>4166</v>
      </c>
      <c r="DG53" s="42">
        <v>638</v>
      </c>
      <c r="DH53" s="42">
        <v>28414</v>
      </c>
      <c r="DI53" s="42">
        <v>0</v>
      </c>
      <c r="DJ53" s="42">
        <v>0</v>
      </c>
      <c r="DK53" s="42">
        <v>44</v>
      </c>
      <c r="DL53" s="42">
        <v>6372</v>
      </c>
      <c r="DM53" s="56">
        <v>148</v>
      </c>
      <c r="DN53" s="56">
        <v>35616</v>
      </c>
      <c r="DO53" s="57">
        <v>39782</v>
      </c>
      <c r="DP53" s="57">
        <v>3431</v>
      </c>
      <c r="DQ53" s="57">
        <v>3431</v>
      </c>
      <c r="DR53" s="57">
        <v>39047</v>
      </c>
      <c r="DS53" s="57">
        <v>43213</v>
      </c>
    </row>
    <row r="54" spans="1:123" ht="39.950000000000003" customHeight="1" x14ac:dyDescent="0.15">
      <c r="A54" s="55" t="s">
        <v>149</v>
      </c>
      <c r="B54" s="43" t="s">
        <v>148</v>
      </c>
      <c r="C54" s="55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  <c r="AG54" s="42">
        <v>0</v>
      </c>
      <c r="AH54" s="42">
        <v>0</v>
      </c>
      <c r="AI54" s="42">
        <v>0</v>
      </c>
      <c r="AJ54" s="42">
        <v>0</v>
      </c>
      <c r="AK54" s="42">
        <v>0</v>
      </c>
      <c r="AL54" s="42">
        <v>0</v>
      </c>
      <c r="AM54" s="42">
        <v>0</v>
      </c>
      <c r="AN54" s="42">
        <v>0</v>
      </c>
      <c r="AO54" s="42">
        <v>0</v>
      </c>
      <c r="AP54" s="42">
        <v>0</v>
      </c>
      <c r="AQ54" s="42">
        <v>0</v>
      </c>
      <c r="AR54" s="42">
        <v>0</v>
      </c>
      <c r="AS54" s="42">
        <v>0</v>
      </c>
      <c r="AT54" s="42">
        <v>123</v>
      </c>
      <c r="AU54" s="42">
        <v>764</v>
      </c>
      <c r="AV54" s="42">
        <v>283</v>
      </c>
      <c r="AW54" s="42">
        <v>20</v>
      </c>
      <c r="AX54" s="42">
        <v>0</v>
      </c>
      <c r="AY54" s="42">
        <v>474</v>
      </c>
      <c r="AZ54" s="42">
        <v>0</v>
      </c>
      <c r="BA54" s="42">
        <v>128</v>
      </c>
      <c r="BB54" s="42">
        <v>0</v>
      </c>
      <c r="BC54" s="42">
        <v>27</v>
      </c>
      <c r="BD54" s="42">
        <v>5</v>
      </c>
      <c r="BE54" s="42">
        <v>2</v>
      </c>
      <c r="BF54" s="42">
        <v>0</v>
      </c>
      <c r="BG54" s="42">
        <v>1</v>
      </c>
      <c r="BH54" s="42">
        <v>118</v>
      </c>
      <c r="BI54" s="42">
        <v>8</v>
      </c>
      <c r="BJ54" s="42">
        <v>0</v>
      </c>
      <c r="BK54" s="42">
        <v>0</v>
      </c>
      <c r="BL54" s="42">
        <v>59</v>
      </c>
      <c r="BM54" s="42">
        <v>7</v>
      </c>
      <c r="BN54" s="42">
        <v>66</v>
      </c>
      <c r="BO54" s="42">
        <v>76</v>
      </c>
      <c r="BP54" s="42">
        <v>0</v>
      </c>
      <c r="BQ54" s="42">
        <v>0</v>
      </c>
      <c r="BR54" s="42">
        <v>0</v>
      </c>
      <c r="BS54" s="42">
        <v>0</v>
      </c>
      <c r="BT54" s="42">
        <v>0</v>
      </c>
      <c r="BU54" s="42">
        <v>0</v>
      </c>
      <c r="BV54" s="42">
        <v>0</v>
      </c>
      <c r="BW54" s="42">
        <v>0</v>
      </c>
      <c r="BX54" s="42">
        <v>0</v>
      </c>
      <c r="BY54" s="42">
        <v>2</v>
      </c>
      <c r="BZ54" s="42">
        <v>0</v>
      </c>
      <c r="CA54" s="42">
        <v>0</v>
      </c>
      <c r="CB54" s="42">
        <v>0</v>
      </c>
      <c r="CC54" s="42">
        <v>0</v>
      </c>
      <c r="CD54" s="42">
        <v>0</v>
      </c>
      <c r="CE54" s="42">
        <v>0</v>
      </c>
      <c r="CF54" s="42">
        <v>0</v>
      </c>
      <c r="CG54" s="42">
        <v>0</v>
      </c>
      <c r="CH54" s="42">
        <v>0</v>
      </c>
      <c r="CI54" s="42">
        <v>0</v>
      </c>
      <c r="CJ54" s="42">
        <v>2</v>
      </c>
      <c r="CK54" s="42">
        <v>0</v>
      </c>
      <c r="CL54" s="42">
        <v>0</v>
      </c>
      <c r="CM54" s="42">
        <v>382</v>
      </c>
      <c r="CN54" s="42">
        <v>0</v>
      </c>
      <c r="CO54" s="42">
        <v>0</v>
      </c>
      <c r="CP54" s="42">
        <v>30</v>
      </c>
      <c r="CQ54" s="42">
        <v>0</v>
      </c>
      <c r="CR54" s="42">
        <v>0</v>
      </c>
      <c r="CS54" s="42">
        <v>0</v>
      </c>
      <c r="CT54" s="42">
        <v>0</v>
      </c>
      <c r="CU54" s="42">
        <v>0</v>
      </c>
      <c r="CV54" s="42">
        <v>0</v>
      </c>
      <c r="CW54" s="42">
        <v>340</v>
      </c>
      <c r="CX54" s="42">
        <v>41</v>
      </c>
      <c r="CY54" s="42">
        <v>0</v>
      </c>
      <c r="CZ54" s="42">
        <v>0</v>
      </c>
      <c r="DA54" s="42">
        <v>0</v>
      </c>
      <c r="DB54" s="42">
        <v>0</v>
      </c>
      <c r="DC54" s="42">
        <v>0</v>
      </c>
      <c r="DD54" s="42">
        <v>0</v>
      </c>
      <c r="DE54" s="56">
        <v>0</v>
      </c>
      <c r="DF54" s="57">
        <v>2958</v>
      </c>
      <c r="DG54" s="42">
        <v>0</v>
      </c>
      <c r="DH54" s="42">
        <v>0</v>
      </c>
      <c r="DI54" s="42">
        <v>0</v>
      </c>
      <c r="DJ54" s="42">
        <v>0</v>
      </c>
      <c r="DK54" s="42">
        <v>1425</v>
      </c>
      <c r="DL54" s="42">
        <v>12984</v>
      </c>
      <c r="DM54" s="56">
        <v>3</v>
      </c>
      <c r="DN54" s="56">
        <v>14412</v>
      </c>
      <c r="DO54" s="57">
        <v>17370</v>
      </c>
      <c r="DP54" s="57">
        <v>23722</v>
      </c>
      <c r="DQ54" s="57">
        <v>23722</v>
      </c>
      <c r="DR54" s="57">
        <v>38134</v>
      </c>
      <c r="DS54" s="57">
        <v>41092</v>
      </c>
    </row>
    <row r="55" spans="1:123" ht="39.950000000000003" customHeight="1" x14ac:dyDescent="0.15">
      <c r="A55" s="55" t="s">
        <v>147</v>
      </c>
      <c r="B55" s="43" t="s">
        <v>146</v>
      </c>
      <c r="C55" s="55">
        <v>1</v>
      </c>
      <c r="D55" s="42">
        <v>1</v>
      </c>
      <c r="E55" s="42">
        <v>0</v>
      </c>
      <c r="F55" s="42">
        <v>0</v>
      </c>
      <c r="G55" s="42">
        <v>16</v>
      </c>
      <c r="H55" s="42">
        <v>0</v>
      </c>
      <c r="I55" s="42">
        <v>1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11</v>
      </c>
      <c r="R55" s="42">
        <v>0</v>
      </c>
      <c r="S55" s="42">
        <v>0</v>
      </c>
      <c r="T55" s="42">
        <v>1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2</v>
      </c>
      <c r="AF55" s="42">
        <v>0</v>
      </c>
      <c r="AG55" s="42">
        <v>0</v>
      </c>
      <c r="AH55" s="42">
        <v>0</v>
      </c>
      <c r="AI55" s="42">
        <v>0</v>
      </c>
      <c r="AJ55" s="42">
        <v>0</v>
      </c>
      <c r="AK55" s="42">
        <v>2</v>
      </c>
      <c r="AL55" s="42">
        <v>0</v>
      </c>
      <c r="AM55" s="42">
        <v>0</v>
      </c>
      <c r="AN55" s="42">
        <v>0</v>
      </c>
      <c r="AO55" s="42">
        <v>0</v>
      </c>
      <c r="AP55" s="42">
        <v>0</v>
      </c>
      <c r="AQ55" s="42">
        <v>0</v>
      </c>
      <c r="AR55" s="42">
        <v>0</v>
      </c>
      <c r="AS55" s="42">
        <v>14</v>
      </c>
      <c r="AT55" s="42">
        <v>77</v>
      </c>
      <c r="AU55" s="42">
        <v>155</v>
      </c>
      <c r="AV55" s="42">
        <v>273</v>
      </c>
      <c r="AW55" s="42">
        <v>951</v>
      </c>
      <c r="AX55" s="42">
        <v>544</v>
      </c>
      <c r="AY55" s="42">
        <v>731</v>
      </c>
      <c r="AZ55" s="42">
        <v>234</v>
      </c>
      <c r="BA55" s="42">
        <v>72</v>
      </c>
      <c r="BB55" s="42">
        <v>1760</v>
      </c>
      <c r="BC55" s="42">
        <v>493</v>
      </c>
      <c r="BD55" s="42">
        <v>42</v>
      </c>
      <c r="BE55" s="42">
        <v>2882</v>
      </c>
      <c r="BF55" s="42">
        <v>437</v>
      </c>
      <c r="BG55" s="42">
        <v>1021</v>
      </c>
      <c r="BH55" s="42">
        <v>41</v>
      </c>
      <c r="BI55" s="42">
        <v>261</v>
      </c>
      <c r="BJ55" s="42">
        <v>86</v>
      </c>
      <c r="BK55" s="42">
        <v>0</v>
      </c>
      <c r="BL55" s="42">
        <v>1446</v>
      </c>
      <c r="BM55" s="42">
        <v>437</v>
      </c>
      <c r="BN55" s="42">
        <v>158</v>
      </c>
      <c r="BO55" s="42">
        <v>174</v>
      </c>
      <c r="BP55" s="42">
        <v>0</v>
      </c>
      <c r="BQ55" s="42">
        <v>0</v>
      </c>
      <c r="BR55" s="42">
        <v>10</v>
      </c>
      <c r="BS55" s="42">
        <v>0</v>
      </c>
      <c r="BT55" s="42">
        <v>248</v>
      </c>
      <c r="BU55" s="42">
        <v>1</v>
      </c>
      <c r="BV55" s="42">
        <v>9</v>
      </c>
      <c r="BW55" s="42">
        <v>2</v>
      </c>
      <c r="BX55" s="42">
        <v>0</v>
      </c>
      <c r="BY55" s="42">
        <v>24</v>
      </c>
      <c r="BZ55" s="42">
        <v>8</v>
      </c>
      <c r="CA55" s="42">
        <v>14</v>
      </c>
      <c r="CB55" s="42">
        <v>7</v>
      </c>
      <c r="CC55" s="42">
        <v>1</v>
      </c>
      <c r="CD55" s="42">
        <v>1</v>
      </c>
      <c r="CE55" s="42">
        <v>0</v>
      </c>
      <c r="CF55" s="42">
        <v>44</v>
      </c>
      <c r="CG55" s="42">
        <v>0</v>
      </c>
      <c r="CH55" s="42">
        <v>0</v>
      </c>
      <c r="CI55" s="42">
        <v>33</v>
      </c>
      <c r="CJ55" s="42">
        <v>6</v>
      </c>
      <c r="CK55" s="42">
        <v>0</v>
      </c>
      <c r="CL55" s="42">
        <v>52</v>
      </c>
      <c r="CM55" s="42">
        <v>174</v>
      </c>
      <c r="CN55" s="42">
        <v>167</v>
      </c>
      <c r="CO55" s="42">
        <v>69</v>
      </c>
      <c r="CP55" s="42">
        <v>15</v>
      </c>
      <c r="CQ55" s="42">
        <v>4</v>
      </c>
      <c r="CR55" s="42">
        <v>0</v>
      </c>
      <c r="CS55" s="42">
        <v>0</v>
      </c>
      <c r="CT55" s="42">
        <v>0</v>
      </c>
      <c r="CU55" s="42">
        <v>2</v>
      </c>
      <c r="CV55" s="42">
        <v>0</v>
      </c>
      <c r="CW55" s="42">
        <v>741</v>
      </c>
      <c r="CX55" s="42">
        <v>42</v>
      </c>
      <c r="CY55" s="42">
        <v>6</v>
      </c>
      <c r="CZ55" s="42">
        <v>14</v>
      </c>
      <c r="DA55" s="42">
        <v>1</v>
      </c>
      <c r="DB55" s="42">
        <v>58</v>
      </c>
      <c r="DC55" s="42">
        <v>7</v>
      </c>
      <c r="DD55" s="42">
        <v>0</v>
      </c>
      <c r="DE55" s="56">
        <v>21</v>
      </c>
      <c r="DF55" s="57">
        <v>14105</v>
      </c>
      <c r="DG55" s="42">
        <v>119</v>
      </c>
      <c r="DH55" s="42">
        <v>7181</v>
      </c>
      <c r="DI55" s="42">
        <v>0</v>
      </c>
      <c r="DJ55" s="42">
        <v>0</v>
      </c>
      <c r="DK55" s="42">
        <v>811</v>
      </c>
      <c r="DL55" s="42">
        <v>5935</v>
      </c>
      <c r="DM55" s="56">
        <v>220</v>
      </c>
      <c r="DN55" s="56">
        <v>14266</v>
      </c>
      <c r="DO55" s="57">
        <v>28371</v>
      </c>
      <c r="DP55" s="57">
        <v>11134</v>
      </c>
      <c r="DQ55" s="57">
        <v>11134</v>
      </c>
      <c r="DR55" s="57">
        <v>25400</v>
      </c>
      <c r="DS55" s="57">
        <v>39505</v>
      </c>
    </row>
    <row r="56" spans="1:123" ht="39.950000000000003" customHeight="1" x14ac:dyDescent="0.15">
      <c r="A56" s="55" t="s">
        <v>145</v>
      </c>
      <c r="B56" s="43" t="s">
        <v>333</v>
      </c>
      <c r="C56" s="55">
        <v>0</v>
      </c>
      <c r="D56" s="42">
        <v>0</v>
      </c>
      <c r="E56" s="42">
        <v>0</v>
      </c>
      <c r="F56" s="42">
        <v>0</v>
      </c>
      <c r="G56" s="42">
        <v>1</v>
      </c>
      <c r="H56" s="42">
        <v>0</v>
      </c>
      <c r="I56" s="42">
        <v>0</v>
      </c>
      <c r="J56" s="42">
        <v>4</v>
      </c>
      <c r="K56" s="42">
        <v>1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9</v>
      </c>
      <c r="AB56" s="42">
        <v>0</v>
      </c>
      <c r="AC56" s="42">
        <v>0</v>
      </c>
      <c r="AD56" s="42">
        <v>0</v>
      </c>
      <c r="AE56" s="42">
        <v>0</v>
      </c>
      <c r="AF56" s="42">
        <v>1</v>
      </c>
      <c r="AG56" s="42">
        <v>0</v>
      </c>
      <c r="AH56" s="42">
        <v>0</v>
      </c>
      <c r="AI56" s="42">
        <v>0</v>
      </c>
      <c r="AJ56" s="42">
        <v>0</v>
      </c>
      <c r="AK56" s="42">
        <v>0</v>
      </c>
      <c r="AL56" s="42">
        <v>0</v>
      </c>
      <c r="AM56" s="42">
        <v>0</v>
      </c>
      <c r="AN56" s="42">
        <v>0</v>
      </c>
      <c r="AO56" s="42">
        <v>0</v>
      </c>
      <c r="AP56" s="42">
        <v>0</v>
      </c>
      <c r="AQ56" s="42">
        <v>0</v>
      </c>
      <c r="AR56" s="42">
        <v>5</v>
      </c>
      <c r="AS56" s="42">
        <v>1</v>
      </c>
      <c r="AT56" s="42">
        <v>119</v>
      </c>
      <c r="AU56" s="42">
        <v>25</v>
      </c>
      <c r="AV56" s="42">
        <v>0</v>
      </c>
      <c r="AW56" s="42">
        <v>6</v>
      </c>
      <c r="AX56" s="42">
        <v>3</v>
      </c>
      <c r="AY56" s="42">
        <v>3</v>
      </c>
      <c r="AZ56" s="42">
        <v>0</v>
      </c>
      <c r="BA56" s="42">
        <v>1</v>
      </c>
      <c r="BB56" s="42">
        <v>1</v>
      </c>
      <c r="BC56" s="42">
        <v>393</v>
      </c>
      <c r="BD56" s="42">
        <v>2</v>
      </c>
      <c r="BE56" s="42">
        <v>3100</v>
      </c>
      <c r="BF56" s="42">
        <v>409</v>
      </c>
      <c r="BG56" s="42">
        <v>4</v>
      </c>
      <c r="BH56" s="42">
        <v>212</v>
      </c>
      <c r="BI56" s="42">
        <v>45</v>
      </c>
      <c r="BJ56" s="42">
        <v>3</v>
      </c>
      <c r="BK56" s="42">
        <v>1</v>
      </c>
      <c r="BL56" s="42">
        <v>601</v>
      </c>
      <c r="BM56" s="42">
        <v>61</v>
      </c>
      <c r="BN56" s="42">
        <v>428</v>
      </c>
      <c r="BO56" s="42">
        <v>322</v>
      </c>
      <c r="BP56" s="42">
        <v>2</v>
      </c>
      <c r="BQ56" s="42">
        <v>0</v>
      </c>
      <c r="BR56" s="42">
        <v>1</v>
      </c>
      <c r="BS56" s="42">
        <v>1</v>
      </c>
      <c r="BT56" s="42">
        <v>313</v>
      </c>
      <c r="BU56" s="42">
        <v>57</v>
      </c>
      <c r="BV56" s="42">
        <v>42</v>
      </c>
      <c r="BW56" s="42">
        <v>16</v>
      </c>
      <c r="BX56" s="42">
        <v>0</v>
      </c>
      <c r="BY56" s="42">
        <v>7</v>
      </c>
      <c r="BZ56" s="42">
        <v>42</v>
      </c>
      <c r="CA56" s="42">
        <v>0</v>
      </c>
      <c r="CB56" s="42">
        <v>3</v>
      </c>
      <c r="CC56" s="42">
        <v>1</v>
      </c>
      <c r="CD56" s="42">
        <v>2</v>
      </c>
      <c r="CE56" s="42">
        <v>0</v>
      </c>
      <c r="CF56" s="42">
        <v>5</v>
      </c>
      <c r="CG56" s="42">
        <v>0</v>
      </c>
      <c r="CH56" s="42">
        <v>1</v>
      </c>
      <c r="CI56" s="42">
        <v>8</v>
      </c>
      <c r="CJ56" s="42">
        <v>76</v>
      </c>
      <c r="CK56" s="42">
        <v>1</v>
      </c>
      <c r="CL56" s="42">
        <v>24</v>
      </c>
      <c r="CM56" s="42">
        <v>776</v>
      </c>
      <c r="CN56" s="42">
        <v>9</v>
      </c>
      <c r="CO56" s="42">
        <v>47</v>
      </c>
      <c r="CP56" s="42">
        <v>13</v>
      </c>
      <c r="CQ56" s="42">
        <v>0</v>
      </c>
      <c r="CR56" s="42">
        <v>5</v>
      </c>
      <c r="CS56" s="42">
        <v>0</v>
      </c>
      <c r="CT56" s="42">
        <v>3</v>
      </c>
      <c r="CU56" s="42">
        <v>13</v>
      </c>
      <c r="CV56" s="42">
        <v>25</v>
      </c>
      <c r="CW56" s="42">
        <v>203</v>
      </c>
      <c r="CX56" s="42">
        <v>292</v>
      </c>
      <c r="CY56" s="42">
        <v>1</v>
      </c>
      <c r="CZ56" s="42">
        <v>50</v>
      </c>
      <c r="DA56" s="42">
        <v>0</v>
      </c>
      <c r="DB56" s="42">
        <v>38</v>
      </c>
      <c r="DC56" s="42">
        <v>2</v>
      </c>
      <c r="DD56" s="42">
        <v>0</v>
      </c>
      <c r="DE56" s="56">
        <v>0</v>
      </c>
      <c r="DF56" s="57">
        <v>7840</v>
      </c>
      <c r="DG56" s="42">
        <v>498</v>
      </c>
      <c r="DH56" s="42">
        <v>31750</v>
      </c>
      <c r="DI56" s="42">
        <v>0</v>
      </c>
      <c r="DJ56" s="42">
        <v>0</v>
      </c>
      <c r="DK56" s="42">
        <v>6100</v>
      </c>
      <c r="DL56" s="42">
        <v>23634</v>
      </c>
      <c r="DM56" s="56">
        <v>332</v>
      </c>
      <c r="DN56" s="56">
        <v>62314</v>
      </c>
      <c r="DO56" s="57">
        <v>70154</v>
      </c>
      <c r="DP56" s="57">
        <v>10345</v>
      </c>
      <c r="DQ56" s="57">
        <v>10345</v>
      </c>
      <c r="DR56" s="57">
        <v>72659</v>
      </c>
      <c r="DS56" s="57">
        <v>80499</v>
      </c>
    </row>
    <row r="57" spans="1:123" ht="39.950000000000003" customHeight="1" x14ac:dyDescent="0.15">
      <c r="A57" s="55" t="s">
        <v>144</v>
      </c>
      <c r="B57" s="43" t="s">
        <v>143</v>
      </c>
      <c r="C57" s="55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  <c r="AG57" s="42">
        <v>0</v>
      </c>
      <c r="AH57" s="42">
        <v>0</v>
      </c>
      <c r="AI57" s="42">
        <v>0</v>
      </c>
      <c r="AJ57" s="42">
        <v>0</v>
      </c>
      <c r="AK57" s="42">
        <v>0</v>
      </c>
      <c r="AL57" s="42">
        <v>0</v>
      </c>
      <c r="AM57" s="42">
        <v>0</v>
      </c>
      <c r="AN57" s="42">
        <v>0</v>
      </c>
      <c r="AO57" s="42">
        <v>0</v>
      </c>
      <c r="AP57" s="42">
        <v>0</v>
      </c>
      <c r="AQ57" s="42">
        <v>0</v>
      </c>
      <c r="AR57" s="42">
        <v>0</v>
      </c>
      <c r="AS57" s="42">
        <v>0</v>
      </c>
      <c r="AT57" s="42">
        <v>0</v>
      </c>
      <c r="AU57" s="42">
        <v>16</v>
      </c>
      <c r="AV57" s="42">
        <v>0</v>
      </c>
      <c r="AW57" s="42">
        <v>0</v>
      </c>
      <c r="AX57" s="42">
        <v>0</v>
      </c>
      <c r="AY57" s="42">
        <v>0</v>
      </c>
      <c r="AZ57" s="42">
        <v>0</v>
      </c>
      <c r="BA57" s="42">
        <v>0</v>
      </c>
      <c r="BB57" s="42">
        <v>0</v>
      </c>
      <c r="BC57" s="42">
        <v>2</v>
      </c>
      <c r="BD57" s="42">
        <v>168</v>
      </c>
      <c r="BE57" s="42">
        <v>0</v>
      </c>
      <c r="BF57" s="42">
        <v>0</v>
      </c>
      <c r="BG57" s="42">
        <v>0</v>
      </c>
      <c r="BH57" s="42">
        <v>0</v>
      </c>
      <c r="BI57" s="42">
        <v>0</v>
      </c>
      <c r="BJ57" s="42">
        <v>0</v>
      </c>
      <c r="BK57" s="42">
        <v>0</v>
      </c>
      <c r="BL57" s="42">
        <v>0</v>
      </c>
      <c r="BM57" s="42">
        <v>0</v>
      </c>
      <c r="BN57" s="42">
        <v>0</v>
      </c>
      <c r="BO57" s="42">
        <v>0</v>
      </c>
      <c r="BP57" s="42">
        <v>0</v>
      </c>
      <c r="BQ57" s="42">
        <v>0</v>
      </c>
      <c r="BR57" s="42">
        <v>0</v>
      </c>
      <c r="BS57" s="42">
        <v>0</v>
      </c>
      <c r="BT57" s="42">
        <v>0</v>
      </c>
      <c r="BU57" s="42">
        <v>0</v>
      </c>
      <c r="BV57" s="42">
        <v>0</v>
      </c>
      <c r="BW57" s="42">
        <v>0</v>
      </c>
      <c r="BX57" s="42">
        <v>0</v>
      </c>
      <c r="BY57" s="42">
        <v>0</v>
      </c>
      <c r="BZ57" s="42">
        <v>0</v>
      </c>
      <c r="CA57" s="42">
        <v>0</v>
      </c>
      <c r="CB57" s="42">
        <v>0</v>
      </c>
      <c r="CC57" s="42">
        <v>0</v>
      </c>
      <c r="CD57" s="42">
        <v>0</v>
      </c>
      <c r="CE57" s="42">
        <v>0</v>
      </c>
      <c r="CF57" s="42">
        <v>0</v>
      </c>
      <c r="CG57" s="42">
        <v>0</v>
      </c>
      <c r="CH57" s="42">
        <v>7</v>
      </c>
      <c r="CI57" s="42">
        <v>4</v>
      </c>
      <c r="CJ57" s="42">
        <v>0</v>
      </c>
      <c r="CK57" s="42">
        <v>0</v>
      </c>
      <c r="CL57" s="42">
        <v>0</v>
      </c>
      <c r="CM57" s="42">
        <v>0</v>
      </c>
      <c r="CN57" s="42">
        <v>0</v>
      </c>
      <c r="CO57" s="42">
        <v>0</v>
      </c>
      <c r="CP57" s="42">
        <v>0</v>
      </c>
      <c r="CQ57" s="42">
        <v>0</v>
      </c>
      <c r="CR57" s="42">
        <v>0</v>
      </c>
      <c r="CS57" s="42">
        <v>0</v>
      </c>
      <c r="CT57" s="42">
        <v>0</v>
      </c>
      <c r="CU57" s="42">
        <v>308</v>
      </c>
      <c r="CV57" s="42">
        <v>0</v>
      </c>
      <c r="CW57" s="42">
        <v>157</v>
      </c>
      <c r="CX57" s="42">
        <v>0</v>
      </c>
      <c r="CY57" s="42">
        <v>0</v>
      </c>
      <c r="CZ57" s="42">
        <v>0</v>
      </c>
      <c r="DA57" s="42">
        <v>0</v>
      </c>
      <c r="DB57" s="42">
        <v>0</v>
      </c>
      <c r="DC57" s="42">
        <v>0</v>
      </c>
      <c r="DD57" s="42">
        <v>0</v>
      </c>
      <c r="DE57" s="56">
        <v>0</v>
      </c>
      <c r="DF57" s="57">
        <v>662</v>
      </c>
      <c r="DG57" s="42">
        <v>0</v>
      </c>
      <c r="DH57" s="42">
        <v>4599</v>
      </c>
      <c r="DI57" s="42">
        <v>0</v>
      </c>
      <c r="DJ57" s="42">
        <v>0</v>
      </c>
      <c r="DK57" s="42">
        <v>3139</v>
      </c>
      <c r="DL57" s="42">
        <v>20611</v>
      </c>
      <c r="DM57" s="56">
        <v>80</v>
      </c>
      <c r="DN57" s="56">
        <v>28429</v>
      </c>
      <c r="DO57" s="57">
        <v>29091</v>
      </c>
      <c r="DP57" s="57">
        <v>5711</v>
      </c>
      <c r="DQ57" s="57">
        <v>5711</v>
      </c>
      <c r="DR57" s="57">
        <v>34140</v>
      </c>
      <c r="DS57" s="57">
        <v>34802</v>
      </c>
    </row>
    <row r="58" spans="1:123" ht="39.950000000000003" customHeight="1" x14ac:dyDescent="0.15">
      <c r="A58" s="55" t="s">
        <v>142</v>
      </c>
      <c r="B58" s="43" t="s">
        <v>141</v>
      </c>
      <c r="C58" s="55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  <c r="AG58" s="42">
        <v>0</v>
      </c>
      <c r="AH58" s="42">
        <v>0</v>
      </c>
      <c r="AI58" s="42">
        <v>0</v>
      </c>
      <c r="AJ58" s="42">
        <v>0</v>
      </c>
      <c r="AK58" s="42">
        <v>0</v>
      </c>
      <c r="AL58" s="42">
        <v>0</v>
      </c>
      <c r="AM58" s="42">
        <v>0</v>
      </c>
      <c r="AN58" s="42">
        <v>0</v>
      </c>
      <c r="AO58" s="42">
        <v>0</v>
      </c>
      <c r="AP58" s="42">
        <v>0</v>
      </c>
      <c r="AQ58" s="42">
        <v>0</v>
      </c>
      <c r="AR58" s="42">
        <v>0</v>
      </c>
      <c r="AS58" s="42">
        <v>0</v>
      </c>
      <c r="AT58" s="42">
        <v>0</v>
      </c>
      <c r="AU58" s="42">
        <v>0</v>
      </c>
      <c r="AV58" s="42">
        <v>0</v>
      </c>
      <c r="AW58" s="42">
        <v>0</v>
      </c>
      <c r="AX58" s="42">
        <v>0</v>
      </c>
      <c r="AY58" s="42">
        <v>0</v>
      </c>
      <c r="AZ58" s="42">
        <v>0</v>
      </c>
      <c r="BA58" s="42">
        <v>0</v>
      </c>
      <c r="BB58" s="42">
        <v>0</v>
      </c>
      <c r="BC58" s="42">
        <v>0</v>
      </c>
      <c r="BD58" s="42">
        <v>0</v>
      </c>
      <c r="BE58" s="42">
        <v>0</v>
      </c>
      <c r="BF58" s="42">
        <v>0</v>
      </c>
      <c r="BG58" s="42">
        <v>0</v>
      </c>
      <c r="BH58" s="42">
        <v>0</v>
      </c>
      <c r="BI58" s="42">
        <v>0</v>
      </c>
      <c r="BJ58" s="42">
        <v>0</v>
      </c>
      <c r="BK58" s="42">
        <v>0</v>
      </c>
      <c r="BL58" s="42">
        <v>0</v>
      </c>
      <c r="BM58" s="42">
        <v>0</v>
      </c>
      <c r="BN58" s="42">
        <v>0</v>
      </c>
      <c r="BO58" s="42">
        <v>0</v>
      </c>
      <c r="BP58" s="42">
        <v>0</v>
      </c>
      <c r="BQ58" s="42">
        <v>0</v>
      </c>
      <c r="BR58" s="42">
        <v>0</v>
      </c>
      <c r="BS58" s="42">
        <v>0</v>
      </c>
      <c r="BT58" s="42">
        <v>0</v>
      </c>
      <c r="BU58" s="42">
        <v>0</v>
      </c>
      <c r="BV58" s="42">
        <v>0</v>
      </c>
      <c r="BW58" s="42">
        <v>0</v>
      </c>
      <c r="BX58" s="42">
        <v>0</v>
      </c>
      <c r="BY58" s="42">
        <v>0</v>
      </c>
      <c r="BZ58" s="42">
        <v>0</v>
      </c>
      <c r="CA58" s="42">
        <v>0</v>
      </c>
      <c r="CB58" s="42">
        <v>0</v>
      </c>
      <c r="CC58" s="42">
        <v>0</v>
      </c>
      <c r="CD58" s="42">
        <v>0</v>
      </c>
      <c r="CE58" s="42">
        <v>0</v>
      </c>
      <c r="CF58" s="42">
        <v>0</v>
      </c>
      <c r="CG58" s="42">
        <v>0</v>
      </c>
      <c r="CH58" s="42">
        <v>0</v>
      </c>
      <c r="CI58" s="42">
        <v>0</v>
      </c>
      <c r="CJ58" s="42">
        <v>0</v>
      </c>
      <c r="CK58" s="42">
        <v>0</v>
      </c>
      <c r="CL58" s="42">
        <v>0</v>
      </c>
      <c r="CM58" s="42">
        <v>0</v>
      </c>
      <c r="CN58" s="42">
        <v>0</v>
      </c>
      <c r="CO58" s="42">
        <v>0</v>
      </c>
      <c r="CP58" s="42">
        <v>0</v>
      </c>
      <c r="CQ58" s="42">
        <v>0</v>
      </c>
      <c r="CR58" s="42">
        <v>0</v>
      </c>
      <c r="CS58" s="42">
        <v>0</v>
      </c>
      <c r="CT58" s="42">
        <v>0</v>
      </c>
      <c r="CU58" s="42">
        <v>0</v>
      </c>
      <c r="CV58" s="42">
        <v>0</v>
      </c>
      <c r="CW58" s="42">
        <v>0</v>
      </c>
      <c r="CX58" s="42">
        <v>0</v>
      </c>
      <c r="CY58" s="42">
        <v>0</v>
      </c>
      <c r="CZ58" s="42">
        <v>0</v>
      </c>
      <c r="DA58" s="42">
        <v>0</v>
      </c>
      <c r="DB58" s="42">
        <v>0</v>
      </c>
      <c r="DC58" s="42">
        <v>0</v>
      </c>
      <c r="DD58" s="42">
        <v>0</v>
      </c>
      <c r="DE58" s="56">
        <v>0</v>
      </c>
      <c r="DF58" s="57">
        <v>0</v>
      </c>
      <c r="DG58" s="42">
        <v>0</v>
      </c>
      <c r="DH58" s="42">
        <v>130163</v>
      </c>
      <c r="DI58" s="42">
        <v>0</v>
      </c>
      <c r="DJ58" s="42">
        <v>0</v>
      </c>
      <c r="DK58" s="42">
        <v>2443</v>
      </c>
      <c r="DL58" s="42">
        <v>56659</v>
      </c>
      <c r="DM58" s="56">
        <v>1181</v>
      </c>
      <c r="DN58" s="56">
        <v>190446</v>
      </c>
      <c r="DO58" s="57">
        <v>190446</v>
      </c>
      <c r="DP58" s="57">
        <v>227704</v>
      </c>
      <c r="DQ58" s="57">
        <v>227704</v>
      </c>
      <c r="DR58" s="57">
        <v>418150</v>
      </c>
      <c r="DS58" s="57">
        <v>418150</v>
      </c>
    </row>
    <row r="59" spans="1:123" ht="39.950000000000003" customHeight="1" x14ac:dyDescent="0.15">
      <c r="A59" s="55" t="s">
        <v>140</v>
      </c>
      <c r="B59" s="43" t="s">
        <v>139</v>
      </c>
      <c r="C59" s="55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  <c r="AE59" s="42">
        <v>0</v>
      </c>
      <c r="AF59" s="42">
        <v>0</v>
      </c>
      <c r="AG59" s="42">
        <v>0</v>
      </c>
      <c r="AH59" s="42">
        <v>0</v>
      </c>
      <c r="AI59" s="42">
        <v>0</v>
      </c>
      <c r="AJ59" s="42">
        <v>0</v>
      </c>
      <c r="AK59" s="42">
        <v>0</v>
      </c>
      <c r="AL59" s="42">
        <v>0</v>
      </c>
      <c r="AM59" s="42">
        <v>0</v>
      </c>
      <c r="AN59" s="42">
        <v>0</v>
      </c>
      <c r="AO59" s="42">
        <v>0</v>
      </c>
      <c r="AP59" s="42">
        <v>0</v>
      </c>
      <c r="AQ59" s="42">
        <v>0</v>
      </c>
      <c r="AR59" s="42">
        <v>0</v>
      </c>
      <c r="AS59" s="42">
        <v>0</v>
      </c>
      <c r="AT59" s="42">
        <v>0</v>
      </c>
      <c r="AU59" s="42">
        <v>0</v>
      </c>
      <c r="AV59" s="42">
        <v>0</v>
      </c>
      <c r="AW59" s="42">
        <v>0</v>
      </c>
      <c r="AX59" s="42">
        <v>0</v>
      </c>
      <c r="AY59" s="42">
        <v>0</v>
      </c>
      <c r="AZ59" s="42">
        <v>0</v>
      </c>
      <c r="BA59" s="42">
        <v>0</v>
      </c>
      <c r="BB59" s="42">
        <v>0</v>
      </c>
      <c r="BC59" s="42">
        <v>0</v>
      </c>
      <c r="BD59" s="42">
        <v>0</v>
      </c>
      <c r="BE59" s="42">
        <v>0</v>
      </c>
      <c r="BF59" s="42">
        <v>2805</v>
      </c>
      <c r="BG59" s="42">
        <v>0</v>
      </c>
      <c r="BH59" s="42">
        <v>0</v>
      </c>
      <c r="BI59" s="42">
        <v>0</v>
      </c>
      <c r="BJ59" s="42">
        <v>0</v>
      </c>
      <c r="BK59" s="42">
        <v>0</v>
      </c>
      <c r="BL59" s="42">
        <v>0</v>
      </c>
      <c r="BM59" s="42">
        <v>0</v>
      </c>
      <c r="BN59" s="42">
        <v>0</v>
      </c>
      <c r="BO59" s="42">
        <v>0</v>
      </c>
      <c r="BP59" s="42">
        <v>0</v>
      </c>
      <c r="BQ59" s="42">
        <v>0</v>
      </c>
      <c r="BR59" s="42">
        <v>0</v>
      </c>
      <c r="BS59" s="42">
        <v>0</v>
      </c>
      <c r="BT59" s="42">
        <v>0</v>
      </c>
      <c r="BU59" s="42">
        <v>0</v>
      </c>
      <c r="BV59" s="42">
        <v>0</v>
      </c>
      <c r="BW59" s="42">
        <v>0</v>
      </c>
      <c r="BX59" s="42">
        <v>0</v>
      </c>
      <c r="BY59" s="42">
        <v>0</v>
      </c>
      <c r="BZ59" s="42">
        <v>0</v>
      </c>
      <c r="CA59" s="42">
        <v>0</v>
      </c>
      <c r="CB59" s="42">
        <v>0</v>
      </c>
      <c r="CC59" s="42">
        <v>0</v>
      </c>
      <c r="CD59" s="42">
        <v>0</v>
      </c>
      <c r="CE59" s="42">
        <v>0</v>
      </c>
      <c r="CF59" s="42">
        <v>0</v>
      </c>
      <c r="CG59" s="42">
        <v>0</v>
      </c>
      <c r="CH59" s="42">
        <v>0</v>
      </c>
      <c r="CI59" s="42">
        <v>0</v>
      </c>
      <c r="CJ59" s="42">
        <v>0</v>
      </c>
      <c r="CK59" s="42">
        <v>0</v>
      </c>
      <c r="CL59" s="42">
        <v>0</v>
      </c>
      <c r="CM59" s="42">
        <v>270</v>
      </c>
      <c r="CN59" s="42">
        <v>0</v>
      </c>
      <c r="CO59" s="42">
        <v>0</v>
      </c>
      <c r="CP59" s="42">
        <v>0</v>
      </c>
      <c r="CQ59" s="42">
        <v>0</v>
      </c>
      <c r="CR59" s="42">
        <v>0</v>
      </c>
      <c r="CS59" s="42">
        <v>0</v>
      </c>
      <c r="CT59" s="42">
        <v>0</v>
      </c>
      <c r="CU59" s="42">
        <v>0</v>
      </c>
      <c r="CV59" s="42">
        <v>0</v>
      </c>
      <c r="CW59" s="42">
        <v>801</v>
      </c>
      <c r="CX59" s="42">
        <v>0</v>
      </c>
      <c r="CY59" s="42">
        <v>0</v>
      </c>
      <c r="CZ59" s="42">
        <v>0</v>
      </c>
      <c r="DA59" s="42">
        <v>0</v>
      </c>
      <c r="DB59" s="42">
        <v>0</v>
      </c>
      <c r="DC59" s="42">
        <v>0</v>
      </c>
      <c r="DD59" s="42">
        <v>0</v>
      </c>
      <c r="DE59" s="56">
        <v>0</v>
      </c>
      <c r="DF59" s="57">
        <v>3876</v>
      </c>
      <c r="DG59" s="42">
        <v>0</v>
      </c>
      <c r="DH59" s="42">
        <v>7263</v>
      </c>
      <c r="DI59" s="42">
        <v>0</v>
      </c>
      <c r="DJ59" s="42">
        <v>0</v>
      </c>
      <c r="DK59" s="42">
        <v>1019</v>
      </c>
      <c r="DL59" s="42">
        <v>46793</v>
      </c>
      <c r="DM59" s="56">
        <v>50</v>
      </c>
      <c r="DN59" s="56">
        <v>55125</v>
      </c>
      <c r="DO59" s="57">
        <v>59001</v>
      </c>
      <c r="DP59" s="57">
        <v>33017</v>
      </c>
      <c r="DQ59" s="57">
        <v>33017</v>
      </c>
      <c r="DR59" s="57">
        <v>88142</v>
      </c>
      <c r="DS59" s="57">
        <v>92018</v>
      </c>
    </row>
    <row r="60" spans="1:123" ht="39.950000000000003" customHeight="1" x14ac:dyDescent="0.15">
      <c r="A60" s="55" t="s">
        <v>138</v>
      </c>
      <c r="B60" s="43" t="s">
        <v>137</v>
      </c>
      <c r="C60" s="55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  <c r="AG60" s="42">
        <v>0</v>
      </c>
      <c r="AH60" s="42">
        <v>0</v>
      </c>
      <c r="AI60" s="42">
        <v>0</v>
      </c>
      <c r="AJ60" s="42">
        <v>0</v>
      </c>
      <c r="AK60" s="42">
        <v>0</v>
      </c>
      <c r="AL60" s="42">
        <v>0</v>
      </c>
      <c r="AM60" s="42">
        <v>0</v>
      </c>
      <c r="AN60" s="42">
        <v>0</v>
      </c>
      <c r="AO60" s="42">
        <v>0</v>
      </c>
      <c r="AP60" s="42">
        <v>0</v>
      </c>
      <c r="AQ60" s="42">
        <v>0</v>
      </c>
      <c r="AR60" s="42">
        <v>0</v>
      </c>
      <c r="AS60" s="42">
        <v>0</v>
      </c>
      <c r="AT60" s="42">
        <v>0</v>
      </c>
      <c r="AU60" s="42">
        <v>216</v>
      </c>
      <c r="AV60" s="42">
        <v>0</v>
      </c>
      <c r="AW60" s="42">
        <v>0</v>
      </c>
      <c r="AX60" s="42">
        <v>0</v>
      </c>
      <c r="AY60" s="42">
        <v>0</v>
      </c>
      <c r="AZ60" s="42">
        <v>0</v>
      </c>
      <c r="BA60" s="42">
        <v>0</v>
      </c>
      <c r="BB60" s="42">
        <v>0</v>
      </c>
      <c r="BC60" s="42">
        <v>0</v>
      </c>
      <c r="BD60" s="42">
        <v>0</v>
      </c>
      <c r="BE60" s="42">
        <v>185502</v>
      </c>
      <c r="BF60" s="42">
        <v>48411</v>
      </c>
      <c r="BG60" s="42">
        <v>109516</v>
      </c>
      <c r="BH60" s="42">
        <v>0</v>
      </c>
      <c r="BI60" s="42">
        <v>3073</v>
      </c>
      <c r="BJ60" s="42">
        <v>0</v>
      </c>
      <c r="BK60" s="42">
        <v>0</v>
      </c>
      <c r="BL60" s="42">
        <v>0</v>
      </c>
      <c r="BM60" s="42">
        <v>0</v>
      </c>
      <c r="BN60" s="42">
        <v>0</v>
      </c>
      <c r="BO60" s="42">
        <v>0</v>
      </c>
      <c r="BP60" s="42">
        <v>0</v>
      </c>
      <c r="BQ60" s="42">
        <v>0</v>
      </c>
      <c r="BR60" s="42">
        <v>0</v>
      </c>
      <c r="BS60" s="42">
        <v>0</v>
      </c>
      <c r="BT60" s="42">
        <v>0</v>
      </c>
      <c r="BU60" s="42">
        <v>0</v>
      </c>
      <c r="BV60" s="42">
        <v>0</v>
      </c>
      <c r="BW60" s="42">
        <v>0</v>
      </c>
      <c r="BX60" s="42">
        <v>0</v>
      </c>
      <c r="BY60" s="42">
        <v>0</v>
      </c>
      <c r="BZ60" s="42">
        <v>0</v>
      </c>
      <c r="CA60" s="42">
        <v>25</v>
      </c>
      <c r="CB60" s="42">
        <v>0</v>
      </c>
      <c r="CC60" s="42">
        <v>0</v>
      </c>
      <c r="CD60" s="42">
        <v>0</v>
      </c>
      <c r="CE60" s="42">
        <v>0</v>
      </c>
      <c r="CF60" s="42">
        <v>0</v>
      </c>
      <c r="CG60" s="42">
        <v>0</v>
      </c>
      <c r="CH60" s="42">
        <v>0</v>
      </c>
      <c r="CI60" s="42">
        <v>0</v>
      </c>
      <c r="CJ60" s="42">
        <v>0</v>
      </c>
      <c r="CK60" s="42">
        <v>0</v>
      </c>
      <c r="CL60" s="42">
        <v>0</v>
      </c>
      <c r="CM60" s="42">
        <v>0</v>
      </c>
      <c r="CN60" s="42">
        <v>0</v>
      </c>
      <c r="CO60" s="42">
        <v>0</v>
      </c>
      <c r="CP60" s="42">
        <v>0</v>
      </c>
      <c r="CQ60" s="42">
        <v>0</v>
      </c>
      <c r="CR60" s="42">
        <v>0</v>
      </c>
      <c r="CS60" s="42">
        <v>0</v>
      </c>
      <c r="CT60" s="42">
        <v>0</v>
      </c>
      <c r="CU60" s="42">
        <v>0</v>
      </c>
      <c r="CV60" s="42">
        <v>0</v>
      </c>
      <c r="CW60" s="42">
        <v>35507</v>
      </c>
      <c r="CX60" s="42">
        <v>0</v>
      </c>
      <c r="CY60" s="42">
        <v>0</v>
      </c>
      <c r="CZ60" s="42">
        <v>0</v>
      </c>
      <c r="DA60" s="42">
        <v>0</v>
      </c>
      <c r="DB60" s="42">
        <v>0</v>
      </c>
      <c r="DC60" s="42">
        <v>0</v>
      </c>
      <c r="DD60" s="42">
        <v>0</v>
      </c>
      <c r="DE60" s="56">
        <v>0</v>
      </c>
      <c r="DF60" s="57">
        <v>382250</v>
      </c>
      <c r="DG60" s="42">
        <v>0</v>
      </c>
      <c r="DH60" s="42">
        <v>259</v>
      </c>
      <c r="DI60" s="42">
        <v>0</v>
      </c>
      <c r="DJ60" s="42">
        <v>0</v>
      </c>
      <c r="DK60" s="42">
        <v>0</v>
      </c>
      <c r="DL60" s="42">
        <v>0</v>
      </c>
      <c r="DM60" s="56">
        <v>1130</v>
      </c>
      <c r="DN60" s="56">
        <v>1389</v>
      </c>
      <c r="DO60" s="57">
        <v>383639</v>
      </c>
      <c r="DP60" s="57">
        <v>71479</v>
      </c>
      <c r="DQ60" s="57">
        <v>71479</v>
      </c>
      <c r="DR60" s="57">
        <v>72868</v>
      </c>
      <c r="DS60" s="57">
        <v>455118</v>
      </c>
    </row>
    <row r="61" spans="1:123" ht="39.950000000000003" customHeight="1" x14ac:dyDescent="0.15">
      <c r="A61" s="55" t="s">
        <v>136</v>
      </c>
      <c r="B61" s="43" t="s">
        <v>135</v>
      </c>
      <c r="C61" s="55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  <c r="AG61" s="42">
        <v>0</v>
      </c>
      <c r="AH61" s="42">
        <v>0</v>
      </c>
      <c r="AI61" s="42">
        <v>0</v>
      </c>
      <c r="AJ61" s="42">
        <v>0</v>
      </c>
      <c r="AK61" s="42">
        <v>0</v>
      </c>
      <c r="AL61" s="42">
        <v>0</v>
      </c>
      <c r="AM61" s="42">
        <v>0</v>
      </c>
      <c r="AN61" s="42">
        <v>0</v>
      </c>
      <c r="AO61" s="42">
        <v>0</v>
      </c>
      <c r="AP61" s="42">
        <v>0</v>
      </c>
      <c r="AQ61" s="42">
        <v>0</v>
      </c>
      <c r="AR61" s="42">
        <v>0</v>
      </c>
      <c r="AS61" s="42">
        <v>0</v>
      </c>
      <c r="AT61" s="42">
        <v>0</v>
      </c>
      <c r="AU61" s="42">
        <v>0</v>
      </c>
      <c r="AV61" s="42">
        <v>0</v>
      </c>
      <c r="AW61" s="42">
        <v>0</v>
      </c>
      <c r="AX61" s="42">
        <v>0</v>
      </c>
      <c r="AY61" s="42">
        <v>0</v>
      </c>
      <c r="AZ61" s="42">
        <v>0</v>
      </c>
      <c r="BA61" s="42">
        <v>0</v>
      </c>
      <c r="BB61" s="42">
        <v>0</v>
      </c>
      <c r="BC61" s="42">
        <v>0</v>
      </c>
      <c r="BD61" s="42">
        <v>0</v>
      </c>
      <c r="BE61" s="42">
        <v>0</v>
      </c>
      <c r="BF61" s="42">
        <v>0</v>
      </c>
      <c r="BG61" s="42">
        <v>0</v>
      </c>
      <c r="BH61" s="42">
        <v>4529</v>
      </c>
      <c r="BI61" s="42">
        <v>0</v>
      </c>
      <c r="BJ61" s="42">
        <v>0</v>
      </c>
      <c r="BK61" s="42">
        <v>0</v>
      </c>
      <c r="BL61" s="42">
        <v>0</v>
      </c>
      <c r="BM61" s="42">
        <v>0</v>
      </c>
      <c r="BN61" s="42">
        <v>0</v>
      </c>
      <c r="BO61" s="42">
        <v>0</v>
      </c>
      <c r="BP61" s="42">
        <v>0</v>
      </c>
      <c r="BQ61" s="42">
        <v>0</v>
      </c>
      <c r="BR61" s="42">
        <v>0</v>
      </c>
      <c r="BS61" s="42">
        <v>0</v>
      </c>
      <c r="BT61" s="42">
        <v>0</v>
      </c>
      <c r="BU61" s="42">
        <v>0</v>
      </c>
      <c r="BV61" s="42">
        <v>0</v>
      </c>
      <c r="BW61" s="42">
        <v>0</v>
      </c>
      <c r="BX61" s="42">
        <v>0</v>
      </c>
      <c r="BY61" s="42">
        <v>0</v>
      </c>
      <c r="BZ61" s="42">
        <v>0</v>
      </c>
      <c r="CA61" s="42">
        <v>0</v>
      </c>
      <c r="CB61" s="42">
        <v>0</v>
      </c>
      <c r="CC61" s="42">
        <v>0</v>
      </c>
      <c r="CD61" s="42">
        <v>0</v>
      </c>
      <c r="CE61" s="42">
        <v>0</v>
      </c>
      <c r="CF61" s="42">
        <v>0</v>
      </c>
      <c r="CG61" s="42">
        <v>0</v>
      </c>
      <c r="CH61" s="42">
        <v>0</v>
      </c>
      <c r="CI61" s="42">
        <v>0</v>
      </c>
      <c r="CJ61" s="42">
        <v>0</v>
      </c>
      <c r="CK61" s="42">
        <v>0</v>
      </c>
      <c r="CL61" s="42">
        <v>0</v>
      </c>
      <c r="CM61" s="42">
        <v>0</v>
      </c>
      <c r="CN61" s="42">
        <v>0</v>
      </c>
      <c r="CO61" s="42">
        <v>0</v>
      </c>
      <c r="CP61" s="42">
        <v>0</v>
      </c>
      <c r="CQ61" s="42">
        <v>0</v>
      </c>
      <c r="CR61" s="42">
        <v>0</v>
      </c>
      <c r="CS61" s="42">
        <v>0</v>
      </c>
      <c r="CT61" s="42">
        <v>0</v>
      </c>
      <c r="CU61" s="42">
        <v>0</v>
      </c>
      <c r="CV61" s="42">
        <v>0</v>
      </c>
      <c r="CW61" s="42">
        <v>0</v>
      </c>
      <c r="CX61" s="42">
        <v>0</v>
      </c>
      <c r="CY61" s="42">
        <v>0</v>
      </c>
      <c r="CZ61" s="42">
        <v>0</v>
      </c>
      <c r="DA61" s="42">
        <v>0</v>
      </c>
      <c r="DB61" s="42">
        <v>0</v>
      </c>
      <c r="DC61" s="42">
        <v>0</v>
      </c>
      <c r="DD61" s="42">
        <v>0</v>
      </c>
      <c r="DE61" s="56">
        <v>0</v>
      </c>
      <c r="DF61" s="57">
        <v>4529</v>
      </c>
      <c r="DG61" s="42">
        <v>0</v>
      </c>
      <c r="DH61" s="42">
        <v>183</v>
      </c>
      <c r="DI61" s="42">
        <v>0</v>
      </c>
      <c r="DJ61" s="42">
        <v>0</v>
      </c>
      <c r="DK61" s="42">
        <v>308</v>
      </c>
      <c r="DL61" s="42">
        <v>1376</v>
      </c>
      <c r="DM61" s="56">
        <v>0</v>
      </c>
      <c r="DN61" s="56">
        <v>1867</v>
      </c>
      <c r="DO61" s="57">
        <v>6396</v>
      </c>
      <c r="DP61" s="57">
        <v>3913</v>
      </c>
      <c r="DQ61" s="57">
        <v>3913</v>
      </c>
      <c r="DR61" s="57">
        <v>5780</v>
      </c>
      <c r="DS61" s="57">
        <v>10309</v>
      </c>
    </row>
    <row r="62" spans="1:123" ht="39.950000000000003" customHeight="1" x14ac:dyDescent="0.15">
      <c r="A62" s="55" t="s">
        <v>134</v>
      </c>
      <c r="B62" s="43" t="s">
        <v>133</v>
      </c>
      <c r="C62" s="55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  <c r="AG62" s="42">
        <v>0</v>
      </c>
      <c r="AH62" s="42">
        <v>0</v>
      </c>
      <c r="AI62" s="42">
        <v>0</v>
      </c>
      <c r="AJ62" s="42">
        <v>0</v>
      </c>
      <c r="AK62" s="42">
        <v>0</v>
      </c>
      <c r="AL62" s="42">
        <v>0</v>
      </c>
      <c r="AM62" s="42">
        <v>0</v>
      </c>
      <c r="AN62" s="42">
        <v>0</v>
      </c>
      <c r="AO62" s="42">
        <v>0</v>
      </c>
      <c r="AP62" s="42">
        <v>0</v>
      </c>
      <c r="AQ62" s="42">
        <v>0</v>
      </c>
      <c r="AR62" s="42">
        <v>0</v>
      </c>
      <c r="AS62" s="42">
        <v>0</v>
      </c>
      <c r="AT62" s="42">
        <v>0</v>
      </c>
      <c r="AU62" s="42">
        <v>0</v>
      </c>
      <c r="AV62" s="42">
        <v>0</v>
      </c>
      <c r="AW62" s="42">
        <v>0</v>
      </c>
      <c r="AX62" s="42">
        <v>0</v>
      </c>
      <c r="AY62" s="42">
        <v>0</v>
      </c>
      <c r="AZ62" s="42">
        <v>0</v>
      </c>
      <c r="BA62" s="42">
        <v>0</v>
      </c>
      <c r="BB62" s="42">
        <v>0</v>
      </c>
      <c r="BC62" s="42">
        <v>0</v>
      </c>
      <c r="BD62" s="42">
        <v>0</v>
      </c>
      <c r="BE62" s="42">
        <v>0</v>
      </c>
      <c r="BF62" s="42">
        <v>0</v>
      </c>
      <c r="BG62" s="42">
        <v>0</v>
      </c>
      <c r="BH62" s="42">
        <v>0</v>
      </c>
      <c r="BI62" s="42">
        <v>5879</v>
      </c>
      <c r="BJ62" s="42">
        <v>0</v>
      </c>
      <c r="BK62" s="42">
        <v>0</v>
      </c>
      <c r="BL62" s="42">
        <v>0</v>
      </c>
      <c r="BM62" s="42">
        <v>0</v>
      </c>
      <c r="BN62" s="42">
        <v>0</v>
      </c>
      <c r="BO62" s="42">
        <v>0</v>
      </c>
      <c r="BP62" s="42">
        <v>0</v>
      </c>
      <c r="BQ62" s="42">
        <v>0</v>
      </c>
      <c r="BR62" s="42">
        <v>0</v>
      </c>
      <c r="BS62" s="42">
        <v>0</v>
      </c>
      <c r="BT62" s="42">
        <v>0</v>
      </c>
      <c r="BU62" s="42">
        <v>0</v>
      </c>
      <c r="BV62" s="42">
        <v>0</v>
      </c>
      <c r="BW62" s="42">
        <v>0</v>
      </c>
      <c r="BX62" s="42">
        <v>0</v>
      </c>
      <c r="BY62" s="42">
        <v>0</v>
      </c>
      <c r="BZ62" s="42">
        <v>0</v>
      </c>
      <c r="CA62" s="42">
        <v>0</v>
      </c>
      <c r="CB62" s="42">
        <v>0</v>
      </c>
      <c r="CC62" s="42">
        <v>0</v>
      </c>
      <c r="CD62" s="42">
        <v>0</v>
      </c>
      <c r="CE62" s="42">
        <v>0</v>
      </c>
      <c r="CF62" s="42">
        <v>37</v>
      </c>
      <c r="CG62" s="42">
        <v>0</v>
      </c>
      <c r="CH62" s="42">
        <v>0</v>
      </c>
      <c r="CI62" s="42">
        <v>0</v>
      </c>
      <c r="CJ62" s="42">
        <v>0</v>
      </c>
      <c r="CK62" s="42">
        <v>0</v>
      </c>
      <c r="CL62" s="42">
        <v>0</v>
      </c>
      <c r="CM62" s="42">
        <v>250</v>
      </c>
      <c r="CN62" s="42">
        <v>0</v>
      </c>
      <c r="CO62" s="42">
        <v>0</v>
      </c>
      <c r="CP62" s="42">
        <v>0</v>
      </c>
      <c r="CQ62" s="42">
        <v>0</v>
      </c>
      <c r="CR62" s="42">
        <v>0</v>
      </c>
      <c r="CS62" s="42">
        <v>0</v>
      </c>
      <c r="CT62" s="42">
        <v>0</v>
      </c>
      <c r="CU62" s="42">
        <v>0</v>
      </c>
      <c r="CV62" s="42">
        <v>0</v>
      </c>
      <c r="CW62" s="42">
        <v>1779</v>
      </c>
      <c r="CX62" s="42">
        <v>7</v>
      </c>
      <c r="CY62" s="42">
        <v>0</v>
      </c>
      <c r="CZ62" s="42">
        <v>0</v>
      </c>
      <c r="DA62" s="42">
        <v>0</v>
      </c>
      <c r="DB62" s="42">
        <v>0</v>
      </c>
      <c r="DC62" s="42">
        <v>21</v>
      </c>
      <c r="DD62" s="42">
        <v>0</v>
      </c>
      <c r="DE62" s="56">
        <v>0</v>
      </c>
      <c r="DF62" s="57">
        <v>7973</v>
      </c>
      <c r="DG62" s="42">
        <v>0</v>
      </c>
      <c r="DH62" s="42">
        <v>2136</v>
      </c>
      <c r="DI62" s="42">
        <v>0</v>
      </c>
      <c r="DJ62" s="42">
        <v>0</v>
      </c>
      <c r="DK62" s="42">
        <v>10839</v>
      </c>
      <c r="DL62" s="42">
        <v>37102</v>
      </c>
      <c r="DM62" s="56">
        <v>59</v>
      </c>
      <c r="DN62" s="56">
        <v>50136</v>
      </c>
      <c r="DO62" s="57">
        <v>58109</v>
      </c>
      <c r="DP62" s="57">
        <v>18103</v>
      </c>
      <c r="DQ62" s="57">
        <v>18103</v>
      </c>
      <c r="DR62" s="57">
        <v>68239</v>
      </c>
      <c r="DS62" s="57">
        <v>76212</v>
      </c>
    </row>
    <row r="63" spans="1:123" ht="39.950000000000003" customHeight="1" x14ac:dyDescent="0.15">
      <c r="A63" s="55" t="s">
        <v>132</v>
      </c>
      <c r="B63" s="43" t="s">
        <v>21</v>
      </c>
      <c r="C63" s="55">
        <v>53</v>
      </c>
      <c r="D63" s="42">
        <v>24</v>
      </c>
      <c r="E63" s="42">
        <v>11</v>
      </c>
      <c r="F63" s="42">
        <v>27</v>
      </c>
      <c r="G63" s="42">
        <v>740</v>
      </c>
      <c r="H63" s="42">
        <v>27</v>
      </c>
      <c r="I63" s="42">
        <v>169</v>
      </c>
      <c r="J63" s="42">
        <v>920</v>
      </c>
      <c r="K63" s="42">
        <v>1443</v>
      </c>
      <c r="L63" s="42">
        <v>0</v>
      </c>
      <c r="M63" s="42">
        <v>0</v>
      </c>
      <c r="N63" s="42">
        <v>58</v>
      </c>
      <c r="O63" s="42">
        <v>2722</v>
      </c>
      <c r="P63" s="42">
        <v>515</v>
      </c>
      <c r="Q63" s="42">
        <v>2173</v>
      </c>
      <c r="R63" s="42">
        <v>173</v>
      </c>
      <c r="S63" s="42">
        <v>31</v>
      </c>
      <c r="T63" s="42">
        <v>33</v>
      </c>
      <c r="U63" s="42">
        <v>0</v>
      </c>
      <c r="V63" s="42">
        <v>0</v>
      </c>
      <c r="W63" s="42">
        <v>0</v>
      </c>
      <c r="X63" s="42">
        <v>382</v>
      </c>
      <c r="Y63" s="42">
        <v>13</v>
      </c>
      <c r="Z63" s="42">
        <v>2</v>
      </c>
      <c r="AA63" s="42">
        <v>11</v>
      </c>
      <c r="AB63" s="42">
        <v>296</v>
      </c>
      <c r="AC63" s="42">
        <v>0</v>
      </c>
      <c r="AD63" s="42">
        <v>19</v>
      </c>
      <c r="AE63" s="42">
        <v>179</v>
      </c>
      <c r="AF63" s="42">
        <v>165</v>
      </c>
      <c r="AG63" s="42">
        <v>379</v>
      </c>
      <c r="AH63" s="42">
        <v>509</v>
      </c>
      <c r="AI63" s="42">
        <v>52</v>
      </c>
      <c r="AJ63" s="42">
        <v>373</v>
      </c>
      <c r="AK63" s="42">
        <v>432</v>
      </c>
      <c r="AL63" s="42">
        <v>1</v>
      </c>
      <c r="AM63" s="42">
        <v>2747</v>
      </c>
      <c r="AN63" s="42">
        <v>690</v>
      </c>
      <c r="AO63" s="42">
        <v>13</v>
      </c>
      <c r="AP63" s="42">
        <v>0</v>
      </c>
      <c r="AQ63" s="42">
        <v>733</v>
      </c>
      <c r="AR63" s="42">
        <v>18</v>
      </c>
      <c r="AS63" s="42">
        <v>127</v>
      </c>
      <c r="AT63" s="42">
        <v>61</v>
      </c>
      <c r="AU63" s="42">
        <v>1746</v>
      </c>
      <c r="AV63" s="42">
        <v>1388</v>
      </c>
      <c r="AW63" s="42">
        <v>292</v>
      </c>
      <c r="AX63" s="42">
        <v>979</v>
      </c>
      <c r="AY63" s="42">
        <v>757</v>
      </c>
      <c r="AZ63" s="42">
        <v>26</v>
      </c>
      <c r="BA63" s="42">
        <v>826</v>
      </c>
      <c r="BB63" s="42">
        <v>250</v>
      </c>
      <c r="BC63" s="42">
        <v>719</v>
      </c>
      <c r="BD63" s="42">
        <v>151</v>
      </c>
      <c r="BE63" s="42">
        <v>822</v>
      </c>
      <c r="BF63" s="42">
        <v>277</v>
      </c>
      <c r="BG63" s="42">
        <v>824</v>
      </c>
      <c r="BH63" s="42">
        <v>179</v>
      </c>
      <c r="BI63" s="42">
        <v>106</v>
      </c>
      <c r="BJ63" s="42">
        <v>7042</v>
      </c>
      <c r="BK63" s="42">
        <v>2</v>
      </c>
      <c r="BL63" s="42">
        <v>5182</v>
      </c>
      <c r="BM63" s="42">
        <v>7316</v>
      </c>
      <c r="BN63" s="42">
        <v>5199</v>
      </c>
      <c r="BO63" s="42">
        <v>3932</v>
      </c>
      <c r="BP63" s="42">
        <v>33</v>
      </c>
      <c r="BQ63" s="42">
        <v>1</v>
      </c>
      <c r="BR63" s="42">
        <v>378</v>
      </c>
      <c r="BS63" s="42">
        <v>297</v>
      </c>
      <c r="BT63" s="42">
        <v>3397</v>
      </c>
      <c r="BU63" s="42">
        <v>668</v>
      </c>
      <c r="BV63" s="42">
        <v>17</v>
      </c>
      <c r="BW63" s="42">
        <v>6</v>
      </c>
      <c r="BX63" s="42">
        <v>0</v>
      </c>
      <c r="BY63" s="42">
        <v>21</v>
      </c>
      <c r="BZ63" s="42">
        <v>862</v>
      </c>
      <c r="CA63" s="42">
        <v>20</v>
      </c>
      <c r="CB63" s="42">
        <v>154</v>
      </c>
      <c r="CC63" s="42">
        <v>6</v>
      </c>
      <c r="CD63" s="42">
        <v>1</v>
      </c>
      <c r="CE63" s="42">
        <v>11</v>
      </c>
      <c r="CF63" s="42">
        <v>72</v>
      </c>
      <c r="CG63" s="42">
        <v>13</v>
      </c>
      <c r="CH63" s="42">
        <v>2609</v>
      </c>
      <c r="CI63" s="42">
        <v>1062</v>
      </c>
      <c r="CJ63" s="42">
        <v>35344</v>
      </c>
      <c r="CK63" s="42">
        <v>346</v>
      </c>
      <c r="CL63" s="42">
        <v>19028</v>
      </c>
      <c r="CM63" s="42">
        <v>5209</v>
      </c>
      <c r="CN63" s="42">
        <v>3434</v>
      </c>
      <c r="CO63" s="42">
        <v>19118</v>
      </c>
      <c r="CP63" s="42">
        <v>1254</v>
      </c>
      <c r="CQ63" s="42">
        <v>139</v>
      </c>
      <c r="CR63" s="42">
        <v>2521</v>
      </c>
      <c r="CS63" s="42">
        <v>1601</v>
      </c>
      <c r="CT63" s="42">
        <v>2340</v>
      </c>
      <c r="CU63" s="42">
        <v>4954</v>
      </c>
      <c r="CV63" s="42">
        <v>2293</v>
      </c>
      <c r="CW63" s="42">
        <v>1136</v>
      </c>
      <c r="CX63" s="42">
        <v>21326</v>
      </c>
      <c r="CY63" s="42">
        <v>1161</v>
      </c>
      <c r="CZ63" s="42">
        <v>7017</v>
      </c>
      <c r="DA63" s="42">
        <v>1893</v>
      </c>
      <c r="DB63" s="42">
        <v>3851</v>
      </c>
      <c r="DC63" s="42">
        <v>4179</v>
      </c>
      <c r="DD63" s="42">
        <v>9390</v>
      </c>
      <c r="DE63" s="56">
        <v>93</v>
      </c>
      <c r="DF63" s="57">
        <v>211591</v>
      </c>
      <c r="DG63" s="42">
        <v>9711</v>
      </c>
      <c r="DH63" s="42">
        <v>94363</v>
      </c>
      <c r="DI63" s="42">
        <v>1</v>
      </c>
      <c r="DJ63" s="42">
        <v>0</v>
      </c>
      <c r="DK63" s="42">
        <v>14100</v>
      </c>
      <c r="DL63" s="42">
        <v>131438</v>
      </c>
      <c r="DM63" s="56">
        <v>5960</v>
      </c>
      <c r="DN63" s="56">
        <v>255573</v>
      </c>
      <c r="DO63" s="57">
        <v>467164</v>
      </c>
      <c r="DP63" s="57">
        <v>32247</v>
      </c>
      <c r="DQ63" s="57">
        <v>32247</v>
      </c>
      <c r="DR63" s="57">
        <v>287820</v>
      </c>
      <c r="DS63" s="57">
        <v>499411</v>
      </c>
    </row>
    <row r="64" spans="1:123" ht="39.950000000000003" customHeight="1" x14ac:dyDescent="0.15">
      <c r="A64" s="55" t="s">
        <v>131</v>
      </c>
      <c r="B64" s="43" t="s">
        <v>130</v>
      </c>
      <c r="C64" s="55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  <c r="AG64" s="42">
        <v>0</v>
      </c>
      <c r="AH64" s="42">
        <v>0</v>
      </c>
      <c r="AI64" s="42">
        <v>0</v>
      </c>
      <c r="AJ64" s="42">
        <v>0</v>
      </c>
      <c r="AK64" s="42">
        <v>0</v>
      </c>
      <c r="AL64" s="42">
        <v>0</v>
      </c>
      <c r="AM64" s="42">
        <v>0</v>
      </c>
      <c r="AN64" s="42">
        <v>0</v>
      </c>
      <c r="AO64" s="42">
        <v>0</v>
      </c>
      <c r="AP64" s="42">
        <v>0</v>
      </c>
      <c r="AQ64" s="42">
        <v>0</v>
      </c>
      <c r="AR64" s="42">
        <v>0</v>
      </c>
      <c r="AS64" s="42">
        <v>0</v>
      </c>
      <c r="AT64" s="42">
        <v>0</v>
      </c>
      <c r="AU64" s="42">
        <v>0</v>
      </c>
      <c r="AV64" s="42">
        <v>0</v>
      </c>
      <c r="AW64" s="42">
        <v>0</v>
      </c>
      <c r="AX64" s="42">
        <v>0</v>
      </c>
      <c r="AY64" s="42">
        <v>0</v>
      </c>
      <c r="AZ64" s="42">
        <v>0</v>
      </c>
      <c r="BA64" s="42">
        <v>0</v>
      </c>
      <c r="BB64" s="42">
        <v>0</v>
      </c>
      <c r="BC64" s="42">
        <v>0</v>
      </c>
      <c r="BD64" s="42">
        <v>0</v>
      </c>
      <c r="BE64" s="42">
        <v>0</v>
      </c>
      <c r="BF64" s="42">
        <v>0</v>
      </c>
      <c r="BG64" s="42">
        <v>0</v>
      </c>
      <c r="BH64" s="42">
        <v>0</v>
      </c>
      <c r="BI64" s="42">
        <v>0</v>
      </c>
      <c r="BJ64" s="42">
        <v>0</v>
      </c>
      <c r="BK64" s="42">
        <v>0</v>
      </c>
      <c r="BL64" s="42">
        <v>0</v>
      </c>
      <c r="BM64" s="42">
        <v>0</v>
      </c>
      <c r="BN64" s="42">
        <v>0</v>
      </c>
      <c r="BO64" s="42">
        <v>0</v>
      </c>
      <c r="BP64" s="42">
        <v>0</v>
      </c>
      <c r="BQ64" s="42">
        <v>0</v>
      </c>
      <c r="BR64" s="42">
        <v>0</v>
      </c>
      <c r="BS64" s="42">
        <v>0</v>
      </c>
      <c r="BT64" s="42">
        <v>0</v>
      </c>
      <c r="BU64" s="42">
        <v>0</v>
      </c>
      <c r="BV64" s="42">
        <v>0</v>
      </c>
      <c r="BW64" s="42">
        <v>0</v>
      </c>
      <c r="BX64" s="42">
        <v>0</v>
      </c>
      <c r="BY64" s="42">
        <v>0</v>
      </c>
      <c r="BZ64" s="42">
        <v>0</v>
      </c>
      <c r="CA64" s="42">
        <v>0</v>
      </c>
      <c r="CB64" s="42">
        <v>0</v>
      </c>
      <c r="CC64" s="42">
        <v>0</v>
      </c>
      <c r="CD64" s="42">
        <v>0</v>
      </c>
      <c r="CE64" s="42">
        <v>0</v>
      </c>
      <c r="CF64" s="42">
        <v>0</v>
      </c>
      <c r="CG64" s="42">
        <v>0</v>
      </c>
      <c r="CH64" s="42">
        <v>0</v>
      </c>
      <c r="CI64" s="42">
        <v>0</v>
      </c>
      <c r="CJ64" s="42">
        <v>0</v>
      </c>
      <c r="CK64" s="42">
        <v>0</v>
      </c>
      <c r="CL64" s="42">
        <v>0</v>
      </c>
      <c r="CM64" s="42">
        <v>0</v>
      </c>
      <c r="CN64" s="42">
        <v>0</v>
      </c>
      <c r="CO64" s="42">
        <v>0</v>
      </c>
      <c r="CP64" s="42">
        <v>0</v>
      </c>
      <c r="CQ64" s="42">
        <v>0</v>
      </c>
      <c r="CR64" s="42">
        <v>0</v>
      </c>
      <c r="CS64" s="42">
        <v>0</v>
      </c>
      <c r="CT64" s="42">
        <v>0</v>
      </c>
      <c r="CU64" s="42">
        <v>0</v>
      </c>
      <c r="CV64" s="42">
        <v>0</v>
      </c>
      <c r="CW64" s="42">
        <v>0</v>
      </c>
      <c r="CX64" s="42">
        <v>0</v>
      </c>
      <c r="CY64" s="42">
        <v>0</v>
      </c>
      <c r="CZ64" s="42">
        <v>0</v>
      </c>
      <c r="DA64" s="42">
        <v>0</v>
      </c>
      <c r="DB64" s="42">
        <v>0</v>
      </c>
      <c r="DC64" s="42">
        <v>0</v>
      </c>
      <c r="DD64" s="42">
        <v>0</v>
      </c>
      <c r="DE64" s="56">
        <v>0</v>
      </c>
      <c r="DF64" s="57">
        <v>0</v>
      </c>
      <c r="DG64" s="42">
        <v>0</v>
      </c>
      <c r="DH64" s="42">
        <v>0</v>
      </c>
      <c r="DI64" s="42">
        <v>0</v>
      </c>
      <c r="DJ64" s="42">
        <v>0</v>
      </c>
      <c r="DK64" s="42">
        <v>0</v>
      </c>
      <c r="DL64" s="42">
        <v>0</v>
      </c>
      <c r="DM64" s="56">
        <v>0</v>
      </c>
      <c r="DN64" s="56">
        <v>0</v>
      </c>
      <c r="DO64" s="57">
        <v>0</v>
      </c>
      <c r="DP64" s="57">
        <v>0</v>
      </c>
      <c r="DQ64" s="57">
        <v>0</v>
      </c>
      <c r="DR64" s="57">
        <v>0</v>
      </c>
      <c r="DS64" s="57">
        <v>0</v>
      </c>
    </row>
    <row r="65" spans="1:123" ht="39.950000000000003" customHeight="1" x14ac:dyDescent="0.15">
      <c r="A65" s="55" t="s">
        <v>129</v>
      </c>
      <c r="B65" s="43" t="s">
        <v>128</v>
      </c>
      <c r="C65" s="55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  <c r="AG65" s="42">
        <v>0</v>
      </c>
      <c r="AH65" s="42">
        <v>0</v>
      </c>
      <c r="AI65" s="42">
        <v>0</v>
      </c>
      <c r="AJ65" s="42">
        <v>0</v>
      </c>
      <c r="AK65" s="42">
        <v>0</v>
      </c>
      <c r="AL65" s="42">
        <v>0</v>
      </c>
      <c r="AM65" s="42">
        <v>0</v>
      </c>
      <c r="AN65" s="42">
        <v>0</v>
      </c>
      <c r="AO65" s="42">
        <v>0</v>
      </c>
      <c r="AP65" s="42">
        <v>0</v>
      </c>
      <c r="AQ65" s="42">
        <v>0</v>
      </c>
      <c r="AR65" s="42">
        <v>0</v>
      </c>
      <c r="AS65" s="42">
        <v>0</v>
      </c>
      <c r="AT65" s="42">
        <v>0</v>
      </c>
      <c r="AU65" s="42">
        <v>0</v>
      </c>
      <c r="AV65" s="42">
        <v>0</v>
      </c>
      <c r="AW65" s="42">
        <v>0</v>
      </c>
      <c r="AX65" s="42">
        <v>0</v>
      </c>
      <c r="AY65" s="42">
        <v>0</v>
      </c>
      <c r="AZ65" s="42">
        <v>0</v>
      </c>
      <c r="BA65" s="42">
        <v>0</v>
      </c>
      <c r="BB65" s="42">
        <v>0</v>
      </c>
      <c r="BC65" s="42">
        <v>0</v>
      </c>
      <c r="BD65" s="42">
        <v>0</v>
      </c>
      <c r="BE65" s="42">
        <v>0</v>
      </c>
      <c r="BF65" s="42">
        <v>0</v>
      </c>
      <c r="BG65" s="42">
        <v>0</v>
      </c>
      <c r="BH65" s="42">
        <v>0</v>
      </c>
      <c r="BI65" s="42">
        <v>0</v>
      </c>
      <c r="BJ65" s="42">
        <v>0</v>
      </c>
      <c r="BK65" s="42">
        <v>0</v>
      </c>
      <c r="BL65" s="42">
        <v>0</v>
      </c>
      <c r="BM65" s="42">
        <v>0</v>
      </c>
      <c r="BN65" s="42">
        <v>0</v>
      </c>
      <c r="BO65" s="42">
        <v>0</v>
      </c>
      <c r="BP65" s="42">
        <v>0</v>
      </c>
      <c r="BQ65" s="42">
        <v>0</v>
      </c>
      <c r="BR65" s="42">
        <v>0</v>
      </c>
      <c r="BS65" s="42">
        <v>0</v>
      </c>
      <c r="BT65" s="42">
        <v>0</v>
      </c>
      <c r="BU65" s="42">
        <v>0</v>
      </c>
      <c r="BV65" s="42">
        <v>0</v>
      </c>
      <c r="BW65" s="42">
        <v>0</v>
      </c>
      <c r="BX65" s="42">
        <v>0</v>
      </c>
      <c r="BY65" s="42">
        <v>0</v>
      </c>
      <c r="BZ65" s="42">
        <v>0</v>
      </c>
      <c r="CA65" s="42">
        <v>0</v>
      </c>
      <c r="CB65" s="42">
        <v>0</v>
      </c>
      <c r="CC65" s="42">
        <v>0</v>
      </c>
      <c r="CD65" s="42">
        <v>0</v>
      </c>
      <c r="CE65" s="42">
        <v>0</v>
      </c>
      <c r="CF65" s="42">
        <v>0</v>
      </c>
      <c r="CG65" s="42">
        <v>0</v>
      </c>
      <c r="CH65" s="42">
        <v>0</v>
      </c>
      <c r="CI65" s="42">
        <v>0</v>
      </c>
      <c r="CJ65" s="42">
        <v>0</v>
      </c>
      <c r="CK65" s="42">
        <v>0</v>
      </c>
      <c r="CL65" s="42">
        <v>0</v>
      </c>
      <c r="CM65" s="42">
        <v>0</v>
      </c>
      <c r="CN65" s="42">
        <v>0</v>
      </c>
      <c r="CO65" s="42">
        <v>0</v>
      </c>
      <c r="CP65" s="42">
        <v>0</v>
      </c>
      <c r="CQ65" s="42">
        <v>0</v>
      </c>
      <c r="CR65" s="42">
        <v>0</v>
      </c>
      <c r="CS65" s="42">
        <v>0</v>
      </c>
      <c r="CT65" s="42">
        <v>0</v>
      </c>
      <c r="CU65" s="42">
        <v>0</v>
      </c>
      <c r="CV65" s="42">
        <v>0</v>
      </c>
      <c r="CW65" s="42">
        <v>0</v>
      </c>
      <c r="CX65" s="42">
        <v>0</v>
      </c>
      <c r="CY65" s="42">
        <v>0</v>
      </c>
      <c r="CZ65" s="42">
        <v>0</v>
      </c>
      <c r="DA65" s="42">
        <v>0</v>
      </c>
      <c r="DB65" s="42">
        <v>0</v>
      </c>
      <c r="DC65" s="42">
        <v>0</v>
      </c>
      <c r="DD65" s="42">
        <v>0</v>
      </c>
      <c r="DE65" s="56">
        <v>0</v>
      </c>
      <c r="DF65" s="57">
        <v>0</v>
      </c>
      <c r="DG65" s="42">
        <v>0</v>
      </c>
      <c r="DH65" s="42">
        <v>0</v>
      </c>
      <c r="DI65" s="42">
        <v>0</v>
      </c>
      <c r="DJ65" s="42">
        <v>0</v>
      </c>
      <c r="DK65" s="42">
        <v>0</v>
      </c>
      <c r="DL65" s="42">
        <v>0</v>
      </c>
      <c r="DM65" s="56">
        <v>0</v>
      </c>
      <c r="DN65" s="56">
        <v>0</v>
      </c>
      <c r="DO65" s="57">
        <v>0</v>
      </c>
      <c r="DP65" s="57">
        <v>0</v>
      </c>
      <c r="DQ65" s="57">
        <v>0</v>
      </c>
      <c r="DR65" s="57">
        <v>0</v>
      </c>
      <c r="DS65" s="57">
        <v>0</v>
      </c>
    </row>
    <row r="66" spans="1:123" ht="39.950000000000003" customHeight="1" x14ac:dyDescent="0.15">
      <c r="A66" s="55" t="s">
        <v>127</v>
      </c>
      <c r="B66" s="43" t="s">
        <v>126</v>
      </c>
      <c r="C66" s="55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  <c r="AG66" s="42">
        <v>0</v>
      </c>
      <c r="AH66" s="42">
        <v>0</v>
      </c>
      <c r="AI66" s="42">
        <v>0</v>
      </c>
      <c r="AJ66" s="42">
        <v>0</v>
      </c>
      <c r="AK66" s="42">
        <v>0</v>
      </c>
      <c r="AL66" s="42">
        <v>0</v>
      </c>
      <c r="AM66" s="42">
        <v>0</v>
      </c>
      <c r="AN66" s="42">
        <v>0</v>
      </c>
      <c r="AO66" s="42">
        <v>0</v>
      </c>
      <c r="AP66" s="42">
        <v>0</v>
      </c>
      <c r="AQ66" s="42">
        <v>0</v>
      </c>
      <c r="AR66" s="42">
        <v>0</v>
      </c>
      <c r="AS66" s="42">
        <v>0</v>
      </c>
      <c r="AT66" s="42">
        <v>0</v>
      </c>
      <c r="AU66" s="42">
        <v>0</v>
      </c>
      <c r="AV66" s="42">
        <v>0</v>
      </c>
      <c r="AW66" s="42">
        <v>0</v>
      </c>
      <c r="AX66" s="42">
        <v>0</v>
      </c>
      <c r="AY66" s="42">
        <v>0</v>
      </c>
      <c r="AZ66" s="42">
        <v>0</v>
      </c>
      <c r="BA66" s="42">
        <v>0</v>
      </c>
      <c r="BB66" s="42">
        <v>0</v>
      </c>
      <c r="BC66" s="42">
        <v>0</v>
      </c>
      <c r="BD66" s="42">
        <v>0</v>
      </c>
      <c r="BE66" s="42">
        <v>0</v>
      </c>
      <c r="BF66" s="42">
        <v>0</v>
      </c>
      <c r="BG66" s="42">
        <v>0</v>
      </c>
      <c r="BH66" s="42">
        <v>0</v>
      </c>
      <c r="BI66" s="42">
        <v>0</v>
      </c>
      <c r="BJ66" s="42">
        <v>0</v>
      </c>
      <c r="BK66" s="42">
        <v>0</v>
      </c>
      <c r="BL66" s="42">
        <v>0</v>
      </c>
      <c r="BM66" s="42">
        <v>0</v>
      </c>
      <c r="BN66" s="42">
        <v>0</v>
      </c>
      <c r="BO66" s="42">
        <v>0</v>
      </c>
      <c r="BP66" s="42">
        <v>0</v>
      </c>
      <c r="BQ66" s="42">
        <v>0</v>
      </c>
      <c r="BR66" s="42">
        <v>0</v>
      </c>
      <c r="BS66" s="42">
        <v>0</v>
      </c>
      <c r="BT66" s="42">
        <v>0</v>
      </c>
      <c r="BU66" s="42">
        <v>0</v>
      </c>
      <c r="BV66" s="42">
        <v>0</v>
      </c>
      <c r="BW66" s="42">
        <v>0</v>
      </c>
      <c r="BX66" s="42">
        <v>0</v>
      </c>
      <c r="BY66" s="42">
        <v>0</v>
      </c>
      <c r="BZ66" s="42">
        <v>0</v>
      </c>
      <c r="CA66" s="42">
        <v>0</v>
      </c>
      <c r="CB66" s="42">
        <v>0</v>
      </c>
      <c r="CC66" s="42">
        <v>0</v>
      </c>
      <c r="CD66" s="42">
        <v>0</v>
      </c>
      <c r="CE66" s="42">
        <v>0</v>
      </c>
      <c r="CF66" s="42">
        <v>0</v>
      </c>
      <c r="CG66" s="42">
        <v>0</v>
      </c>
      <c r="CH66" s="42">
        <v>0</v>
      </c>
      <c r="CI66" s="42">
        <v>0</v>
      </c>
      <c r="CJ66" s="42">
        <v>0</v>
      </c>
      <c r="CK66" s="42">
        <v>0</v>
      </c>
      <c r="CL66" s="42">
        <v>0</v>
      </c>
      <c r="CM66" s="42">
        <v>0</v>
      </c>
      <c r="CN66" s="42">
        <v>0</v>
      </c>
      <c r="CO66" s="42">
        <v>0</v>
      </c>
      <c r="CP66" s="42">
        <v>0</v>
      </c>
      <c r="CQ66" s="42">
        <v>0</v>
      </c>
      <c r="CR66" s="42">
        <v>0</v>
      </c>
      <c r="CS66" s="42">
        <v>0</v>
      </c>
      <c r="CT66" s="42">
        <v>0</v>
      </c>
      <c r="CU66" s="42">
        <v>0</v>
      </c>
      <c r="CV66" s="42">
        <v>0</v>
      </c>
      <c r="CW66" s="42">
        <v>0</v>
      </c>
      <c r="CX66" s="42">
        <v>0</v>
      </c>
      <c r="CY66" s="42">
        <v>0</v>
      </c>
      <c r="CZ66" s="42">
        <v>0</v>
      </c>
      <c r="DA66" s="42">
        <v>0</v>
      </c>
      <c r="DB66" s="42">
        <v>0</v>
      </c>
      <c r="DC66" s="42">
        <v>0</v>
      </c>
      <c r="DD66" s="42">
        <v>0</v>
      </c>
      <c r="DE66" s="56">
        <v>0</v>
      </c>
      <c r="DF66" s="57">
        <v>0</v>
      </c>
      <c r="DG66" s="42">
        <v>0</v>
      </c>
      <c r="DH66" s="42">
        <v>0</v>
      </c>
      <c r="DI66" s="42">
        <v>0</v>
      </c>
      <c r="DJ66" s="42">
        <v>0</v>
      </c>
      <c r="DK66" s="42">
        <v>0</v>
      </c>
      <c r="DL66" s="42">
        <v>0</v>
      </c>
      <c r="DM66" s="56">
        <v>0</v>
      </c>
      <c r="DN66" s="56">
        <v>0</v>
      </c>
      <c r="DO66" s="57">
        <v>0</v>
      </c>
      <c r="DP66" s="57">
        <v>0</v>
      </c>
      <c r="DQ66" s="57">
        <v>0</v>
      </c>
      <c r="DR66" s="57">
        <v>0</v>
      </c>
      <c r="DS66" s="57">
        <v>0</v>
      </c>
    </row>
    <row r="67" spans="1:123" ht="39.950000000000003" customHeight="1" x14ac:dyDescent="0.15">
      <c r="A67" s="55" t="s">
        <v>125</v>
      </c>
      <c r="B67" s="43" t="s">
        <v>124</v>
      </c>
      <c r="C67" s="55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  <c r="AG67" s="42">
        <v>0</v>
      </c>
      <c r="AH67" s="42">
        <v>0</v>
      </c>
      <c r="AI67" s="42">
        <v>0</v>
      </c>
      <c r="AJ67" s="42">
        <v>0</v>
      </c>
      <c r="AK67" s="42">
        <v>0</v>
      </c>
      <c r="AL67" s="42">
        <v>0</v>
      </c>
      <c r="AM67" s="42">
        <v>0</v>
      </c>
      <c r="AN67" s="42">
        <v>0</v>
      </c>
      <c r="AO67" s="42">
        <v>0</v>
      </c>
      <c r="AP67" s="42">
        <v>0</v>
      </c>
      <c r="AQ67" s="42">
        <v>0</v>
      </c>
      <c r="AR67" s="42">
        <v>0</v>
      </c>
      <c r="AS67" s="42">
        <v>0</v>
      </c>
      <c r="AT67" s="42">
        <v>0</v>
      </c>
      <c r="AU67" s="42">
        <v>0</v>
      </c>
      <c r="AV67" s="42">
        <v>0</v>
      </c>
      <c r="AW67" s="42">
        <v>0</v>
      </c>
      <c r="AX67" s="42">
        <v>0</v>
      </c>
      <c r="AY67" s="42">
        <v>0</v>
      </c>
      <c r="AZ67" s="42">
        <v>0</v>
      </c>
      <c r="BA67" s="42">
        <v>0</v>
      </c>
      <c r="BB67" s="42">
        <v>0</v>
      </c>
      <c r="BC67" s="42">
        <v>0</v>
      </c>
      <c r="BD67" s="42">
        <v>0</v>
      </c>
      <c r="BE67" s="42">
        <v>0</v>
      </c>
      <c r="BF67" s="42">
        <v>0</v>
      </c>
      <c r="BG67" s="42">
        <v>0</v>
      </c>
      <c r="BH67" s="42">
        <v>0</v>
      </c>
      <c r="BI67" s="42">
        <v>0</v>
      </c>
      <c r="BJ67" s="42">
        <v>0</v>
      </c>
      <c r="BK67" s="42">
        <v>0</v>
      </c>
      <c r="BL67" s="42">
        <v>0</v>
      </c>
      <c r="BM67" s="42">
        <v>0</v>
      </c>
      <c r="BN67" s="42">
        <v>0</v>
      </c>
      <c r="BO67" s="42">
        <v>0</v>
      </c>
      <c r="BP67" s="42">
        <v>0</v>
      </c>
      <c r="BQ67" s="42">
        <v>0</v>
      </c>
      <c r="BR67" s="42">
        <v>0</v>
      </c>
      <c r="BS67" s="42">
        <v>0</v>
      </c>
      <c r="BT67" s="42">
        <v>0</v>
      </c>
      <c r="BU67" s="42">
        <v>0</v>
      </c>
      <c r="BV67" s="42">
        <v>0</v>
      </c>
      <c r="BW67" s="42">
        <v>0</v>
      </c>
      <c r="BX67" s="42">
        <v>0</v>
      </c>
      <c r="BY67" s="42">
        <v>0</v>
      </c>
      <c r="BZ67" s="42">
        <v>0</v>
      </c>
      <c r="CA67" s="42">
        <v>0</v>
      </c>
      <c r="CB67" s="42">
        <v>0</v>
      </c>
      <c r="CC67" s="42">
        <v>0</v>
      </c>
      <c r="CD67" s="42">
        <v>0</v>
      </c>
      <c r="CE67" s="42">
        <v>0</v>
      </c>
      <c r="CF67" s="42">
        <v>0</v>
      </c>
      <c r="CG67" s="42">
        <v>0</v>
      </c>
      <c r="CH67" s="42">
        <v>0</v>
      </c>
      <c r="CI67" s="42">
        <v>0</v>
      </c>
      <c r="CJ67" s="42">
        <v>0</v>
      </c>
      <c r="CK67" s="42">
        <v>0</v>
      </c>
      <c r="CL67" s="42">
        <v>0</v>
      </c>
      <c r="CM67" s="42">
        <v>0</v>
      </c>
      <c r="CN67" s="42">
        <v>0</v>
      </c>
      <c r="CO67" s="42">
        <v>0</v>
      </c>
      <c r="CP67" s="42">
        <v>0</v>
      </c>
      <c r="CQ67" s="42">
        <v>0</v>
      </c>
      <c r="CR67" s="42">
        <v>0</v>
      </c>
      <c r="CS67" s="42">
        <v>0</v>
      </c>
      <c r="CT67" s="42">
        <v>0</v>
      </c>
      <c r="CU67" s="42">
        <v>0</v>
      </c>
      <c r="CV67" s="42">
        <v>0</v>
      </c>
      <c r="CW67" s="42">
        <v>0</v>
      </c>
      <c r="CX67" s="42">
        <v>0</v>
      </c>
      <c r="CY67" s="42">
        <v>0</v>
      </c>
      <c r="CZ67" s="42">
        <v>0</v>
      </c>
      <c r="DA67" s="42">
        <v>0</v>
      </c>
      <c r="DB67" s="42">
        <v>0</v>
      </c>
      <c r="DC67" s="42">
        <v>0</v>
      </c>
      <c r="DD67" s="42">
        <v>0</v>
      </c>
      <c r="DE67" s="56">
        <v>0</v>
      </c>
      <c r="DF67" s="57">
        <v>0</v>
      </c>
      <c r="DG67" s="42">
        <v>0</v>
      </c>
      <c r="DH67" s="42">
        <v>0</v>
      </c>
      <c r="DI67" s="42">
        <v>0</v>
      </c>
      <c r="DJ67" s="42">
        <v>0</v>
      </c>
      <c r="DK67" s="42">
        <v>0</v>
      </c>
      <c r="DL67" s="42">
        <v>0</v>
      </c>
      <c r="DM67" s="56">
        <v>0</v>
      </c>
      <c r="DN67" s="56">
        <v>0</v>
      </c>
      <c r="DO67" s="57">
        <v>0</v>
      </c>
      <c r="DP67" s="57">
        <v>0</v>
      </c>
      <c r="DQ67" s="57">
        <v>0</v>
      </c>
      <c r="DR67" s="57">
        <v>0</v>
      </c>
      <c r="DS67" s="57">
        <v>0</v>
      </c>
    </row>
    <row r="68" spans="1:123" ht="39.950000000000003" customHeight="1" x14ac:dyDescent="0.15">
      <c r="A68" s="55" t="s">
        <v>123</v>
      </c>
      <c r="B68" s="43" t="s">
        <v>122</v>
      </c>
      <c r="C68" s="55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  <c r="AG68" s="42">
        <v>0</v>
      </c>
      <c r="AH68" s="42">
        <v>0</v>
      </c>
      <c r="AI68" s="42">
        <v>0</v>
      </c>
      <c r="AJ68" s="42">
        <v>0</v>
      </c>
      <c r="AK68" s="42">
        <v>0</v>
      </c>
      <c r="AL68" s="42">
        <v>0</v>
      </c>
      <c r="AM68" s="42">
        <v>0</v>
      </c>
      <c r="AN68" s="42">
        <v>0</v>
      </c>
      <c r="AO68" s="42">
        <v>0</v>
      </c>
      <c r="AP68" s="42">
        <v>0</v>
      </c>
      <c r="AQ68" s="42">
        <v>0</v>
      </c>
      <c r="AR68" s="42">
        <v>0</v>
      </c>
      <c r="AS68" s="42">
        <v>0</v>
      </c>
      <c r="AT68" s="42">
        <v>0</v>
      </c>
      <c r="AU68" s="42">
        <v>0</v>
      </c>
      <c r="AV68" s="42">
        <v>0</v>
      </c>
      <c r="AW68" s="42">
        <v>0</v>
      </c>
      <c r="AX68" s="42">
        <v>0</v>
      </c>
      <c r="AY68" s="42">
        <v>0</v>
      </c>
      <c r="AZ68" s="42">
        <v>0</v>
      </c>
      <c r="BA68" s="42">
        <v>0</v>
      </c>
      <c r="BB68" s="42">
        <v>0</v>
      </c>
      <c r="BC68" s="42">
        <v>0</v>
      </c>
      <c r="BD68" s="42">
        <v>0</v>
      </c>
      <c r="BE68" s="42">
        <v>0</v>
      </c>
      <c r="BF68" s="42">
        <v>0</v>
      </c>
      <c r="BG68" s="42">
        <v>0</v>
      </c>
      <c r="BH68" s="42">
        <v>0</v>
      </c>
      <c r="BI68" s="42">
        <v>0</v>
      </c>
      <c r="BJ68" s="42">
        <v>0</v>
      </c>
      <c r="BK68" s="42">
        <v>0</v>
      </c>
      <c r="BL68" s="42">
        <v>0</v>
      </c>
      <c r="BM68" s="42">
        <v>0</v>
      </c>
      <c r="BN68" s="42">
        <v>0</v>
      </c>
      <c r="BO68" s="42">
        <v>0</v>
      </c>
      <c r="BP68" s="42">
        <v>0</v>
      </c>
      <c r="BQ68" s="42">
        <v>0</v>
      </c>
      <c r="BR68" s="42">
        <v>0</v>
      </c>
      <c r="BS68" s="42">
        <v>0</v>
      </c>
      <c r="BT68" s="42">
        <v>0</v>
      </c>
      <c r="BU68" s="42">
        <v>0</v>
      </c>
      <c r="BV68" s="42">
        <v>0</v>
      </c>
      <c r="BW68" s="42">
        <v>0</v>
      </c>
      <c r="BX68" s="42">
        <v>0</v>
      </c>
      <c r="BY68" s="42">
        <v>0</v>
      </c>
      <c r="BZ68" s="42">
        <v>0</v>
      </c>
      <c r="CA68" s="42">
        <v>0</v>
      </c>
      <c r="CB68" s="42">
        <v>0</v>
      </c>
      <c r="CC68" s="42">
        <v>0</v>
      </c>
      <c r="CD68" s="42">
        <v>0</v>
      </c>
      <c r="CE68" s="42">
        <v>0</v>
      </c>
      <c r="CF68" s="42">
        <v>0</v>
      </c>
      <c r="CG68" s="42">
        <v>0</v>
      </c>
      <c r="CH68" s="42">
        <v>0</v>
      </c>
      <c r="CI68" s="42">
        <v>0</v>
      </c>
      <c r="CJ68" s="42">
        <v>0</v>
      </c>
      <c r="CK68" s="42">
        <v>0</v>
      </c>
      <c r="CL68" s="42">
        <v>0</v>
      </c>
      <c r="CM68" s="42">
        <v>0</v>
      </c>
      <c r="CN68" s="42">
        <v>0</v>
      </c>
      <c r="CO68" s="42">
        <v>0</v>
      </c>
      <c r="CP68" s="42">
        <v>0</v>
      </c>
      <c r="CQ68" s="42">
        <v>0</v>
      </c>
      <c r="CR68" s="42">
        <v>0</v>
      </c>
      <c r="CS68" s="42">
        <v>0</v>
      </c>
      <c r="CT68" s="42">
        <v>0</v>
      </c>
      <c r="CU68" s="42">
        <v>0</v>
      </c>
      <c r="CV68" s="42">
        <v>0</v>
      </c>
      <c r="CW68" s="42">
        <v>0</v>
      </c>
      <c r="CX68" s="42">
        <v>0</v>
      </c>
      <c r="CY68" s="42">
        <v>0</v>
      </c>
      <c r="CZ68" s="42">
        <v>0</v>
      </c>
      <c r="DA68" s="42">
        <v>0</v>
      </c>
      <c r="DB68" s="42">
        <v>0</v>
      </c>
      <c r="DC68" s="42">
        <v>0</v>
      </c>
      <c r="DD68" s="42">
        <v>0</v>
      </c>
      <c r="DE68" s="56">
        <v>0</v>
      </c>
      <c r="DF68" s="57">
        <v>0</v>
      </c>
      <c r="DG68" s="42">
        <v>0</v>
      </c>
      <c r="DH68" s="42">
        <v>0</v>
      </c>
      <c r="DI68" s="42">
        <v>0</v>
      </c>
      <c r="DJ68" s="42">
        <v>0</v>
      </c>
      <c r="DK68" s="42">
        <v>0</v>
      </c>
      <c r="DL68" s="42">
        <v>0</v>
      </c>
      <c r="DM68" s="56">
        <v>0</v>
      </c>
      <c r="DN68" s="56">
        <v>0</v>
      </c>
      <c r="DO68" s="57">
        <v>0</v>
      </c>
      <c r="DP68" s="57">
        <v>0</v>
      </c>
      <c r="DQ68" s="57">
        <v>0</v>
      </c>
      <c r="DR68" s="57">
        <v>0</v>
      </c>
      <c r="DS68" s="57">
        <v>0</v>
      </c>
    </row>
    <row r="69" spans="1:123" ht="39.950000000000003" customHeight="1" x14ac:dyDescent="0.15">
      <c r="A69" s="55" t="s">
        <v>121</v>
      </c>
      <c r="B69" s="43" t="s">
        <v>120</v>
      </c>
      <c r="C69" s="55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  <c r="AG69" s="42">
        <v>0</v>
      </c>
      <c r="AH69" s="42">
        <v>0</v>
      </c>
      <c r="AI69" s="42">
        <v>0</v>
      </c>
      <c r="AJ69" s="42">
        <v>0</v>
      </c>
      <c r="AK69" s="42">
        <v>0</v>
      </c>
      <c r="AL69" s="42">
        <v>0</v>
      </c>
      <c r="AM69" s="42">
        <v>0</v>
      </c>
      <c r="AN69" s="42">
        <v>0</v>
      </c>
      <c r="AO69" s="42">
        <v>0</v>
      </c>
      <c r="AP69" s="42">
        <v>0</v>
      </c>
      <c r="AQ69" s="42">
        <v>0</v>
      </c>
      <c r="AR69" s="42">
        <v>0</v>
      </c>
      <c r="AS69" s="42">
        <v>0</v>
      </c>
      <c r="AT69" s="42">
        <v>0</v>
      </c>
      <c r="AU69" s="42">
        <v>0</v>
      </c>
      <c r="AV69" s="42">
        <v>0</v>
      </c>
      <c r="AW69" s="42">
        <v>0</v>
      </c>
      <c r="AX69" s="42">
        <v>0</v>
      </c>
      <c r="AY69" s="42">
        <v>0</v>
      </c>
      <c r="AZ69" s="42">
        <v>0</v>
      </c>
      <c r="BA69" s="42">
        <v>0</v>
      </c>
      <c r="BB69" s="42">
        <v>0</v>
      </c>
      <c r="BC69" s="42">
        <v>0</v>
      </c>
      <c r="BD69" s="42">
        <v>0</v>
      </c>
      <c r="BE69" s="42">
        <v>0</v>
      </c>
      <c r="BF69" s="42">
        <v>0</v>
      </c>
      <c r="BG69" s="42">
        <v>0</v>
      </c>
      <c r="BH69" s="42">
        <v>0</v>
      </c>
      <c r="BI69" s="42">
        <v>0</v>
      </c>
      <c r="BJ69" s="42">
        <v>0</v>
      </c>
      <c r="BK69" s="42">
        <v>0</v>
      </c>
      <c r="BL69" s="42">
        <v>0</v>
      </c>
      <c r="BM69" s="42">
        <v>0</v>
      </c>
      <c r="BN69" s="42">
        <v>0</v>
      </c>
      <c r="BO69" s="42">
        <v>0</v>
      </c>
      <c r="BP69" s="42">
        <v>0</v>
      </c>
      <c r="BQ69" s="42">
        <v>0</v>
      </c>
      <c r="BR69" s="42">
        <v>0</v>
      </c>
      <c r="BS69" s="42">
        <v>0</v>
      </c>
      <c r="BT69" s="42">
        <v>0</v>
      </c>
      <c r="BU69" s="42">
        <v>0</v>
      </c>
      <c r="BV69" s="42">
        <v>0</v>
      </c>
      <c r="BW69" s="42">
        <v>0</v>
      </c>
      <c r="BX69" s="42">
        <v>0</v>
      </c>
      <c r="BY69" s="42">
        <v>0</v>
      </c>
      <c r="BZ69" s="42">
        <v>0</v>
      </c>
      <c r="CA69" s="42">
        <v>0</v>
      </c>
      <c r="CB69" s="42">
        <v>0</v>
      </c>
      <c r="CC69" s="42">
        <v>0</v>
      </c>
      <c r="CD69" s="42">
        <v>0</v>
      </c>
      <c r="CE69" s="42">
        <v>0</v>
      </c>
      <c r="CF69" s="42">
        <v>0</v>
      </c>
      <c r="CG69" s="42">
        <v>0</v>
      </c>
      <c r="CH69" s="42">
        <v>0</v>
      </c>
      <c r="CI69" s="42">
        <v>0</v>
      </c>
      <c r="CJ69" s="42">
        <v>0</v>
      </c>
      <c r="CK69" s="42">
        <v>0</v>
      </c>
      <c r="CL69" s="42">
        <v>0</v>
      </c>
      <c r="CM69" s="42">
        <v>0</v>
      </c>
      <c r="CN69" s="42">
        <v>0</v>
      </c>
      <c r="CO69" s="42">
        <v>0</v>
      </c>
      <c r="CP69" s="42">
        <v>0</v>
      </c>
      <c r="CQ69" s="42">
        <v>0</v>
      </c>
      <c r="CR69" s="42">
        <v>0</v>
      </c>
      <c r="CS69" s="42">
        <v>0</v>
      </c>
      <c r="CT69" s="42">
        <v>0</v>
      </c>
      <c r="CU69" s="42">
        <v>0</v>
      </c>
      <c r="CV69" s="42">
        <v>0</v>
      </c>
      <c r="CW69" s="42">
        <v>0</v>
      </c>
      <c r="CX69" s="42">
        <v>0</v>
      </c>
      <c r="CY69" s="42">
        <v>0</v>
      </c>
      <c r="CZ69" s="42">
        <v>0</v>
      </c>
      <c r="DA69" s="42">
        <v>0</v>
      </c>
      <c r="DB69" s="42">
        <v>0</v>
      </c>
      <c r="DC69" s="42">
        <v>0</v>
      </c>
      <c r="DD69" s="42">
        <v>0</v>
      </c>
      <c r="DE69" s="56">
        <v>0</v>
      </c>
      <c r="DF69" s="57">
        <v>0</v>
      </c>
      <c r="DG69" s="42">
        <v>0</v>
      </c>
      <c r="DH69" s="42">
        <v>0</v>
      </c>
      <c r="DI69" s="42">
        <v>0</v>
      </c>
      <c r="DJ69" s="42">
        <v>0</v>
      </c>
      <c r="DK69" s="42">
        <v>0</v>
      </c>
      <c r="DL69" s="42">
        <v>0</v>
      </c>
      <c r="DM69" s="56">
        <v>0</v>
      </c>
      <c r="DN69" s="56">
        <v>0</v>
      </c>
      <c r="DO69" s="57">
        <v>0</v>
      </c>
      <c r="DP69" s="57">
        <v>0</v>
      </c>
      <c r="DQ69" s="57">
        <v>0</v>
      </c>
      <c r="DR69" s="57">
        <v>0</v>
      </c>
      <c r="DS69" s="57">
        <v>0</v>
      </c>
    </row>
    <row r="70" spans="1:123" ht="39.950000000000003" customHeight="1" x14ac:dyDescent="0.15">
      <c r="A70" s="55" t="s">
        <v>119</v>
      </c>
      <c r="B70" s="43" t="s">
        <v>118</v>
      </c>
      <c r="C70" s="55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  <c r="AG70" s="42">
        <v>0</v>
      </c>
      <c r="AH70" s="42">
        <v>0</v>
      </c>
      <c r="AI70" s="42">
        <v>0</v>
      </c>
      <c r="AJ70" s="42">
        <v>0</v>
      </c>
      <c r="AK70" s="42">
        <v>0</v>
      </c>
      <c r="AL70" s="42">
        <v>0</v>
      </c>
      <c r="AM70" s="42">
        <v>0</v>
      </c>
      <c r="AN70" s="42">
        <v>0</v>
      </c>
      <c r="AO70" s="42">
        <v>0</v>
      </c>
      <c r="AP70" s="42">
        <v>0</v>
      </c>
      <c r="AQ70" s="42">
        <v>0</v>
      </c>
      <c r="AR70" s="42">
        <v>0</v>
      </c>
      <c r="AS70" s="42">
        <v>0</v>
      </c>
      <c r="AT70" s="42">
        <v>0</v>
      </c>
      <c r="AU70" s="42">
        <v>0</v>
      </c>
      <c r="AV70" s="42">
        <v>0</v>
      </c>
      <c r="AW70" s="42">
        <v>0</v>
      </c>
      <c r="AX70" s="42">
        <v>0</v>
      </c>
      <c r="AY70" s="42">
        <v>0</v>
      </c>
      <c r="AZ70" s="42">
        <v>0</v>
      </c>
      <c r="BA70" s="42">
        <v>0</v>
      </c>
      <c r="BB70" s="42">
        <v>0</v>
      </c>
      <c r="BC70" s="42">
        <v>0</v>
      </c>
      <c r="BD70" s="42">
        <v>0</v>
      </c>
      <c r="BE70" s="42">
        <v>0</v>
      </c>
      <c r="BF70" s="42">
        <v>0</v>
      </c>
      <c r="BG70" s="42">
        <v>0</v>
      </c>
      <c r="BH70" s="42">
        <v>0</v>
      </c>
      <c r="BI70" s="42">
        <v>0</v>
      </c>
      <c r="BJ70" s="42">
        <v>0</v>
      </c>
      <c r="BK70" s="42">
        <v>0</v>
      </c>
      <c r="BL70" s="42">
        <v>0</v>
      </c>
      <c r="BM70" s="42">
        <v>0</v>
      </c>
      <c r="BN70" s="42">
        <v>0</v>
      </c>
      <c r="BO70" s="42">
        <v>0</v>
      </c>
      <c r="BP70" s="42">
        <v>0</v>
      </c>
      <c r="BQ70" s="42">
        <v>0</v>
      </c>
      <c r="BR70" s="42">
        <v>0</v>
      </c>
      <c r="BS70" s="42">
        <v>0</v>
      </c>
      <c r="BT70" s="42">
        <v>0</v>
      </c>
      <c r="BU70" s="42">
        <v>0</v>
      </c>
      <c r="BV70" s="42">
        <v>0</v>
      </c>
      <c r="BW70" s="42">
        <v>0</v>
      </c>
      <c r="BX70" s="42">
        <v>0</v>
      </c>
      <c r="BY70" s="42">
        <v>0</v>
      </c>
      <c r="BZ70" s="42">
        <v>0</v>
      </c>
      <c r="CA70" s="42">
        <v>0</v>
      </c>
      <c r="CB70" s="42">
        <v>0</v>
      </c>
      <c r="CC70" s="42">
        <v>0</v>
      </c>
      <c r="CD70" s="42">
        <v>0</v>
      </c>
      <c r="CE70" s="42">
        <v>0</v>
      </c>
      <c r="CF70" s="42">
        <v>0</v>
      </c>
      <c r="CG70" s="42">
        <v>0</v>
      </c>
      <c r="CH70" s="42">
        <v>0</v>
      </c>
      <c r="CI70" s="42">
        <v>0</v>
      </c>
      <c r="CJ70" s="42">
        <v>0</v>
      </c>
      <c r="CK70" s="42">
        <v>0</v>
      </c>
      <c r="CL70" s="42">
        <v>0</v>
      </c>
      <c r="CM70" s="42">
        <v>0</v>
      </c>
      <c r="CN70" s="42">
        <v>0</v>
      </c>
      <c r="CO70" s="42">
        <v>0</v>
      </c>
      <c r="CP70" s="42">
        <v>0</v>
      </c>
      <c r="CQ70" s="42">
        <v>0</v>
      </c>
      <c r="CR70" s="42">
        <v>0</v>
      </c>
      <c r="CS70" s="42">
        <v>0</v>
      </c>
      <c r="CT70" s="42">
        <v>0</v>
      </c>
      <c r="CU70" s="42">
        <v>0</v>
      </c>
      <c r="CV70" s="42">
        <v>0</v>
      </c>
      <c r="CW70" s="42">
        <v>0</v>
      </c>
      <c r="CX70" s="42">
        <v>0</v>
      </c>
      <c r="CY70" s="42">
        <v>0</v>
      </c>
      <c r="CZ70" s="42">
        <v>0</v>
      </c>
      <c r="DA70" s="42">
        <v>0</v>
      </c>
      <c r="DB70" s="42">
        <v>0</v>
      </c>
      <c r="DC70" s="42">
        <v>0</v>
      </c>
      <c r="DD70" s="42">
        <v>0</v>
      </c>
      <c r="DE70" s="56">
        <v>0</v>
      </c>
      <c r="DF70" s="57">
        <v>0</v>
      </c>
      <c r="DG70" s="42">
        <v>0</v>
      </c>
      <c r="DH70" s="42">
        <v>0</v>
      </c>
      <c r="DI70" s="42">
        <v>0</v>
      </c>
      <c r="DJ70" s="42">
        <v>0</v>
      </c>
      <c r="DK70" s="42">
        <v>0</v>
      </c>
      <c r="DL70" s="42">
        <v>0</v>
      </c>
      <c r="DM70" s="56">
        <v>0</v>
      </c>
      <c r="DN70" s="56">
        <v>0</v>
      </c>
      <c r="DO70" s="57">
        <v>0</v>
      </c>
      <c r="DP70" s="57">
        <v>0</v>
      </c>
      <c r="DQ70" s="57">
        <v>0</v>
      </c>
      <c r="DR70" s="57">
        <v>0</v>
      </c>
      <c r="DS70" s="57">
        <v>0</v>
      </c>
    </row>
    <row r="71" spans="1:123" ht="39.950000000000003" customHeight="1" x14ac:dyDescent="0.15">
      <c r="A71" s="55" t="s">
        <v>117</v>
      </c>
      <c r="B71" s="43" t="s">
        <v>22</v>
      </c>
      <c r="C71" s="55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  <c r="AG71" s="42">
        <v>0</v>
      </c>
      <c r="AH71" s="42">
        <v>0</v>
      </c>
      <c r="AI71" s="42">
        <v>0</v>
      </c>
      <c r="AJ71" s="42">
        <v>0</v>
      </c>
      <c r="AK71" s="42">
        <v>0</v>
      </c>
      <c r="AL71" s="42">
        <v>0</v>
      </c>
      <c r="AM71" s="42">
        <v>0</v>
      </c>
      <c r="AN71" s="42">
        <v>0</v>
      </c>
      <c r="AO71" s="42">
        <v>0</v>
      </c>
      <c r="AP71" s="42">
        <v>0</v>
      </c>
      <c r="AQ71" s="42">
        <v>0</v>
      </c>
      <c r="AR71" s="42">
        <v>0</v>
      </c>
      <c r="AS71" s="42">
        <v>0</v>
      </c>
      <c r="AT71" s="42">
        <v>0</v>
      </c>
      <c r="AU71" s="42">
        <v>0</v>
      </c>
      <c r="AV71" s="42">
        <v>0</v>
      </c>
      <c r="AW71" s="42">
        <v>0</v>
      </c>
      <c r="AX71" s="42">
        <v>0</v>
      </c>
      <c r="AY71" s="42">
        <v>0</v>
      </c>
      <c r="AZ71" s="42">
        <v>0</v>
      </c>
      <c r="BA71" s="42">
        <v>0</v>
      </c>
      <c r="BB71" s="42">
        <v>0</v>
      </c>
      <c r="BC71" s="42">
        <v>0</v>
      </c>
      <c r="BD71" s="42">
        <v>0</v>
      </c>
      <c r="BE71" s="42">
        <v>0</v>
      </c>
      <c r="BF71" s="42">
        <v>0</v>
      </c>
      <c r="BG71" s="42">
        <v>0</v>
      </c>
      <c r="BH71" s="42">
        <v>0</v>
      </c>
      <c r="BI71" s="42">
        <v>0</v>
      </c>
      <c r="BJ71" s="42">
        <v>0</v>
      </c>
      <c r="BK71" s="42">
        <v>0</v>
      </c>
      <c r="BL71" s="42">
        <v>0</v>
      </c>
      <c r="BM71" s="42">
        <v>0</v>
      </c>
      <c r="BN71" s="42">
        <v>0</v>
      </c>
      <c r="BO71" s="42">
        <v>0</v>
      </c>
      <c r="BP71" s="42">
        <v>0</v>
      </c>
      <c r="BQ71" s="42">
        <v>0</v>
      </c>
      <c r="BR71" s="42">
        <v>0</v>
      </c>
      <c r="BS71" s="42">
        <v>0</v>
      </c>
      <c r="BT71" s="42">
        <v>0</v>
      </c>
      <c r="BU71" s="42">
        <v>0</v>
      </c>
      <c r="BV71" s="42">
        <v>0</v>
      </c>
      <c r="BW71" s="42">
        <v>0</v>
      </c>
      <c r="BX71" s="42">
        <v>0</v>
      </c>
      <c r="BY71" s="42">
        <v>0</v>
      </c>
      <c r="BZ71" s="42">
        <v>0</v>
      </c>
      <c r="CA71" s="42">
        <v>0</v>
      </c>
      <c r="CB71" s="42">
        <v>0</v>
      </c>
      <c r="CC71" s="42">
        <v>0</v>
      </c>
      <c r="CD71" s="42">
        <v>0</v>
      </c>
      <c r="CE71" s="42">
        <v>0</v>
      </c>
      <c r="CF71" s="42">
        <v>0</v>
      </c>
      <c r="CG71" s="42">
        <v>0</v>
      </c>
      <c r="CH71" s="42">
        <v>0</v>
      </c>
      <c r="CI71" s="42">
        <v>0</v>
      </c>
      <c r="CJ71" s="42">
        <v>0</v>
      </c>
      <c r="CK71" s="42">
        <v>0</v>
      </c>
      <c r="CL71" s="42">
        <v>0</v>
      </c>
      <c r="CM71" s="42">
        <v>0</v>
      </c>
      <c r="CN71" s="42">
        <v>0</v>
      </c>
      <c r="CO71" s="42">
        <v>0</v>
      </c>
      <c r="CP71" s="42">
        <v>0</v>
      </c>
      <c r="CQ71" s="42">
        <v>0</v>
      </c>
      <c r="CR71" s="42">
        <v>0</v>
      </c>
      <c r="CS71" s="42">
        <v>0</v>
      </c>
      <c r="CT71" s="42">
        <v>0</v>
      </c>
      <c r="CU71" s="42">
        <v>0</v>
      </c>
      <c r="CV71" s="42">
        <v>0</v>
      </c>
      <c r="CW71" s="42">
        <v>0</v>
      </c>
      <c r="CX71" s="42">
        <v>0</v>
      </c>
      <c r="CY71" s="42">
        <v>0</v>
      </c>
      <c r="CZ71" s="42">
        <v>0</v>
      </c>
      <c r="DA71" s="42">
        <v>0</v>
      </c>
      <c r="DB71" s="42">
        <v>0</v>
      </c>
      <c r="DC71" s="42">
        <v>0</v>
      </c>
      <c r="DD71" s="42">
        <v>0</v>
      </c>
      <c r="DE71" s="56">
        <v>0</v>
      </c>
      <c r="DF71" s="57">
        <v>0</v>
      </c>
      <c r="DG71" s="42">
        <v>0</v>
      </c>
      <c r="DH71" s="42">
        <v>0</v>
      </c>
      <c r="DI71" s="42">
        <v>0</v>
      </c>
      <c r="DJ71" s="42">
        <v>0</v>
      </c>
      <c r="DK71" s="42">
        <v>0</v>
      </c>
      <c r="DL71" s="42">
        <v>0</v>
      </c>
      <c r="DM71" s="56">
        <v>0</v>
      </c>
      <c r="DN71" s="56">
        <v>0</v>
      </c>
      <c r="DO71" s="57">
        <v>0</v>
      </c>
      <c r="DP71" s="57">
        <v>0</v>
      </c>
      <c r="DQ71" s="57">
        <v>0</v>
      </c>
      <c r="DR71" s="57">
        <v>0</v>
      </c>
      <c r="DS71" s="57">
        <v>0</v>
      </c>
    </row>
    <row r="72" spans="1:123" ht="39.950000000000003" customHeight="1" x14ac:dyDescent="0.15">
      <c r="A72" s="55" t="s">
        <v>116</v>
      </c>
      <c r="B72" s="43" t="s">
        <v>23</v>
      </c>
      <c r="C72" s="55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  <c r="AG72" s="42">
        <v>0</v>
      </c>
      <c r="AH72" s="42">
        <v>0</v>
      </c>
      <c r="AI72" s="42">
        <v>0</v>
      </c>
      <c r="AJ72" s="42">
        <v>0</v>
      </c>
      <c r="AK72" s="42">
        <v>0</v>
      </c>
      <c r="AL72" s="42">
        <v>0</v>
      </c>
      <c r="AM72" s="42">
        <v>0</v>
      </c>
      <c r="AN72" s="42">
        <v>0</v>
      </c>
      <c r="AO72" s="42">
        <v>0</v>
      </c>
      <c r="AP72" s="42">
        <v>0</v>
      </c>
      <c r="AQ72" s="42">
        <v>0</v>
      </c>
      <c r="AR72" s="42">
        <v>0</v>
      </c>
      <c r="AS72" s="42">
        <v>0</v>
      </c>
      <c r="AT72" s="42">
        <v>0</v>
      </c>
      <c r="AU72" s="42">
        <v>0</v>
      </c>
      <c r="AV72" s="42">
        <v>0</v>
      </c>
      <c r="AW72" s="42">
        <v>0</v>
      </c>
      <c r="AX72" s="42">
        <v>0</v>
      </c>
      <c r="AY72" s="42">
        <v>0</v>
      </c>
      <c r="AZ72" s="42">
        <v>0</v>
      </c>
      <c r="BA72" s="42">
        <v>0</v>
      </c>
      <c r="BB72" s="42">
        <v>0</v>
      </c>
      <c r="BC72" s="42">
        <v>0</v>
      </c>
      <c r="BD72" s="42">
        <v>0</v>
      </c>
      <c r="BE72" s="42">
        <v>0</v>
      </c>
      <c r="BF72" s="42">
        <v>0</v>
      </c>
      <c r="BG72" s="42">
        <v>0</v>
      </c>
      <c r="BH72" s="42">
        <v>0</v>
      </c>
      <c r="BI72" s="42">
        <v>0</v>
      </c>
      <c r="BJ72" s="42">
        <v>0</v>
      </c>
      <c r="BK72" s="42">
        <v>0</v>
      </c>
      <c r="BL72" s="42">
        <v>0</v>
      </c>
      <c r="BM72" s="42">
        <v>0</v>
      </c>
      <c r="BN72" s="42">
        <v>0</v>
      </c>
      <c r="BO72" s="42">
        <v>0</v>
      </c>
      <c r="BP72" s="42">
        <v>0</v>
      </c>
      <c r="BQ72" s="42">
        <v>0</v>
      </c>
      <c r="BR72" s="42">
        <v>0</v>
      </c>
      <c r="BS72" s="42">
        <v>0</v>
      </c>
      <c r="BT72" s="42">
        <v>0</v>
      </c>
      <c r="BU72" s="42">
        <v>0</v>
      </c>
      <c r="BV72" s="42">
        <v>0</v>
      </c>
      <c r="BW72" s="42">
        <v>0</v>
      </c>
      <c r="BX72" s="42">
        <v>0</v>
      </c>
      <c r="BY72" s="42">
        <v>0</v>
      </c>
      <c r="BZ72" s="42">
        <v>0</v>
      </c>
      <c r="CA72" s="42">
        <v>0</v>
      </c>
      <c r="CB72" s="42">
        <v>0</v>
      </c>
      <c r="CC72" s="42">
        <v>0</v>
      </c>
      <c r="CD72" s="42">
        <v>0</v>
      </c>
      <c r="CE72" s="42">
        <v>0</v>
      </c>
      <c r="CF72" s="42">
        <v>0</v>
      </c>
      <c r="CG72" s="42">
        <v>0</v>
      </c>
      <c r="CH72" s="42">
        <v>0</v>
      </c>
      <c r="CI72" s="42">
        <v>0</v>
      </c>
      <c r="CJ72" s="42">
        <v>0</v>
      </c>
      <c r="CK72" s="42">
        <v>0</v>
      </c>
      <c r="CL72" s="42">
        <v>0</v>
      </c>
      <c r="CM72" s="42">
        <v>0</v>
      </c>
      <c r="CN72" s="42">
        <v>0</v>
      </c>
      <c r="CO72" s="42">
        <v>0</v>
      </c>
      <c r="CP72" s="42">
        <v>0</v>
      </c>
      <c r="CQ72" s="42">
        <v>0</v>
      </c>
      <c r="CR72" s="42">
        <v>0</v>
      </c>
      <c r="CS72" s="42">
        <v>0</v>
      </c>
      <c r="CT72" s="42">
        <v>0</v>
      </c>
      <c r="CU72" s="42">
        <v>0</v>
      </c>
      <c r="CV72" s="42">
        <v>0</v>
      </c>
      <c r="CW72" s="42">
        <v>0</v>
      </c>
      <c r="CX72" s="42">
        <v>0</v>
      </c>
      <c r="CY72" s="42">
        <v>0</v>
      </c>
      <c r="CZ72" s="42">
        <v>0</v>
      </c>
      <c r="DA72" s="42">
        <v>0</v>
      </c>
      <c r="DB72" s="42">
        <v>0</v>
      </c>
      <c r="DC72" s="42">
        <v>0</v>
      </c>
      <c r="DD72" s="42">
        <v>0</v>
      </c>
      <c r="DE72" s="56">
        <v>0</v>
      </c>
      <c r="DF72" s="57">
        <v>0</v>
      </c>
      <c r="DG72" s="42">
        <v>0</v>
      </c>
      <c r="DH72" s="42">
        <v>0</v>
      </c>
      <c r="DI72" s="42">
        <v>0</v>
      </c>
      <c r="DJ72" s="42">
        <v>0</v>
      </c>
      <c r="DK72" s="42">
        <v>0</v>
      </c>
      <c r="DL72" s="42">
        <v>0</v>
      </c>
      <c r="DM72" s="56">
        <v>0</v>
      </c>
      <c r="DN72" s="56">
        <v>0</v>
      </c>
      <c r="DO72" s="57">
        <v>0</v>
      </c>
      <c r="DP72" s="57">
        <v>0</v>
      </c>
      <c r="DQ72" s="57">
        <v>0</v>
      </c>
      <c r="DR72" s="57">
        <v>0</v>
      </c>
      <c r="DS72" s="57">
        <v>0</v>
      </c>
    </row>
    <row r="73" spans="1:123" ht="39.950000000000003" customHeight="1" x14ac:dyDescent="0.15">
      <c r="A73" s="55" t="s">
        <v>115</v>
      </c>
      <c r="B73" s="43" t="s">
        <v>114</v>
      </c>
      <c r="C73" s="55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  <c r="AG73" s="42">
        <v>0</v>
      </c>
      <c r="AH73" s="42">
        <v>0</v>
      </c>
      <c r="AI73" s="42">
        <v>0</v>
      </c>
      <c r="AJ73" s="42">
        <v>0</v>
      </c>
      <c r="AK73" s="42">
        <v>0</v>
      </c>
      <c r="AL73" s="42">
        <v>0</v>
      </c>
      <c r="AM73" s="42">
        <v>0</v>
      </c>
      <c r="AN73" s="42">
        <v>0</v>
      </c>
      <c r="AO73" s="42">
        <v>0</v>
      </c>
      <c r="AP73" s="42">
        <v>0</v>
      </c>
      <c r="AQ73" s="42">
        <v>0</v>
      </c>
      <c r="AR73" s="42">
        <v>0</v>
      </c>
      <c r="AS73" s="42">
        <v>0</v>
      </c>
      <c r="AT73" s="42">
        <v>0</v>
      </c>
      <c r="AU73" s="42">
        <v>0</v>
      </c>
      <c r="AV73" s="42">
        <v>0</v>
      </c>
      <c r="AW73" s="42">
        <v>0</v>
      </c>
      <c r="AX73" s="42">
        <v>0</v>
      </c>
      <c r="AY73" s="42">
        <v>0</v>
      </c>
      <c r="AZ73" s="42">
        <v>0</v>
      </c>
      <c r="BA73" s="42">
        <v>0</v>
      </c>
      <c r="BB73" s="42">
        <v>0</v>
      </c>
      <c r="BC73" s="42">
        <v>0</v>
      </c>
      <c r="BD73" s="42">
        <v>0</v>
      </c>
      <c r="BE73" s="42">
        <v>0</v>
      </c>
      <c r="BF73" s="42">
        <v>0</v>
      </c>
      <c r="BG73" s="42">
        <v>0</v>
      </c>
      <c r="BH73" s="42">
        <v>0</v>
      </c>
      <c r="BI73" s="42">
        <v>0</v>
      </c>
      <c r="BJ73" s="42">
        <v>0</v>
      </c>
      <c r="BK73" s="42">
        <v>0</v>
      </c>
      <c r="BL73" s="42">
        <v>0</v>
      </c>
      <c r="BM73" s="42">
        <v>0</v>
      </c>
      <c r="BN73" s="42">
        <v>0</v>
      </c>
      <c r="BO73" s="42">
        <v>0</v>
      </c>
      <c r="BP73" s="42">
        <v>0</v>
      </c>
      <c r="BQ73" s="42">
        <v>0</v>
      </c>
      <c r="BR73" s="42">
        <v>0</v>
      </c>
      <c r="BS73" s="42">
        <v>0</v>
      </c>
      <c r="BT73" s="42">
        <v>0</v>
      </c>
      <c r="BU73" s="42">
        <v>0</v>
      </c>
      <c r="BV73" s="42">
        <v>0</v>
      </c>
      <c r="BW73" s="42">
        <v>0</v>
      </c>
      <c r="BX73" s="42">
        <v>0</v>
      </c>
      <c r="BY73" s="42">
        <v>0</v>
      </c>
      <c r="BZ73" s="42">
        <v>0</v>
      </c>
      <c r="CA73" s="42">
        <v>0</v>
      </c>
      <c r="CB73" s="42">
        <v>0</v>
      </c>
      <c r="CC73" s="42">
        <v>0</v>
      </c>
      <c r="CD73" s="42">
        <v>0</v>
      </c>
      <c r="CE73" s="42">
        <v>0</v>
      </c>
      <c r="CF73" s="42">
        <v>0</v>
      </c>
      <c r="CG73" s="42">
        <v>0</v>
      </c>
      <c r="CH73" s="42">
        <v>0</v>
      </c>
      <c r="CI73" s="42">
        <v>0</v>
      </c>
      <c r="CJ73" s="42">
        <v>0</v>
      </c>
      <c r="CK73" s="42">
        <v>0</v>
      </c>
      <c r="CL73" s="42">
        <v>0</v>
      </c>
      <c r="CM73" s="42">
        <v>0</v>
      </c>
      <c r="CN73" s="42">
        <v>0</v>
      </c>
      <c r="CO73" s="42">
        <v>0</v>
      </c>
      <c r="CP73" s="42">
        <v>0</v>
      </c>
      <c r="CQ73" s="42">
        <v>0</v>
      </c>
      <c r="CR73" s="42">
        <v>0</v>
      </c>
      <c r="CS73" s="42">
        <v>0</v>
      </c>
      <c r="CT73" s="42">
        <v>0</v>
      </c>
      <c r="CU73" s="42">
        <v>0</v>
      </c>
      <c r="CV73" s="42">
        <v>0</v>
      </c>
      <c r="CW73" s="42">
        <v>0</v>
      </c>
      <c r="CX73" s="42">
        <v>0</v>
      </c>
      <c r="CY73" s="42">
        <v>0</v>
      </c>
      <c r="CZ73" s="42">
        <v>0</v>
      </c>
      <c r="DA73" s="42">
        <v>0</v>
      </c>
      <c r="DB73" s="42">
        <v>0</v>
      </c>
      <c r="DC73" s="42">
        <v>0</v>
      </c>
      <c r="DD73" s="42">
        <v>0</v>
      </c>
      <c r="DE73" s="56">
        <v>0</v>
      </c>
      <c r="DF73" s="57">
        <v>0</v>
      </c>
      <c r="DG73" s="42">
        <v>0</v>
      </c>
      <c r="DH73" s="42">
        <v>0</v>
      </c>
      <c r="DI73" s="42">
        <v>0</v>
      </c>
      <c r="DJ73" s="42">
        <v>0</v>
      </c>
      <c r="DK73" s="42">
        <v>0</v>
      </c>
      <c r="DL73" s="42">
        <v>0</v>
      </c>
      <c r="DM73" s="56">
        <v>0</v>
      </c>
      <c r="DN73" s="56">
        <v>0</v>
      </c>
      <c r="DO73" s="57">
        <v>0</v>
      </c>
      <c r="DP73" s="57">
        <v>0</v>
      </c>
      <c r="DQ73" s="57">
        <v>0</v>
      </c>
      <c r="DR73" s="57">
        <v>0</v>
      </c>
      <c r="DS73" s="57">
        <v>0</v>
      </c>
    </row>
    <row r="74" spans="1:123" ht="39.950000000000003" customHeight="1" x14ac:dyDescent="0.15">
      <c r="A74" s="55" t="s">
        <v>113</v>
      </c>
      <c r="B74" s="43" t="s">
        <v>112</v>
      </c>
      <c r="C74" s="55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  <c r="AG74" s="42">
        <v>0</v>
      </c>
      <c r="AH74" s="42">
        <v>0</v>
      </c>
      <c r="AI74" s="42">
        <v>0</v>
      </c>
      <c r="AJ74" s="42">
        <v>0</v>
      </c>
      <c r="AK74" s="42">
        <v>0</v>
      </c>
      <c r="AL74" s="42">
        <v>0</v>
      </c>
      <c r="AM74" s="42">
        <v>0</v>
      </c>
      <c r="AN74" s="42">
        <v>0</v>
      </c>
      <c r="AO74" s="42">
        <v>0</v>
      </c>
      <c r="AP74" s="42">
        <v>0</v>
      </c>
      <c r="AQ74" s="42">
        <v>0</v>
      </c>
      <c r="AR74" s="42">
        <v>0</v>
      </c>
      <c r="AS74" s="42">
        <v>0</v>
      </c>
      <c r="AT74" s="42">
        <v>0</v>
      </c>
      <c r="AU74" s="42">
        <v>0</v>
      </c>
      <c r="AV74" s="42">
        <v>0</v>
      </c>
      <c r="AW74" s="42">
        <v>0</v>
      </c>
      <c r="AX74" s="42">
        <v>0</v>
      </c>
      <c r="AY74" s="42">
        <v>0</v>
      </c>
      <c r="AZ74" s="42">
        <v>0</v>
      </c>
      <c r="BA74" s="42">
        <v>0</v>
      </c>
      <c r="BB74" s="42">
        <v>0</v>
      </c>
      <c r="BC74" s="42">
        <v>0</v>
      </c>
      <c r="BD74" s="42">
        <v>0</v>
      </c>
      <c r="BE74" s="42">
        <v>0</v>
      </c>
      <c r="BF74" s="42">
        <v>0</v>
      </c>
      <c r="BG74" s="42">
        <v>0</v>
      </c>
      <c r="BH74" s="42">
        <v>0</v>
      </c>
      <c r="BI74" s="42">
        <v>0</v>
      </c>
      <c r="BJ74" s="42">
        <v>0</v>
      </c>
      <c r="BK74" s="42">
        <v>0</v>
      </c>
      <c r="BL74" s="42">
        <v>0</v>
      </c>
      <c r="BM74" s="42">
        <v>0</v>
      </c>
      <c r="BN74" s="42">
        <v>0</v>
      </c>
      <c r="BO74" s="42">
        <v>0</v>
      </c>
      <c r="BP74" s="42">
        <v>0</v>
      </c>
      <c r="BQ74" s="42">
        <v>0</v>
      </c>
      <c r="BR74" s="42">
        <v>0</v>
      </c>
      <c r="BS74" s="42">
        <v>0</v>
      </c>
      <c r="BT74" s="42">
        <v>0</v>
      </c>
      <c r="BU74" s="42">
        <v>0</v>
      </c>
      <c r="BV74" s="42">
        <v>0</v>
      </c>
      <c r="BW74" s="42">
        <v>0</v>
      </c>
      <c r="BX74" s="42">
        <v>0</v>
      </c>
      <c r="BY74" s="42">
        <v>0</v>
      </c>
      <c r="BZ74" s="42">
        <v>0</v>
      </c>
      <c r="CA74" s="42">
        <v>0</v>
      </c>
      <c r="CB74" s="42">
        <v>0</v>
      </c>
      <c r="CC74" s="42">
        <v>0</v>
      </c>
      <c r="CD74" s="42">
        <v>0</v>
      </c>
      <c r="CE74" s="42">
        <v>0</v>
      </c>
      <c r="CF74" s="42">
        <v>0</v>
      </c>
      <c r="CG74" s="42">
        <v>0</v>
      </c>
      <c r="CH74" s="42">
        <v>0</v>
      </c>
      <c r="CI74" s="42">
        <v>0</v>
      </c>
      <c r="CJ74" s="42">
        <v>0</v>
      </c>
      <c r="CK74" s="42">
        <v>0</v>
      </c>
      <c r="CL74" s="42">
        <v>0</v>
      </c>
      <c r="CM74" s="42">
        <v>0</v>
      </c>
      <c r="CN74" s="42">
        <v>0</v>
      </c>
      <c r="CO74" s="42">
        <v>0</v>
      </c>
      <c r="CP74" s="42">
        <v>0</v>
      </c>
      <c r="CQ74" s="42">
        <v>0</v>
      </c>
      <c r="CR74" s="42">
        <v>0</v>
      </c>
      <c r="CS74" s="42">
        <v>0</v>
      </c>
      <c r="CT74" s="42">
        <v>0</v>
      </c>
      <c r="CU74" s="42">
        <v>0</v>
      </c>
      <c r="CV74" s="42">
        <v>0</v>
      </c>
      <c r="CW74" s="42">
        <v>0</v>
      </c>
      <c r="CX74" s="42">
        <v>0</v>
      </c>
      <c r="CY74" s="42">
        <v>0</v>
      </c>
      <c r="CZ74" s="42">
        <v>0</v>
      </c>
      <c r="DA74" s="42">
        <v>0</v>
      </c>
      <c r="DB74" s="42">
        <v>0</v>
      </c>
      <c r="DC74" s="42">
        <v>0</v>
      </c>
      <c r="DD74" s="42">
        <v>0</v>
      </c>
      <c r="DE74" s="56">
        <v>0</v>
      </c>
      <c r="DF74" s="57">
        <v>0</v>
      </c>
      <c r="DG74" s="42">
        <v>0</v>
      </c>
      <c r="DH74" s="42">
        <v>0</v>
      </c>
      <c r="DI74" s="42">
        <v>0</v>
      </c>
      <c r="DJ74" s="42">
        <v>0</v>
      </c>
      <c r="DK74" s="42">
        <v>0</v>
      </c>
      <c r="DL74" s="42">
        <v>0</v>
      </c>
      <c r="DM74" s="56">
        <v>0</v>
      </c>
      <c r="DN74" s="56">
        <v>0</v>
      </c>
      <c r="DO74" s="57">
        <v>0</v>
      </c>
      <c r="DP74" s="57">
        <v>0</v>
      </c>
      <c r="DQ74" s="57">
        <v>0</v>
      </c>
      <c r="DR74" s="57">
        <v>0</v>
      </c>
      <c r="DS74" s="57">
        <v>0</v>
      </c>
    </row>
    <row r="75" spans="1:123" ht="39.950000000000003" customHeight="1" x14ac:dyDescent="0.15">
      <c r="A75" s="55" t="s">
        <v>111</v>
      </c>
      <c r="B75" s="43" t="s">
        <v>110</v>
      </c>
      <c r="C75" s="55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  <c r="AG75" s="42">
        <v>0</v>
      </c>
      <c r="AH75" s="42">
        <v>0</v>
      </c>
      <c r="AI75" s="42">
        <v>0</v>
      </c>
      <c r="AJ75" s="42">
        <v>0</v>
      </c>
      <c r="AK75" s="42">
        <v>0</v>
      </c>
      <c r="AL75" s="42">
        <v>0</v>
      </c>
      <c r="AM75" s="42">
        <v>0</v>
      </c>
      <c r="AN75" s="42">
        <v>0</v>
      </c>
      <c r="AO75" s="42">
        <v>0</v>
      </c>
      <c r="AP75" s="42">
        <v>0</v>
      </c>
      <c r="AQ75" s="42">
        <v>0</v>
      </c>
      <c r="AR75" s="42">
        <v>0</v>
      </c>
      <c r="AS75" s="42">
        <v>0</v>
      </c>
      <c r="AT75" s="42">
        <v>0</v>
      </c>
      <c r="AU75" s="42">
        <v>0</v>
      </c>
      <c r="AV75" s="42">
        <v>0</v>
      </c>
      <c r="AW75" s="42">
        <v>0</v>
      </c>
      <c r="AX75" s="42">
        <v>0</v>
      </c>
      <c r="AY75" s="42">
        <v>0</v>
      </c>
      <c r="AZ75" s="42">
        <v>0</v>
      </c>
      <c r="BA75" s="42">
        <v>0</v>
      </c>
      <c r="BB75" s="42">
        <v>0</v>
      </c>
      <c r="BC75" s="42">
        <v>0</v>
      </c>
      <c r="BD75" s="42">
        <v>0</v>
      </c>
      <c r="BE75" s="42">
        <v>0</v>
      </c>
      <c r="BF75" s="42">
        <v>0</v>
      </c>
      <c r="BG75" s="42">
        <v>0</v>
      </c>
      <c r="BH75" s="42">
        <v>0</v>
      </c>
      <c r="BI75" s="42">
        <v>0</v>
      </c>
      <c r="BJ75" s="42">
        <v>0</v>
      </c>
      <c r="BK75" s="42">
        <v>0</v>
      </c>
      <c r="BL75" s="42">
        <v>0</v>
      </c>
      <c r="BM75" s="42">
        <v>0</v>
      </c>
      <c r="BN75" s="42">
        <v>0</v>
      </c>
      <c r="BO75" s="42">
        <v>0</v>
      </c>
      <c r="BP75" s="42">
        <v>0</v>
      </c>
      <c r="BQ75" s="42">
        <v>0</v>
      </c>
      <c r="BR75" s="42">
        <v>0</v>
      </c>
      <c r="BS75" s="42">
        <v>0</v>
      </c>
      <c r="BT75" s="42">
        <v>0</v>
      </c>
      <c r="BU75" s="42">
        <v>0</v>
      </c>
      <c r="BV75" s="42">
        <v>0</v>
      </c>
      <c r="BW75" s="42">
        <v>0</v>
      </c>
      <c r="BX75" s="42">
        <v>0</v>
      </c>
      <c r="BY75" s="42">
        <v>0</v>
      </c>
      <c r="BZ75" s="42">
        <v>0</v>
      </c>
      <c r="CA75" s="42">
        <v>0</v>
      </c>
      <c r="CB75" s="42">
        <v>0</v>
      </c>
      <c r="CC75" s="42">
        <v>0</v>
      </c>
      <c r="CD75" s="42">
        <v>0</v>
      </c>
      <c r="CE75" s="42">
        <v>0</v>
      </c>
      <c r="CF75" s="42">
        <v>0</v>
      </c>
      <c r="CG75" s="42">
        <v>0</v>
      </c>
      <c r="CH75" s="42">
        <v>0</v>
      </c>
      <c r="CI75" s="42">
        <v>0</v>
      </c>
      <c r="CJ75" s="42">
        <v>0</v>
      </c>
      <c r="CK75" s="42">
        <v>0</v>
      </c>
      <c r="CL75" s="42">
        <v>0</v>
      </c>
      <c r="CM75" s="42">
        <v>0</v>
      </c>
      <c r="CN75" s="42">
        <v>0</v>
      </c>
      <c r="CO75" s="42">
        <v>0</v>
      </c>
      <c r="CP75" s="42">
        <v>0</v>
      </c>
      <c r="CQ75" s="42">
        <v>0</v>
      </c>
      <c r="CR75" s="42">
        <v>0</v>
      </c>
      <c r="CS75" s="42">
        <v>0</v>
      </c>
      <c r="CT75" s="42">
        <v>0</v>
      </c>
      <c r="CU75" s="42">
        <v>0</v>
      </c>
      <c r="CV75" s="42">
        <v>0</v>
      </c>
      <c r="CW75" s="42">
        <v>0</v>
      </c>
      <c r="CX75" s="42">
        <v>0</v>
      </c>
      <c r="CY75" s="42">
        <v>0</v>
      </c>
      <c r="CZ75" s="42">
        <v>0</v>
      </c>
      <c r="DA75" s="42">
        <v>0</v>
      </c>
      <c r="DB75" s="42">
        <v>0</v>
      </c>
      <c r="DC75" s="42">
        <v>0</v>
      </c>
      <c r="DD75" s="42">
        <v>0</v>
      </c>
      <c r="DE75" s="56">
        <v>0</v>
      </c>
      <c r="DF75" s="57">
        <v>0</v>
      </c>
      <c r="DG75" s="42">
        <v>0</v>
      </c>
      <c r="DH75" s="42">
        <v>0</v>
      </c>
      <c r="DI75" s="42">
        <v>0</v>
      </c>
      <c r="DJ75" s="42">
        <v>0</v>
      </c>
      <c r="DK75" s="42">
        <v>0</v>
      </c>
      <c r="DL75" s="42">
        <v>0</v>
      </c>
      <c r="DM75" s="56">
        <v>0</v>
      </c>
      <c r="DN75" s="56">
        <v>0</v>
      </c>
      <c r="DO75" s="57">
        <v>0</v>
      </c>
      <c r="DP75" s="57">
        <v>0</v>
      </c>
      <c r="DQ75" s="57">
        <v>0</v>
      </c>
      <c r="DR75" s="57">
        <v>0</v>
      </c>
      <c r="DS75" s="57">
        <v>0</v>
      </c>
    </row>
    <row r="76" spans="1:123" ht="39.950000000000003" customHeight="1" x14ac:dyDescent="0.15">
      <c r="A76" s="55" t="s">
        <v>109</v>
      </c>
      <c r="B76" s="43" t="s">
        <v>108</v>
      </c>
      <c r="C76" s="55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  <c r="AG76" s="42">
        <v>0</v>
      </c>
      <c r="AH76" s="42">
        <v>0</v>
      </c>
      <c r="AI76" s="42">
        <v>0</v>
      </c>
      <c r="AJ76" s="42">
        <v>0</v>
      </c>
      <c r="AK76" s="42">
        <v>0</v>
      </c>
      <c r="AL76" s="42">
        <v>0</v>
      </c>
      <c r="AM76" s="42">
        <v>0</v>
      </c>
      <c r="AN76" s="42">
        <v>0</v>
      </c>
      <c r="AO76" s="42">
        <v>0</v>
      </c>
      <c r="AP76" s="42">
        <v>0</v>
      </c>
      <c r="AQ76" s="42">
        <v>0</v>
      </c>
      <c r="AR76" s="42">
        <v>0</v>
      </c>
      <c r="AS76" s="42">
        <v>0</v>
      </c>
      <c r="AT76" s="42">
        <v>0</v>
      </c>
      <c r="AU76" s="42">
        <v>0</v>
      </c>
      <c r="AV76" s="42">
        <v>0</v>
      </c>
      <c r="AW76" s="42">
        <v>0</v>
      </c>
      <c r="AX76" s="42">
        <v>0</v>
      </c>
      <c r="AY76" s="42">
        <v>0</v>
      </c>
      <c r="AZ76" s="42">
        <v>0</v>
      </c>
      <c r="BA76" s="42">
        <v>0</v>
      </c>
      <c r="BB76" s="42">
        <v>0</v>
      </c>
      <c r="BC76" s="42">
        <v>0</v>
      </c>
      <c r="BD76" s="42">
        <v>0</v>
      </c>
      <c r="BE76" s="42">
        <v>0</v>
      </c>
      <c r="BF76" s="42">
        <v>0</v>
      </c>
      <c r="BG76" s="42">
        <v>0</v>
      </c>
      <c r="BH76" s="42">
        <v>0</v>
      </c>
      <c r="BI76" s="42">
        <v>0</v>
      </c>
      <c r="BJ76" s="42">
        <v>0</v>
      </c>
      <c r="BK76" s="42">
        <v>0</v>
      </c>
      <c r="BL76" s="42">
        <v>0</v>
      </c>
      <c r="BM76" s="42">
        <v>0</v>
      </c>
      <c r="BN76" s="42">
        <v>0</v>
      </c>
      <c r="BO76" s="42">
        <v>0</v>
      </c>
      <c r="BP76" s="42">
        <v>0</v>
      </c>
      <c r="BQ76" s="42">
        <v>0</v>
      </c>
      <c r="BR76" s="42">
        <v>0</v>
      </c>
      <c r="BS76" s="42">
        <v>0</v>
      </c>
      <c r="BT76" s="42">
        <v>0</v>
      </c>
      <c r="BU76" s="42">
        <v>0</v>
      </c>
      <c r="BV76" s="42">
        <v>0</v>
      </c>
      <c r="BW76" s="42">
        <v>0</v>
      </c>
      <c r="BX76" s="42">
        <v>0</v>
      </c>
      <c r="BY76" s="42">
        <v>0</v>
      </c>
      <c r="BZ76" s="42">
        <v>0</v>
      </c>
      <c r="CA76" s="42">
        <v>0</v>
      </c>
      <c r="CB76" s="42">
        <v>0</v>
      </c>
      <c r="CC76" s="42">
        <v>0</v>
      </c>
      <c r="CD76" s="42">
        <v>0</v>
      </c>
      <c r="CE76" s="42">
        <v>0</v>
      </c>
      <c r="CF76" s="42">
        <v>0</v>
      </c>
      <c r="CG76" s="42">
        <v>0</v>
      </c>
      <c r="CH76" s="42">
        <v>0</v>
      </c>
      <c r="CI76" s="42">
        <v>0</v>
      </c>
      <c r="CJ76" s="42">
        <v>0</v>
      </c>
      <c r="CK76" s="42">
        <v>0</v>
      </c>
      <c r="CL76" s="42">
        <v>0</v>
      </c>
      <c r="CM76" s="42">
        <v>0</v>
      </c>
      <c r="CN76" s="42">
        <v>0</v>
      </c>
      <c r="CO76" s="42">
        <v>0</v>
      </c>
      <c r="CP76" s="42">
        <v>0</v>
      </c>
      <c r="CQ76" s="42">
        <v>0</v>
      </c>
      <c r="CR76" s="42">
        <v>0</v>
      </c>
      <c r="CS76" s="42">
        <v>0</v>
      </c>
      <c r="CT76" s="42">
        <v>0</v>
      </c>
      <c r="CU76" s="42">
        <v>0</v>
      </c>
      <c r="CV76" s="42">
        <v>0</v>
      </c>
      <c r="CW76" s="42">
        <v>0</v>
      </c>
      <c r="CX76" s="42">
        <v>0</v>
      </c>
      <c r="CY76" s="42">
        <v>0</v>
      </c>
      <c r="CZ76" s="42">
        <v>0</v>
      </c>
      <c r="DA76" s="42">
        <v>0</v>
      </c>
      <c r="DB76" s="42">
        <v>0</v>
      </c>
      <c r="DC76" s="42">
        <v>0</v>
      </c>
      <c r="DD76" s="42">
        <v>0</v>
      </c>
      <c r="DE76" s="56">
        <v>0</v>
      </c>
      <c r="DF76" s="57">
        <v>0</v>
      </c>
      <c r="DG76" s="42">
        <v>0</v>
      </c>
      <c r="DH76" s="42">
        <v>0</v>
      </c>
      <c r="DI76" s="42">
        <v>0</v>
      </c>
      <c r="DJ76" s="42">
        <v>0</v>
      </c>
      <c r="DK76" s="42">
        <v>0</v>
      </c>
      <c r="DL76" s="42">
        <v>0</v>
      </c>
      <c r="DM76" s="56">
        <v>0</v>
      </c>
      <c r="DN76" s="56">
        <v>0</v>
      </c>
      <c r="DO76" s="57">
        <v>0</v>
      </c>
      <c r="DP76" s="57">
        <v>0</v>
      </c>
      <c r="DQ76" s="57">
        <v>0</v>
      </c>
      <c r="DR76" s="57">
        <v>0</v>
      </c>
      <c r="DS76" s="57">
        <v>0</v>
      </c>
    </row>
    <row r="77" spans="1:123" ht="39.950000000000003" customHeight="1" x14ac:dyDescent="0.15">
      <c r="A77" s="55" t="s">
        <v>107</v>
      </c>
      <c r="B77" s="43" t="s">
        <v>106</v>
      </c>
      <c r="C77" s="55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  <c r="AG77" s="42">
        <v>0</v>
      </c>
      <c r="AH77" s="42">
        <v>0</v>
      </c>
      <c r="AI77" s="42">
        <v>0</v>
      </c>
      <c r="AJ77" s="42">
        <v>0</v>
      </c>
      <c r="AK77" s="42">
        <v>0</v>
      </c>
      <c r="AL77" s="42">
        <v>0</v>
      </c>
      <c r="AM77" s="42">
        <v>0</v>
      </c>
      <c r="AN77" s="42">
        <v>0</v>
      </c>
      <c r="AO77" s="42">
        <v>0</v>
      </c>
      <c r="AP77" s="42">
        <v>0</v>
      </c>
      <c r="AQ77" s="42">
        <v>0</v>
      </c>
      <c r="AR77" s="42">
        <v>0</v>
      </c>
      <c r="AS77" s="42">
        <v>0</v>
      </c>
      <c r="AT77" s="42">
        <v>0</v>
      </c>
      <c r="AU77" s="42">
        <v>0</v>
      </c>
      <c r="AV77" s="42">
        <v>0</v>
      </c>
      <c r="AW77" s="42">
        <v>0</v>
      </c>
      <c r="AX77" s="42">
        <v>0</v>
      </c>
      <c r="AY77" s="42">
        <v>0</v>
      </c>
      <c r="AZ77" s="42">
        <v>0</v>
      </c>
      <c r="BA77" s="42">
        <v>0</v>
      </c>
      <c r="BB77" s="42">
        <v>0</v>
      </c>
      <c r="BC77" s="42">
        <v>0</v>
      </c>
      <c r="BD77" s="42">
        <v>0</v>
      </c>
      <c r="BE77" s="42">
        <v>0</v>
      </c>
      <c r="BF77" s="42">
        <v>0</v>
      </c>
      <c r="BG77" s="42">
        <v>0</v>
      </c>
      <c r="BH77" s="42">
        <v>0</v>
      </c>
      <c r="BI77" s="42">
        <v>0</v>
      </c>
      <c r="BJ77" s="42">
        <v>0</v>
      </c>
      <c r="BK77" s="42">
        <v>0</v>
      </c>
      <c r="BL77" s="42">
        <v>0</v>
      </c>
      <c r="BM77" s="42">
        <v>0</v>
      </c>
      <c r="BN77" s="42">
        <v>0</v>
      </c>
      <c r="BO77" s="42">
        <v>0</v>
      </c>
      <c r="BP77" s="42">
        <v>0</v>
      </c>
      <c r="BQ77" s="42">
        <v>0</v>
      </c>
      <c r="BR77" s="42">
        <v>0</v>
      </c>
      <c r="BS77" s="42">
        <v>0</v>
      </c>
      <c r="BT77" s="42">
        <v>0</v>
      </c>
      <c r="BU77" s="42">
        <v>0</v>
      </c>
      <c r="BV77" s="42">
        <v>0</v>
      </c>
      <c r="BW77" s="42">
        <v>0</v>
      </c>
      <c r="BX77" s="42">
        <v>0</v>
      </c>
      <c r="BY77" s="42">
        <v>0</v>
      </c>
      <c r="BZ77" s="42">
        <v>0</v>
      </c>
      <c r="CA77" s="42">
        <v>0</v>
      </c>
      <c r="CB77" s="42">
        <v>0</v>
      </c>
      <c r="CC77" s="42">
        <v>0</v>
      </c>
      <c r="CD77" s="42">
        <v>0</v>
      </c>
      <c r="CE77" s="42">
        <v>0</v>
      </c>
      <c r="CF77" s="42">
        <v>0</v>
      </c>
      <c r="CG77" s="42">
        <v>0</v>
      </c>
      <c r="CH77" s="42">
        <v>0</v>
      </c>
      <c r="CI77" s="42">
        <v>0</v>
      </c>
      <c r="CJ77" s="42">
        <v>0</v>
      </c>
      <c r="CK77" s="42">
        <v>0</v>
      </c>
      <c r="CL77" s="42">
        <v>0</v>
      </c>
      <c r="CM77" s="42">
        <v>0</v>
      </c>
      <c r="CN77" s="42">
        <v>0</v>
      </c>
      <c r="CO77" s="42">
        <v>0</v>
      </c>
      <c r="CP77" s="42">
        <v>0</v>
      </c>
      <c r="CQ77" s="42">
        <v>0</v>
      </c>
      <c r="CR77" s="42">
        <v>0</v>
      </c>
      <c r="CS77" s="42">
        <v>0</v>
      </c>
      <c r="CT77" s="42">
        <v>0</v>
      </c>
      <c r="CU77" s="42">
        <v>0</v>
      </c>
      <c r="CV77" s="42">
        <v>0</v>
      </c>
      <c r="CW77" s="42">
        <v>0</v>
      </c>
      <c r="CX77" s="42">
        <v>0</v>
      </c>
      <c r="CY77" s="42">
        <v>0</v>
      </c>
      <c r="CZ77" s="42">
        <v>0</v>
      </c>
      <c r="DA77" s="42">
        <v>0</v>
      </c>
      <c r="DB77" s="42">
        <v>0</v>
      </c>
      <c r="DC77" s="42">
        <v>0</v>
      </c>
      <c r="DD77" s="42">
        <v>0</v>
      </c>
      <c r="DE77" s="56">
        <v>0</v>
      </c>
      <c r="DF77" s="57">
        <v>0</v>
      </c>
      <c r="DG77" s="42">
        <v>0</v>
      </c>
      <c r="DH77" s="42">
        <v>0</v>
      </c>
      <c r="DI77" s="42">
        <v>0</v>
      </c>
      <c r="DJ77" s="42">
        <v>0</v>
      </c>
      <c r="DK77" s="42">
        <v>0</v>
      </c>
      <c r="DL77" s="42">
        <v>0</v>
      </c>
      <c r="DM77" s="56">
        <v>0</v>
      </c>
      <c r="DN77" s="56">
        <v>0</v>
      </c>
      <c r="DO77" s="57">
        <v>0</v>
      </c>
      <c r="DP77" s="57">
        <v>0</v>
      </c>
      <c r="DQ77" s="57">
        <v>0</v>
      </c>
      <c r="DR77" s="57">
        <v>0</v>
      </c>
      <c r="DS77" s="57">
        <v>0</v>
      </c>
    </row>
    <row r="78" spans="1:123" ht="39.950000000000003" customHeight="1" x14ac:dyDescent="0.15">
      <c r="A78" s="55" t="s">
        <v>105</v>
      </c>
      <c r="B78" s="43" t="s">
        <v>104</v>
      </c>
      <c r="C78" s="55">
        <v>-945</v>
      </c>
      <c r="D78" s="42">
        <v>-433</v>
      </c>
      <c r="E78" s="42">
        <v>-44</v>
      </c>
      <c r="F78" s="42">
        <v>-24</v>
      </c>
      <c r="G78" s="42">
        <v>-162</v>
      </c>
      <c r="H78" s="42">
        <v>-5</v>
      </c>
      <c r="I78" s="42">
        <v>-53</v>
      </c>
      <c r="J78" s="42">
        <v>-10091</v>
      </c>
      <c r="K78" s="42">
        <v>-1032</v>
      </c>
      <c r="L78" s="42">
        <v>-300</v>
      </c>
      <c r="M78" s="42">
        <v>-164</v>
      </c>
      <c r="N78" s="42">
        <v>-122</v>
      </c>
      <c r="O78" s="42">
        <v>-214</v>
      </c>
      <c r="P78" s="42">
        <v>-132</v>
      </c>
      <c r="Q78" s="42">
        <v>-116</v>
      </c>
      <c r="R78" s="42">
        <v>-2900</v>
      </c>
      <c r="S78" s="42">
        <v>-2112</v>
      </c>
      <c r="T78" s="42">
        <v>-2888</v>
      </c>
      <c r="U78" s="42">
        <v>-89</v>
      </c>
      <c r="V78" s="42">
        <v>-297</v>
      </c>
      <c r="W78" s="42">
        <v>-1678</v>
      </c>
      <c r="X78" s="42">
        <v>-978</v>
      </c>
      <c r="Y78" s="42">
        <v>-482</v>
      </c>
      <c r="Z78" s="42">
        <v>-165</v>
      </c>
      <c r="AA78" s="42">
        <v>-719</v>
      </c>
      <c r="AB78" s="42">
        <v>-1399</v>
      </c>
      <c r="AC78" s="42">
        <v>-276</v>
      </c>
      <c r="AD78" s="42">
        <v>-159</v>
      </c>
      <c r="AE78" s="42">
        <v>-916</v>
      </c>
      <c r="AF78" s="42">
        <v>-281</v>
      </c>
      <c r="AG78" s="42">
        <v>-15</v>
      </c>
      <c r="AH78" s="42">
        <v>-190</v>
      </c>
      <c r="AI78" s="42">
        <v>-938</v>
      </c>
      <c r="AJ78" s="42">
        <v>-93</v>
      </c>
      <c r="AK78" s="42">
        <v>-541</v>
      </c>
      <c r="AL78" s="42">
        <v>-877</v>
      </c>
      <c r="AM78" s="42">
        <v>-191</v>
      </c>
      <c r="AN78" s="42">
        <v>-225</v>
      </c>
      <c r="AO78" s="42">
        <v>-62</v>
      </c>
      <c r="AP78" s="42">
        <v>-581</v>
      </c>
      <c r="AQ78" s="42">
        <v>-397</v>
      </c>
      <c r="AR78" s="42">
        <v>-162</v>
      </c>
      <c r="AS78" s="42">
        <v>-264</v>
      </c>
      <c r="AT78" s="42">
        <v>-391</v>
      </c>
      <c r="AU78" s="42">
        <v>-542</v>
      </c>
      <c r="AV78" s="42">
        <v>-250</v>
      </c>
      <c r="AW78" s="42">
        <v>-251</v>
      </c>
      <c r="AX78" s="42">
        <v>-268</v>
      </c>
      <c r="AY78" s="42">
        <v>-319</v>
      </c>
      <c r="AZ78" s="42">
        <v>-111</v>
      </c>
      <c r="BA78" s="42">
        <v>-34</v>
      </c>
      <c r="BB78" s="42">
        <v>-237</v>
      </c>
      <c r="BC78" s="42">
        <v>-131</v>
      </c>
      <c r="BD78" s="42">
        <v>-48</v>
      </c>
      <c r="BE78" s="42">
        <v>-1594</v>
      </c>
      <c r="BF78" s="42">
        <v>-420</v>
      </c>
      <c r="BG78" s="42">
        <v>-1371</v>
      </c>
      <c r="BH78" s="42">
        <v>-162</v>
      </c>
      <c r="BI78" s="42">
        <v>-193</v>
      </c>
      <c r="BJ78" s="42">
        <v>-374</v>
      </c>
      <c r="BK78" s="42">
        <v>-12</v>
      </c>
      <c r="BL78" s="42">
        <v>-2127</v>
      </c>
      <c r="BM78" s="42">
        <v>-1051</v>
      </c>
      <c r="BN78" s="42">
        <v>-681</v>
      </c>
      <c r="BO78" s="42">
        <v>-493</v>
      </c>
      <c r="BP78" s="42">
        <v>-866</v>
      </c>
      <c r="BQ78" s="42">
        <v>-62</v>
      </c>
      <c r="BR78" s="42">
        <v>-215</v>
      </c>
      <c r="BS78" s="42">
        <v>-311</v>
      </c>
      <c r="BT78" s="42">
        <v>-1999</v>
      </c>
      <c r="BU78" s="42">
        <v>-439</v>
      </c>
      <c r="BV78" s="42">
        <v>-251</v>
      </c>
      <c r="BW78" s="42">
        <v>-46</v>
      </c>
      <c r="BX78" s="42">
        <v>-45</v>
      </c>
      <c r="BY78" s="42">
        <v>-118</v>
      </c>
      <c r="BZ78" s="42">
        <v>-1220</v>
      </c>
      <c r="CA78" s="42">
        <v>-2932</v>
      </c>
      <c r="CB78" s="42">
        <v>-573</v>
      </c>
      <c r="CC78" s="42">
        <v>-1169</v>
      </c>
      <c r="CD78" s="42">
        <v>-33</v>
      </c>
      <c r="CE78" s="42">
        <v>-37</v>
      </c>
      <c r="CF78" s="42">
        <v>-330</v>
      </c>
      <c r="CG78" s="42">
        <v>-16</v>
      </c>
      <c r="CH78" s="42">
        <v>-128</v>
      </c>
      <c r="CI78" s="42">
        <v>-101</v>
      </c>
      <c r="CJ78" s="42">
        <v>-582</v>
      </c>
      <c r="CK78" s="42">
        <v>-19</v>
      </c>
      <c r="CL78" s="42">
        <v>-1731</v>
      </c>
      <c r="CM78" s="42">
        <v>-722</v>
      </c>
      <c r="CN78" s="42">
        <v>-945</v>
      </c>
      <c r="CO78" s="42">
        <v>-1114</v>
      </c>
      <c r="CP78" s="42">
        <v>-6139</v>
      </c>
      <c r="CQ78" s="42">
        <v>-149</v>
      </c>
      <c r="CR78" s="42">
        <v>-685</v>
      </c>
      <c r="CS78" s="42">
        <v>-491</v>
      </c>
      <c r="CT78" s="42">
        <v>-195</v>
      </c>
      <c r="CU78" s="42">
        <v>-182</v>
      </c>
      <c r="CV78" s="42">
        <v>-62</v>
      </c>
      <c r="CW78" s="42">
        <v>-581</v>
      </c>
      <c r="CX78" s="42">
        <v>-896</v>
      </c>
      <c r="CY78" s="42">
        <v>-375</v>
      </c>
      <c r="CZ78" s="42">
        <v>-4644</v>
      </c>
      <c r="DA78" s="42">
        <v>-245</v>
      </c>
      <c r="DB78" s="42">
        <v>-202</v>
      </c>
      <c r="DC78" s="42">
        <v>-277</v>
      </c>
      <c r="DD78" s="42">
        <v>-932</v>
      </c>
      <c r="DE78" s="56">
        <v>-126</v>
      </c>
      <c r="DF78" s="57">
        <v>-76957</v>
      </c>
      <c r="DG78" s="42">
        <v>-1045</v>
      </c>
      <c r="DH78" s="42">
        <v>-23570</v>
      </c>
      <c r="DI78" s="42">
        <v>-26</v>
      </c>
      <c r="DJ78" s="42">
        <v>0</v>
      </c>
      <c r="DK78" s="42">
        <v>-88</v>
      </c>
      <c r="DL78" s="42">
        <v>-884</v>
      </c>
      <c r="DM78" s="56">
        <v>-262</v>
      </c>
      <c r="DN78" s="56">
        <v>-25875</v>
      </c>
      <c r="DO78" s="57">
        <v>-102832</v>
      </c>
      <c r="DP78" s="57">
        <v>-8133</v>
      </c>
      <c r="DQ78" s="57">
        <v>-8133</v>
      </c>
      <c r="DR78" s="57">
        <v>-34008</v>
      </c>
      <c r="DS78" s="57">
        <v>-110965</v>
      </c>
    </row>
    <row r="79" spans="1:123" ht="39.950000000000003" customHeight="1" x14ac:dyDescent="0.15">
      <c r="A79" s="55" t="s">
        <v>103</v>
      </c>
      <c r="B79" s="43" t="s">
        <v>102</v>
      </c>
      <c r="C79" s="55">
        <v>-55915</v>
      </c>
      <c r="D79" s="42">
        <v>-152871</v>
      </c>
      <c r="E79" s="42">
        <v>-6567</v>
      </c>
      <c r="F79" s="42">
        <v>-10874</v>
      </c>
      <c r="G79" s="42">
        <v>-16991</v>
      </c>
      <c r="H79" s="42">
        <v>-410</v>
      </c>
      <c r="I79" s="42">
        <v>-2036</v>
      </c>
      <c r="J79" s="42">
        <v>-519491</v>
      </c>
      <c r="K79" s="42">
        <v>-87511</v>
      </c>
      <c r="L79" s="42">
        <v>-38548</v>
      </c>
      <c r="M79" s="42">
        <v>-4685</v>
      </c>
      <c r="N79" s="42">
        <v>-11428</v>
      </c>
      <c r="O79" s="42">
        <v>-19190</v>
      </c>
      <c r="P79" s="42">
        <v>-48534</v>
      </c>
      <c r="Q79" s="42">
        <v>-32577</v>
      </c>
      <c r="R79" s="42">
        <v>-92175</v>
      </c>
      <c r="S79" s="42">
        <v>-78115</v>
      </c>
      <c r="T79" s="42">
        <v>-63911</v>
      </c>
      <c r="U79" s="42">
        <v>-4513</v>
      </c>
      <c r="V79" s="42">
        <v>-18817</v>
      </c>
      <c r="W79" s="42">
        <v>-24591</v>
      </c>
      <c r="X79" s="42">
        <v>-62560</v>
      </c>
      <c r="Y79" s="42">
        <v>-26324</v>
      </c>
      <c r="Z79" s="42">
        <v>-8458</v>
      </c>
      <c r="AA79" s="42">
        <v>-55748</v>
      </c>
      <c r="AB79" s="42">
        <v>-105143</v>
      </c>
      <c r="AC79" s="42">
        <v>-38250</v>
      </c>
      <c r="AD79" s="42">
        <v>-25924</v>
      </c>
      <c r="AE79" s="42">
        <v>-92996</v>
      </c>
      <c r="AF79" s="42">
        <v>-24724</v>
      </c>
      <c r="AG79" s="42">
        <v>-3638</v>
      </c>
      <c r="AH79" s="42">
        <v>-17976</v>
      </c>
      <c r="AI79" s="42">
        <v>-86951</v>
      </c>
      <c r="AJ79" s="42">
        <v>-11860</v>
      </c>
      <c r="AK79" s="42">
        <v>-31437</v>
      </c>
      <c r="AL79" s="42">
        <v>-75647</v>
      </c>
      <c r="AM79" s="42">
        <v>-71648</v>
      </c>
      <c r="AN79" s="42">
        <v>-41169</v>
      </c>
      <c r="AO79" s="42">
        <v>-43397</v>
      </c>
      <c r="AP79" s="42">
        <v>-30168</v>
      </c>
      <c r="AQ79" s="42">
        <v>-69629</v>
      </c>
      <c r="AR79" s="42">
        <v>-48941</v>
      </c>
      <c r="AS79" s="42">
        <v>-70758</v>
      </c>
      <c r="AT79" s="42">
        <v>-77012</v>
      </c>
      <c r="AU79" s="42">
        <v>-105049</v>
      </c>
      <c r="AV79" s="42">
        <v>-51344</v>
      </c>
      <c r="AW79" s="42">
        <v>-45656</v>
      </c>
      <c r="AX79" s="42">
        <v>-46883</v>
      </c>
      <c r="AY79" s="42">
        <v>-59862</v>
      </c>
      <c r="AZ79" s="42">
        <v>-22028</v>
      </c>
      <c r="BA79" s="42">
        <v>-11083</v>
      </c>
      <c r="BB79" s="42">
        <v>-28947</v>
      </c>
      <c r="BC79" s="42">
        <v>-21678</v>
      </c>
      <c r="BD79" s="42">
        <v>-10037</v>
      </c>
      <c r="BE79" s="42">
        <v>-180290</v>
      </c>
      <c r="BF79" s="42">
        <v>-53227</v>
      </c>
      <c r="BG79" s="42">
        <v>-199586</v>
      </c>
      <c r="BH79" s="42">
        <v>-30440</v>
      </c>
      <c r="BI79" s="42">
        <v>-22953</v>
      </c>
      <c r="BJ79" s="42">
        <v>-46285</v>
      </c>
      <c r="BK79" s="42">
        <v>-615</v>
      </c>
      <c r="BL79" s="42">
        <v>-518228</v>
      </c>
      <c r="BM79" s="42">
        <v>-190064</v>
      </c>
      <c r="BN79" s="42">
        <v>-213934</v>
      </c>
      <c r="BO79" s="42">
        <v>-163445</v>
      </c>
      <c r="BP79" s="42">
        <v>-241621</v>
      </c>
      <c r="BQ79" s="42">
        <v>-99109</v>
      </c>
      <c r="BR79" s="42">
        <v>-10951</v>
      </c>
      <c r="BS79" s="42">
        <v>-7216</v>
      </c>
      <c r="BT79" s="42">
        <v>-151738</v>
      </c>
      <c r="BU79" s="42">
        <v>-39852</v>
      </c>
      <c r="BV79" s="42">
        <v>-3118</v>
      </c>
      <c r="BW79" s="42">
        <v>-3828</v>
      </c>
      <c r="BX79" s="42">
        <v>-2365</v>
      </c>
      <c r="BY79" s="42">
        <v>-2561</v>
      </c>
      <c r="BZ79" s="42">
        <v>-23018</v>
      </c>
      <c r="CA79" s="42">
        <v>-32102</v>
      </c>
      <c r="CB79" s="42">
        <v>-6137</v>
      </c>
      <c r="CC79" s="42">
        <v>-11468</v>
      </c>
      <c r="CD79" s="42">
        <v>-766</v>
      </c>
      <c r="CE79" s="42">
        <v>-2083</v>
      </c>
      <c r="CF79" s="42">
        <v>-21261</v>
      </c>
      <c r="CG79" s="42">
        <v>-1065</v>
      </c>
      <c r="CH79" s="42">
        <v>-10757</v>
      </c>
      <c r="CI79" s="42">
        <v>-3488</v>
      </c>
      <c r="CJ79" s="42">
        <v>-56843</v>
      </c>
      <c r="CK79" s="42">
        <v>-2497</v>
      </c>
      <c r="CL79" s="42">
        <v>-69331</v>
      </c>
      <c r="CM79" s="42">
        <v>-52794</v>
      </c>
      <c r="CN79" s="42">
        <v>-33542</v>
      </c>
      <c r="CO79" s="42">
        <v>-83211</v>
      </c>
      <c r="CP79" s="42">
        <v>-321845</v>
      </c>
      <c r="CQ79" s="42">
        <v>-5566</v>
      </c>
      <c r="CR79" s="42">
        <v>-34057</v>
      </c>
      <c r="CS79" s="42">
        <v>-28193</v>
      </c>
      <c r="CT79" s="42">
        <v>-22935</v>
      </c>
      <c r="CU79" s="42">
        <v>-10538</v>
      </c>
      <c r="CV79" s="42">
        <v>-13897</v>
      </c>
      <c r="CW79" s="42">
        <v>-84271</v>
      </c>
      <c r="CX79" s="42">
        <v>-59953</v>
      </c>
      <c r="CY79" s="42">
        <v>-27516</v>
      </c>
      <c r="CZ79" s="42">
        <v>-359350</v>
      </c>
      <c r="DA79" s="42">
        <v>-11805</v>
      </c>
      <c r="DB79" s="42">
        <v>-18663</v>
      </c>
      <c r="DC79" s="42">
        <v>-17996</v>
      </c>
      <c r="DD79" s="42">
        <v>-58614</v>
      </c>
      <c r="DE79" s="56">
        <v>-7509</v>
      </c>
      <c r="DF79" s="57">
        <v>-6487172</v>
      </c>
      <c r="DG79" s="42">
        <v>-74113</v>
      </c>
      <c r="DH79" s="42">
        <v>-1925977</v>
      </c>
      <c r="DI79" s="42">
        <v>-2288</v>
      </c>
      <c r="DJ79" s="42">
        <v>0</v>
      </c>
      <c r="DK79" s="42">
        <v>-50642</v>
      </c>
      <c r="DL79" s="42">
        <v>-646878</v>
      </c>
      <c r="DM79" s="56">
        <v>-37222</v>
      </c>
      <c r="DN79" s="56">
        <v>-2737120</v>
      </c>
      <c r="DO79" s="57">
        <v>-9224292</v>
      </c>
      <c r="DP79" s="57">
        <v>-1121098</v>
      </c>
      <c r="DQ79" s="57">
        <v>-1121098</v>
      </c>
      <c r="DR79" s="57">
        <v>-3858218</v>
      </c>
      <c r="DS79" s="57">
        <v>-10345390</v>
      </c>
    </row>
    <row r="80" spans="1:123" ht="39.950000000000003" customHeight="1" x14ac:dyDescent="0.15">
      <c r="A80" s="55" t="s">
        <v>101</v>
      </c>
      <c r="B80" s="43" t="s">
        <v>100</v>
      </c>
      <c r="C80" s="55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  <c r="AG80" s="42">
        <v>0</v>
      </c>
      <c r="AH80" s="42">
        <v>0</v>
      </c>
      <c r="AI80" s="42">
        <v>0</v>
      </c>
      <c r="AJ80" s="42">
        <v>0</v>
      </c>
      <c r="AK80" s="42">
        <v>0</v>
      </c>
      <c r="AL80" s="42">
        <v>0</v>
      </c>
      <c r="AM80" s="42">
        <v>0</v>
      </c>
      <c r="AN80" s="42">
        <v>0</v>
      </c>
      <c r="AO80" s="42">
        <v>0</v>
      </c>
      <c r="AP80" s="42">
        <v>0</v>
      </c>
      <c r="AQ80" s="42">
        <v>0</v>
      </c>
      <c r="AR80" s="42">
        <v>0</v>
      </c>
      <c r="AS80" s="42">
        <v>0</v>
      </c>
      <c r="AT80" s="42">
        <v>0</v>
      </c>
      <c r="AU80" s="42">
        <v>0</v>
      </c>
      <c r="AV80" s="42">
        <v>0</v>
      </c>
      <c r="AW80" s="42">
        <v>0</v>
      </c>
      <c r="AX80" s="42">
        <v>0</v>
      </c>
      <c r="AY80" s="42">
        <v>0</v>
      </c>
      <c r="AZ80" s="42">
        <v>0</v>
      </c>
      <c r="BA80" s="42">
        <v>0</v>
      </c>
      <c r="BB80" s="42">
        <v>0</v>
      </c>
      <c r="BC80" s="42">
        <v>0</v>
      </c>
      <c r="BD80" s="42">
        <v>0</v>
      </c>
      <c r="BE80" s="42">
        <v>0</v>
      </c>
      <c r="BF80" s="42">
        <v>0</v>
      </c>
      <c r="BG80" s="42">
        <v>0</v>
      </c>
      <c r="BH80" s="42">
        <v>0</v>
      </c>
      <c r="BI80" s="42">
        <v>0</v>
      </c>
      <c r="BJ80" s="42">
        <v>0</v>
      </c>
      <c r="BK80" s="42">
        <v>0</v>
      </c>
      <c r="BL80" s="42">
        <v>0</v>
      </c>
      <c r="BM80" s="42">
        <v>0</v>
      </c>
      <c r="BN80" s="42">
        <v>0</v>
      </c>
      <c r="BO80" s="42">
        <v>0</v>
      </c>
      <c r="BP80" s="42">
        <v>0</v>
      </c>
      <c r="BQ80" s="42">
        <v>0</v>
      </c>
      <c r="BR80" s="42">
        <v>0</v>
      </c>
      <c r="BS80" s="42">
        <v>0</v>
      </c>
      <c r="BT80" s="42">
        <v>0</v>
      </c>
      <c r="BU80" s="42">
        <v>0</v>
      </c>
      <c r="BV80" s="42">
        <v>0</v>
      </c>
      <c r="BW80" s="42">
        <v>0</v>
      </c>
      <c r="BX80" s="42">
        <v>0</v>
      </c>
      <c r="BY80" s="42">
        <v>0</v>
      </c>
      <c r="BZ80" s="42">
        <v>0</v>
      </c>
      <c r="CA80" s="42">
        <v>0</v>
      </c>
      <c r="CB80" s="42">
        <v>0</v>
      </c>
      <c r="CC80" s="42">
        <v>0</v>
      </c>
      <c r="CD80" s="42">
        <v>0</v>
      </c>
      <c r="CE80" s="42">
        <v>0</v>
      </c>
      <c r="CF80" s="42">
        <v>0</v>
      </c>
      <c r="CG80" s="42">
        <v>0</v>
      </c>
      <c r="CH80" s="42">
        <v>0</v>
      </c>
      <c r="CI80" s="42">
        <v>0</v>
      </c>
      <c r="CJ80" s="42">
        <v>0</v>
      </c>
      <c r="CK80" s="42">
        <v>0</v>
      </c>
      <c r="CL80" s="42">
        <v>0</v>
      </c>
      <c r="CM80" s="42">
        <v>0</v>
      </c>
      <c r="CN80" s="42">
        <v>0</v>
      </c>
      <c r="CO80" s="42">
        <v>0</v>
      </c>
      <c r="CP80" s="42">
        <v>0</v>
      </c>
      <c r="CQ80" s="42">
        <v>0</v>
      </c>
      <c r="CR80" s="42">
        <v>0</v>
      </c>
      <c r="CS80" s="42">
        <v>0</v>
      </c>
      <c r="CT80" s="42">
        <v>0</v>
      </c>
      <c r="CU80" s="42">
        <v>0</v>
      </c>
      <c r="CV80" s="42">
        <v>0</v>
      </c>
      <c r="CW80" s="42">
        <v>0</v>
      </c>
      <c r="CX80" s="42">
        <v>0</v>
      </c>
      <c r="CY80" s="42">
        <v>0</v>
      </c>
      <c r="CZ80" s="42">
        <v>0</v>
      </c>
      <c r="DA80" s="42">
        <v>0</v>
      </c>
      <c r="DB80" s="42">
        <v>0</v>
      </c>
      <c r="DC80" s="42">
        <v>0</v>
      </c>
      <c r="DD80" s="42">
        <v>0</v>
      </c>
      <c r="DE80" s="56">
        <v>0</v>
      </c>
      <c r="DF80" s="57">
        <v>0</v>
      </c>
      <c r="DG80" s="42">
        <v>0</v>
      </c>
      <c r="DH80" s="42">
        <v>0</v>
      </c>
      <c r="DI80" s="42">
        <v>0</v>
      </c>
      <c r="DJ80" s="42">
        <v>0</v>
      </c>
      <c r="DK80" s="42">
        <v>0</v>
      </c>
      <c r="DL80" s="42">
        <v>0</v>
      </c>
      <c r="DM80" s="56">
        <v>0</v>
      </c>
      <c r="DN80" s="56">
        <v>0</v>
      </c>
      <c r="DO80" s="57">
        <v>0</v>
      </c>
      <c r="DP80" s="57">
        <v>0</v>
      </c>
      <c r="DQ80" s="57">
        <v>0</v>
      </c>
      <c r="DR80" s="57">
        <v>0</v>
      </c>
      <c r="DS80" s="57">
        <v>0</v>
      </c>
    </row>
    <row r="81" spans="1:123" ht="39.950000000000003" customHeight="1" x14ac:dyDescent="0.15">
      <c r="A81" s="55" t="s">
        <v>99</v>
      </c>
      <c r="B81" s="43" t="s">
        <v>98</v>
      </c>
      <c r="C81" s="55">
        <v>-13178</v>
      </c>
      <c r="D81" s="42">
        <v>-18116</v>
      </c>
      <c r="E81" s="42">
        <v>-486</v>
      </c>
      <c r="F81" s="42">
        <v>-481</v>
      </c>
      <c r="G81" s="42">
        <v>-3055</v>
      </c>
      <c r="H81" s="42">
        <v>-55</v>
      </c>
      <c r="I81" s="42">
        <v>-352</v>
      </c>
      <c r="J81" s="42">
        <v>-31172</v>
      </c>
      <c r="K81" s="42">
        <v>-5234</v>
      </c>
      <c r="L81" s="42">
        <v>-6253</v>
      </c>
      <c r="M81" s="42">
        <v>-548</v>
      </c>
      <c r="N81" s="42">
        <v>-624</v>
      </c>
      <c r="O81" s="42">
        <v>-415</v>
      </c>
      <c r="P81" s="42">
        <v>-6714</v>
      </c>
      <c r="Q81" s="42">
        <v>-2237</v>
      </c>
      <c r="R81" s="42">
        <v>-12018</v>
      </c>
      <c r="S81" s="42">
        <v>-5073</v>
      </c>
      <c r="T81" s="42">
        <v>-3396</v>
      </c>
      <c r="U81" s="42">
        <v>-1003</v>
      </c>
      <c r="V81" s="42">
        <v>-11544</v>
      </c>
      <c r="W81" s="42">
        <v>-7124</v>
      </c>
      <c r="X81" s="42">
        <v>-12390</v>
      </c>
      <c r="Y81" s="42">
        <v>-5624</v>
      </c>
      <c r="Z81" s="42">
        <v>-1687</v>
      </c>
      <c r="AA81" s="42">
        <v>-5665</v>
      </c>
      <c r="AB81" s="42">
        <v>-12314</v>
      </c>
      <c r="AC81" s="42">
        <v>-91437</v>
      </c>
      <c r="AD81" s="42">
        <v>-32217</v>
      </c>
      <c r="AE81" s="42">
        <v>-4670</v>
      </c>
      <c r="AF81" s="42">
        <v>-2259</v>
      </c>
      <c r="AG81" s="42">
        <v>-242</v>
      </c>
      <c r="AH81" s="42">
        <v>-2685</v>
      </c>
      <c r="AI81" s="42">
        <v>-22676</v>
      </c>
      <c r="AJ81" s="42">
        <v>-1289</v>
      </c>
      <c r="AK81" s="42">
        <v>-9153</v>
      </c>
      <c r="AL81" s="42">
        <v>-51236</v>
      </c>
      <c r="AM81" s="42">
        <v>-17526</v>
      </c>
      <c r="AN81" s="42">
        <v>-9510</v>
      </c>
      <c r="AO81" s="42">
        <v>-11841</v>
      </c>
      <c r="AP81" s="42">
        <v>-58089</v>
      </c>
      <c r="AQ81" s="42">
        <v>-3829</v>
      </c>
      <c r="AR81" s="42">
        <v>-9986</v>
      </c>
      <c r="AS81" s="42">
        <v>-13144</v>
      </c>
      <c r="AT81" s="42">
        <v>-11626</v>
      </c>
      <c r="AU81" s="42">
        <v>-15829</v>
      </c>
      <c r="AV81" s="42">
        <v>-4159</v>
      </c>
      <c r="AW81" s="42">
        <v>-3029</v>
      </c>
      <c r="AX81" s="42">
        <v>-4059</v>
      </c>
      <c r="AY81" s="42">
        <v>-6617</v>
      </c>
      <c r="AZ81" s="42">
        <v>-2024</v>
      </c>
      <c r="BA81" s="42">
        <v>-620</v>
      </c>
      <c r="BB81" s="42">
        <v>-2449</v>
      </c>
      <c r="BC81" s="42">
        <v>-1382</v>
      </c>
      <c r="BD81" s="42">
        <v>-568</v>
      </c>
      <c r="BE81" s="42">
        <v>-41679</v>
      </c>
      <c r="BF81" s="42">
        <v>-12650</v>
      </c>
      <c r="BG81" s="42">
        <v>-34734</v>
      </c>
      <c r="BH81" s="42">
        <v>-4974</v>
      </c>
      <c r="BI81" s="42">
        <v>-3564</v>
      </c>
      <c r="BJ81" s="42">
        <v>-2303</v>
      </c>
      <c r="BK81" s="42">
        <v>-131</v>
      </c>
      <c r="BL81" s="42">
        <v>-25421</v>
      </c>
      <c r="BM81" s="42">
        <v>-8088</v>
      </c>
      <c r="BN81" s="42">
        <v>-18283</v>
      </c>
      <c r="BO81" s="42">
        <v>-12426</v>
      </c>
      <c r="BP81" s="42">
        <v>-119436</v>
      </c>
      <c r="BQ81" s="42">
        <v>-21799</v>
      </c>
      <c r="BR81" s="42">
        <v>-1691</v>
      </c>
      <c r="BS81" s="42">
        <v>-1670</v>
      </c>
      <c r="BT81" s="42">
        <v>-10269</v>
      </c>
      <c r="BU81" s="42">
        <v>-1453</v>
      </c>
      <c r="BV81" s="42">
        <v>-865</v>
      </c>
      <c r="BW81" s="42">
        <v>-251</v>
      </c>
      <c r="BX81" s="42">
        <v>-564</v>
      </c>
      <c r="BY81" s="42">
        <v>-411</v>
      </c>
      <c r="BZ81" s="42">
        <v>-6341</v>
      </c>
      <c r="CA81" s="42">
        <v>-18527</v>
      </c>
      <c r="CB81" s="42">
        <v>-8144</v>
      </c>
      <c r="CC81" s="42">
        <v>-6113</v>
      </c>
      <c r="CD81" s="42">
        <v>-122</v>
      </c>
      <c r="CE81" s="42">
        <v>-132</v>
      </c>
      <c r="CF81" s="42">
        <v>-1475</v>
      </c>
      <c r="CG81" s="42">
        <v>-72</v>
      </c>
      <c r="CH81" s="42">
        <v>-661</v>
      </c>
      <c r="CI81" s="42">
        <v>-387</v>
      </c>
      <c r="CJ81" s="42">
        <v>-1838</v>
      </c>
      <c r="CK81" s="42">
        <v>-85</v>
      </c>
      <c r="CL81" s="42">
        <v>-2678</v>
      </c>
      <c r="CM81" s="42">
        <v>-4715</v>
      </c>
      <c r="CN81" s="42">
        <v>-3156</v>
      </c>
      <c r="CO81" s="42">
        <v>-5381</v>
      </c>
      <c r="CP81" s="42">
        <v>-8511</v>
      </c>
      <c r="CQ81" s="42">
        <v>-517</v>
      </c>
      <c r="CR81" s="42">
        <v>-1862</v>
      </c>
      <c r="CS81" s="42">
        <v>-1733</v>
      </c>
      <c r="CT81" s="42">
        <v>-669</v>
      </c>
      <c r="CU81" s="42">
        <v>-627</v>
      </c>
      <c r="CV81" s="42">
        <v>-277</v>
      </c>
      <c r="CW81" s="42">
        <v>-10631</v>
      </c>
      <c r="CX81" s="42">
        <v>-2425</v>
      </c>
      <c r="CY81" s="42">
        <v>-1032</v>
      </c>
      <c r="CZ81" s="42">
        <v>-11749</v>
      </c>
      <c r="DA81" s="42">
        <v>-962</v>
      </c>
      <c r="DB81" s="42">
        <v>-1881</v>
      </c>
      <c r="DC81" s="42">
        <v>-1144</v>
      </c>
      <c r="DD81" s="42">
        <v>-3843</v>
      </c>
      <c r="DE81" s="56">
        <v>-1561</v>
      </c>
      <c r="DF81" s="57">
        <v>-992822</v>
      </c>
      <c r="DG81" s="42">
        <v>-1936</v>
      </c>
      <c r="DH81" s="42">
        <v>-102221</v>
      </c>
      <c r="DI81" s="42">
        <v>-7</v>
      </c>
      <c r="DJ81" s="42">
        <v>0</v>
      </c>
      <c r="DK81" s="42">
        <v>-1934</v>
      </c>
      <c r="DL81" s="42">
        <v>-29766</v>
      </c>
      <c r="DM81" s="56">
        <v>-4097</v>
      </c>
      <c r="DN81" s="56">
        <v>-139961</v>
      </c>
      <c r="DO81" s="57">
        <v>-1132783</v>
      </c>
      <c r="DP81" s="57">
        <v>-123669</v>
      </c>
      <c r="DQ81" s="57">
        <v>-123669</v>
      </c>
      <c r="DR81" s="57">
        <v>-263630</v>
      </c>
      <c r="DS81" s="57">
        <v>-1256452</v>
      </c>
    </row>
    <row r="82" spans="1:123" ht="39.950000000000003" customHeight="1" x14ac:dyDescent="0.15">
      <c r="A82" s="55" t="s">
        <v>97</v>
      </c>
      <c r="B82" s="43" t="s">
        <v>96</v>
      </c>
      <c r="C82" s="55">
        <v>-27</v>
      </c>
      <c r="D82" s="42">
        <v>0</v>
      </c>
      <c r="E82" s="42">
        <v>-5</v>
      </c>
      <c r="F82" s="42">
        <v>0</v>
      </c>
      <c r="G82" s="42">
        <v>-7</v>
      </c>
      <c r="H82" s="42">
        <v>-1</v>
      </c>
      <c r="I82" s="42">
        <v>-6</v>
      </c>
      <c r="J82" s="42">
        <v>-49</v>
      </c>
      <c r="K82" s="42">
        <v>-22</v>
      </c>
      <c r="L82" s="42">
        <v>-1</v>
      </c>
      <c r="M82" s="42">
        <v>-14</v>
      </c>
      <c r="N82" s="42">
        <v>-7</v>
      </c>
      <c r="O82" s="42">
        <v>-34</v>
      </c>
      <c r="P82" s="42">
        <v>-5</v>
      </c>
      <c r="Q82" s="42">
        <v>-15</v>
      </c>
      <c r="R82" s="42">
        <v>-12</v>
      </c>
      <c r="S82" s="42">
        <v>-5</v>
      </c>
      <c r="T82" s="42">
        <v>-5</v>
      </c>
      <c r="U82" s="42">
        <v>-2</v>
      </c>
      <c r="V82" s="42">
        <v>-13</v>
      </c>
      <c r="W82" s="42">
        <v>0</v>
      </c>
      <c r="X82" s="42">
        <v>-36</v>
      </c>
      <c r="Y82" s="42">
        <v>-4</v>
      </c>
      <c r="Z82" s="42">
        <v>-2</v>
      </c>
      <c r="AA82" s="42">
        <v>-73</v>
      </c>
      <c r="AB82" s="42">
        <v>-64</v>
      </c>
      <c r="AC82" s="42">
        <v>-11</v>
      </c>
      <c r="AD82" s="42">
        <v>-3</v>
      </c>
      <c r="AE82" s="42">
        <v>-77</v>
      </c>
      <c r="AF82" s="42">
        <v>-29</v>
      </c>
      <c r="AG82" s="42">
        <v>-6</v>
      </c>
      <c r="AH82" s="42">
        <v>-10</v>
      </c>
      <c r="AI82" s="42">
        <v>-12</v>
      </c>
      <c r="AJ82" s="42">
        <v>-10</v>
      </c>
      <c r="AK82" s="42">
        <v>-19</v>
      </c>
      <c r="AL82" s="42">
        <v>-15</v>
      </c>
      <c r="AM82" s="42">
        <v>-20</v>
      </c>
      <c r="AN82" s="42">
        <v>-13</v>
      </c>
      <c r="AO82" s="42">
        <v>-7</v>
      </c>
      <c r="AP82" s="42">
        <v>-3</v>
      </c>
      <c r="AQ82" s="42">
        <v>-32</v>
      </c>
      <c r="AR82" s="42">
        <v>-9</v>
      </c>
      <c r="AS82" s="42">
        <v>-30</v>
      </c>
      <c r="AT82" s="42">
        <v>-144</v>
      </c>
      <c r="AU82" s="42">
        <v>-175</v>
      </c>
      <c r="AV82" s="42">
        <v>-353</v>
      </c>
      <c r="AW82" s="42">
        <v>-429</v>
      </c>
      <c r="AX82" s="42">
        <v>-154</v>
      </c>
      <c r="AY82" s="42">
        <v>-277</v>
      </c>
      <c r="AZ82" s="42">
        <v>-210</v>
      </c>
      <c r="BA82" s="42">
        <v>-218</v>
      </c>
      <c r="BB82" s="42">
        <v>-78</v>
      </c>
      <c r="BC82" s="42">
        <v>-280</v>
      </c>
      <c r="BD82" s="42">
        <v>-209</v>
      </c>
      <c r="BE82" s="42">
        <v>-863</v>
      </c>
      <c r="BF82" s="42">
        <v>-215</v>
      </c>
      <c r="BG82" s="42">
        <v>-726</v>
      </c>
      <c r="BH82" s="42">
        <v>-14</v>
      </c>
      <c r="BI82" s="42">
        <v>-54</v>
      </c>
      <c r="BJ82" s="42">
        <v>-83</v>
      </c>
      <c r="BK82" s="42">
        <v>-1</v>
      </c>
      <c r="BL82" s="42">
        <v>-354</v>
      </c>
      <c r="BM82" s="42">
        <v>-187</v>
      </c>
      <c r="BN82" s="42">
        <v>-49</v>
      </c>
      <c r="BO82" s="42">
        <v>-48</v>
      </c>
      <c r="BP82" s="42">
        <v>-28</v>
      </c>
      <c r="BQ82" s="42">
        <v>-6</v>
      </c>
      <c r="BR82" s="42">
        <v>-27</v>
      </c>
      <c r="BS82" s="42">
        <v>-68</v>
      </c>
      <c r="BT82" s="42">
        <v>-580</v>
      </c>
      <c r="BU82" s="42">
        <v>-114</v>
      </c>
      <c r="BV82" s="42">
        <v>-57</v>
      </c>
      <c r="BW82" s="42">
        <v>-13</v>
      </c>
      <c r="BX82" s="42">
        <v>-1</v>
      </c>
      <c r="BY82" s="42">
        <v>-28</v>
      </c>
      <c r="BZ82" s="42">
        <v>-115</v>
      </c>
      <c r="CA82" s="42">
        <v>-20</v>
      </c>
      <c r="CB82" s="42">
        <v>-38</v>
      </c>
      <c r="CC82" s="42">
        <v>-11</v>
      </c>
      <c r="CD82" s="42">
        <v>-1</v>
      </c>
      <c r="CE82" s="42">
        <v>-6</v>
      </c>
      <c r="CF82" s="42">
        <v>-38</v>
      </c>
      <c r="CG82" s="42">
        <v>-3</v>
      </c>
      <c r="CH82" s="42">
        <v>-35</v>
      </c>
      <c r="CI82" s="42">
        <v>-25</v>
      </c>
      <c r="CJ82" s="42">
        <v>-413</v>
      </c>
      <c r="CK82" s="42">
        <v>-9</v>
      </c>
      <c r="CL82" s="42">
        <v>-232</v>
      </c>
      <c r="CM82" s="42">
        <v>-135</v>
      </c>
      <c r="CN82" s="42">
        <v>-172</v>
      </c>
      <c r="CO82" s="42">
        <v>-171</v>
      </c>
      <c r="CP82" s="42">
        <v>-1077</v>
      </c>
      <c r="CQ82" s="42">
        <v>-8</v>
      </c>
      <c r="CR82" s="42">
        <v>-114</v>
      </c>
      <c r="CS82" s="42">
        <v>-45</v>
      </c>
      <c r="CT82" s="42">
        <v>-82</v>
      </c>
      <c r="CU82" s="42">
        <v>-72</v>
      </c>
      <c r="CV82" s="42">
        <v>-9</v>
      </c>
      <c r="CW82" s="42">
        <v>-448</v>
      </c>
      <c r="CX82" s="42">
        <v>-171</v>
      </c>
      <c r="CY82" s="42">
        <v>-291</v>
      </c>
      <c r="CZ82" s="42">
        <v>-2644</v>
      </c>
      <c r="DA82" s="42">
        <v>-40</v>
      </c>
      <c r="DB82" s="42">
        <v>-63</v>
      </c>
      <c r="DC82" s="42">
        <v>-169</v>
      </c>
      <c r="DD82" s="42">
        <v>-106</v>
      </c>
      <c r="DE82" s="56">
        <v>-8</v>
      </c>
      <c r="DF82" s="57">
        <v>-13529</v>
      </c>
      <c r="DG82" s="42">
        <v>-360</v>
      </c>
      <c r="DH82" s="42">
        <v>-13936</v>
      </c>
      <c r="DI82" s="42">
        <v>-7</v>
      </c>
      <c r="DJ82" s="42">
        <v>0</v>
      </c>
      <c r="DK82" s="42">
        <v>-186</v>
      </c>
      <c r="DL82" s="42">
        <v>-1221</v>
      </c>
      <c r="DM82" s="56">
        <v>-111</v>
      </c>
      <c r="DN82" s="56">
        <v>-15821</v>
      </c>
      <c r="DO82" s="57">
        <v>-29350</v>
      </c>
      <c r="DP82" s="57">
        <v>-3371</v>
      </c>
      <c r="DQ82" s="57">
        <v>-3371</v>
      </c>
      <c r="DR82" s="57">
        <v>-19192</v>
      </c>
      <c r="DS82" s="57">
        <v>-32721</v>
      </c>
    </row>
    <row r="83" spans="1:123" ht="39.950000000000003" customHeight="1" x14ac:dyDescent="0.15">
      <c r="A83" s="55" t="s">
        <v>95</v>
      </c>
      <c r="B83" s="43" t="s">
        <v>94</v>
      </c>
      <c r="C83" s="55">
        <v>-4708</v>
      </c>
      <c r="D83" s="42">
        <v>-10890</v>
      </c>
      <c r="E83" s="42">
        <v>-487</v>
      </c>
      <c r="F83" s="42">
        <v>-272</v>
      </c>
      <c r="G83" s="42">
        <v>-1684</v>
      </c>
      <c r="H83" s="42">
        <v>-38</v>
      </c>
      <c r="I83" s="42">
        <v>-223</v>
      </c>
      <c r="J83" s="42">
        <v>-47573</v>
      </c>
      <c r="K83" s="42">
        <v>-6839</v>
      </c>
      <c r="L83" s="42">
        <v>-2952</v>
      </c>
      <c r="M83" s="42">
        <v>-440</v>
      </c>
      <c r="N83" s="42">
        <v>-879</v>
      </c>
      <c r="O83" s="42">
        <v>-1436</v>
      </c>
      <c r="P83" s="42">
        <v>-3254</v>
      </c>
      <c r="Q83" s="42">
        <v>-2264</v>
      </c>
      <c r="R83" s="42">
        <v>-8726</v>
      </c>
      <c r="S83" s="42">
        <v>-6925</v>
      </c>
      <c r="T83" s="42">
        <v>-6749</v>
      </c>
      <c r="U83" s="42">
        <v>-454</v>
      </c>
      <c r="V83" s="42">
        <v>-1821</v>
      </c>
      <c r="W83" s="42">
        <v>-3723</v>
      </c>
      <c r="X83" s="42">
        <v>-6203</v>
      </c>
      <c r="Y83" s="42">
        <v>-2758</v>
      </c>
      <c r="Z83" s="42">
        <v>-804</v>
      </c>
      <c r="AA83" s="42">
        <v>-4783</v>
      </c>
      <c r="AB83" s="42">
        <v>-9223</v>
      </c>
      <c r="AC83" s="42">
        <v>-11172</v>
      </c>
      <c r="AD83" s="42">
        <v>-1943</v>
      </c>
      <c r="AE83" s="42">
        <v>-6916</v>
      </c>
      <c r="AF83" s="42">
        <v>-1965</v>
      </c>
      <c r="AG83" s="42">
        <v>-268</v>
      </c>
      <c r="AH83" s="42">
        <v>-1598</v>
      </c>
      <c r="AI83" s="42">
        <v>-8399</v>
      </c>
      <c r="AJ83" s="42">
        <v>-944</v>
      </c>
      <c r="AK83" s="42">
        <v>-3469</v>
      </c>
      <c r="AL83" s="42">
        <v>-8177</v>
      </c>
      <c r="AM83" s="42">
        <v>-5330</v>
      </c>
      <c r="AN83" s="42">
        <v>-3190</v>
      </c>
      <c r="AO83" s="42">
        <v>-3131</v>
      </c>
      <c r="AP83" s="42">
        <v>-2569</v>
      </c>
      <c r="AQ83" s="42">
        <v>-4866</v>
      </c>
      <c r="AR83" s="42">
        <v>-3582</v>
      </c>
      <c r="AS83" s="42">
        <v>-5158</v>
      </c>
      <c r="AT83" s="42">
        <v>-5839</v>
      </c>
      <c r="AU83" s="42">
        <v>-8029</v>
      </c>
      <c r="AV83" s="42">
        <v>-4249</v>
      </c>
      <c r="AW83" s="42">
        <v>-3930</v>
      </c>
      <c r="AX83" s="42">
        <v>-3634</v>
      </c>
      <c r="AY83" s="42">
        <v>-4728</v>
      </c>
      <c r="AZ83" s="42">
        <v>-1922</v>
      </c>
      <c r="BA83" s="42">
        <v>-1108</v>
      </c>
      <c r="BB83" s="42">
        <v>-2291</v>
      </c>
      <c r="BC83" s="42">
        <v>-2058</v>
      </c>
      <c r="BD83" s="42">
        <v>-1058</v>
      </c>
      <c r="BE83" s="42">
        <v>-16611</v>
      </c>
      <c r="BF83" s="42">
        <v>-4829</v>
      </c>
      <c r="BG83" s="42">
        <v>-16529</v>
      </c>
      <c r="BH83" s="42">
        <v>-2296</v>
      </c>
      <c r="BI83" s="42">
        <v>-1913</v>
      </c>
      <c r="BJ83" s="42">
        <v>-3516</v>
      </c>
      <c r="BK83" s="42">
        <v>-68</v>
      </c>
      <c r="BL83" s="42">
        <v>-34136</v>
      </c>
      <c r="BM83" s="42">
        <v>-12859</v>
      </c>
      <c r="BN83" s="42">
        <v>-13996</v>
      </c>
      <c r="BO83" s="42">
        <v>-11003</v>
      </c>
      <c r="BP83" s="42">
        <v>-22922</v>
      </c>
      <c r="BQ83" s="42">
        <v>-8368</v>
      </c>
      <c r="BR83" s="42">
        <v>-1128</v>
      </c>
      <c r="BS83" s="42">
        <v>-1057</v>
      </c>
      <c r="BT83" s="42">
        <v>-13143</v>
      </c>
      <c r="BU83" s="42">
        <v>-3158</v>
      </c>
      <c r="BV83" s="42">
        <v>-656</v>
      </c>
      <c r="BW83" s="42">
        <v>-326</v>
      </c>
      <c r="BX83" s="42">
        <v>-247</v>
      </c>
      <c r="BY83" s="42">
        <v>-369</v>
      </c>
      <c r="BZ83" s="42">
        <v>-3493</v>
      </c>
      <c r="CA83" s="42">
        <v>-6823</v>
      </c>
      <c r="CB83" s="42">
        <v>-2094</v>
      </c>
      <c r="CC83" s="42">
        <v>-2554</v>
      </c>
      <c r="CD83" s="42">
        <v>-89</v>
      </c>
      <c r="CE83" s="42">
        <v>-182</v>
      </c>
      <c r="CF83" s="42">
        <v>-1807</v>
      </c>
      <c r="CG83" s="42">
        <v>-96</v>
      </c>
      <c r="CH83" s="42">
        <v>-907</v>
      </c>
      <c r="CI83" s="42">
        <v>-399</v>
      </c>
      <c r="CJ83" s="42">
        <v>-4686</v>
      </c>
      <c r="CK83" s="42">
        <v>-187</v>
      </c>
      <c r="CL83" s="42">
        <v>-6347</v>
      </c>
      <c r="CM83" s="42">
        <v>-4671</v>
      </c>
      <c r="CN83" s="42">
        <v>-3666</v>
      </c>
      <c r="CO83" s="42">
        <v>-6866</v>
      </c>
      <c r="CP83" s="42">
        <v>-27666</v>
      </c>
      <c r="CQ83" s="42">
        <v>-567</v>
      </c>
      <c r="CR83" s="42">
        <v>-3176</v>
      </c>
      <c r="CS83" s="42">
        <v>-2610</v>
      </c>
      <c r="CT83" s="42">
        <v>-1764</v>
      </c>
      <c r="CU83" s="42">
        <v>-1008</v>
      </c>
      <c r="CV83" s="42">
        <v>-936</v>
      </c>
      <c r="CW83" s="42">
        <v>-7276</v>
      </c>
      <c r="CX83" s="42">
        <v>-4910</v>
      </c>
      <c r="CY83" s="42">
        <v>-2360</v>
      </c>
      <c r="CZ83" s="42">
        <v>-30062</v>
      </c>
      <c r="DA83" s="42">
        <v>-1131</v>
      </c>
      <c r="DB83" s="42">
        <v>-1578</v>
      </c>
      <c r="DC83" s="42">
        <v>-1682</v>
      </c>
      <c r="DD83" s="42">
        <v>-4722</v>
      </c>
      <c r="DE83" s="56">
        <v>-729</v>
      </c>
      <c r="DF83" s="57">
        <v>-553805</v>
      </c>
      <c r="DG83" s="42">
        <v>-6019</v>
      </c>
      <c r="DH83" s="42">
        <v>-163698</v>
      </c>
      <c r="DI83" s="42">
        <v>-142</v>
      </c>
      <c r="DJ83" s="42">
        <v>0</v>
      </c>
      <c r="DK83" s="42">
        <v>-3531</v>
      </c>
      <c r="DL83" s="42">
        <v>-43258</v>
      </c>
      <c r="DM83" s="56">
        <v>-2986</v>
      </c>
      <c r="DN83" s="56">
        <v>-219634</v>
      </c>
      <c r="DO83" s="57">
        <v>-773439</v>
      </c>
      <c r="DP83" s="57">
        <v>-89196</v>
      </c>
      <c r="DQ83" s="57">
        <v>-89196</v>
      </c>
      <c r="DR83" s="57">
        <v>-308830</v>
      </c>
      <c r="DS83" s="57">
        <v>-862635</v>
      </c>
    </row>
    <row r="84" spans="1:123" ht="39.950000000000003" customHeight="1" x14ac:dyDescent="0.15">
      <c r="A84" s="55" t="s">
        <v>93</v>
      </c>
      <c r="B84" s="43" t="s">
        <v>92</v>
      </c>
      <c r="C84" s="55">
        <v>-10600</v>
      </c>
      <c r="D84" s="42">
        <v>-19448</v>
      </c>
      <c r="E84" s="42">
        <v>-885</v>
      </c>
      <c r="F84" s="42">
        <v>-563</v>
      </c>
      <c r="G84" s="42">
        <v>-3740</v>
      </c>
      <c r="H84" s="42">
        <v>-74</v>
      </c>
      <c r="I84" s="42">
        <v>-361</v>
      </c>
      <c r="J84" s="42">
        <v>-150078</v>
      </c>
      <c r="K84" s="42">
        <v>-15447</v>
      </c>
      <c r="L84" s="42">
        <v>-31933</v>
      </c>
      <c r="M84" s="42">
        <v>-2007</v>
      </c>
      <c r="N84" s="42">
        <v>-2652</v>
      </c>
      <c r="O84" s="42">
        <v>-4111</v>
      </c>
      <c r="P84" s="42">
        <v>-5308</v>
      </c>
      <c r="Q84" s="42">
        <v>-3478</v>
      </c>
      <c r="R84" s="42">
        <v>-17058</v>
      </c>
      <c r="S84" s="42">
        <v>-12242</v>
      </c>
      <c r="T84" s="42">
        <v>-9952</v>
      </c>
      <c r="U84" s="42">
        <v>-2095</v>
      </c>
      <c r="V84" s="42">
        <v>-6507</v>
      </c>
      <c r="W84" s="42">
        <v>-4247</v>
      </c>
      <c r="X84" s="42">
        <v>-8403</v>
      </c>
      <c r="Y84" s="42">
        <v>-4345</v>
      </c>
      <c r="Z84" s="42">
        <v>-1845</v>
      </c>
      <c r="AA84" s="42">
        <v>-8694</v>
      </c>
      <c r="AB84" s="42">
        <v>-14893</v>
      </c>
      <c r="AC84" s="42">
        <v>-108561</v>
      </c>
      <c r="AD84" s="42">
        <v>-3666</v>
      </c>
      <c r="AE84" s="42">
        <v>-20937</v>
      </c>
      <c r="AF84" s="42">
        <v>-4445</v>
      </c>
      <c r="AG84" s="42">
        <v>-1236</v>
      </c>
      <c r="AH84" s="42">
        <v>-5016</v>
      </c>
      <c r="AI84" s="42">
        <v>-10204</v>
      </c>
      <c r="AJ84" s="42">
        <v>-3111</v>
      </c>
      <c r="AK84" s="42">
        <v>-8003</v>
      </c>
      <c r="AL84" s="42">
        <v>-12325</v>
      </c>
      <c r="AM84" s="42">
        <v>-12491</v>
      </c>
      <c r="AN84" s="42">
        <v>-6059</v>
      </c>
      <c r="AO84" s="42">
        <v>-6013</v>
      </c>
      <c r="AP84" s="42">
        <v>-18770</v>
      </c>
      <c r="AQ84" s="42">
        <v>-27588</v>
      </c>
      <c r="AR84" s="42">
        <v>-7435</v>
      </c>
      <c r="AS84" s="42">
        <v>-12842</v>
      </c>
      <c r="AT84" s="42">
        <v>-12506</v>
      </c>
      <c r="AU84" s="42">
        <v>-16316</v>
      </c>
      <c r="AV84" s="42">
        <v>-8615</v>
      </c>
      <c r="AW84" s="42">
        <v>-8340</v>
      </c>
      <c r="AX84" s="42">
        <v>-7975</v>
      </c>
      <c r="AY84" s="42">
        <v>-10892</v>
      </c>
      <c r="AZ84" s="42">
        <v>-4180</v>
      </c>
      <c r="BA84" s="42">
        <v>-1684</v>
      </c>
      <c r="BB84" s="42">
        <v>-7067</v>
      </c>
      <c r="BC84" s="42">
        <v>-4033</v>
      </c>
      <c r="BD84" s="42">
        <v>-1772</v>
      </c>
      <c r="BE84" s="42">
        <v>-22439</v>
      </c>
      <c r="BF84" s="42">
        <v>-6401</v>
      </c>
      <c r="BG84" s="42">
        <v>-28852</v>
      </c>
      <c r="BH84" s="42">
        <v>-4266</v>
      </c>
      <c r="BI84" s="42">
        <v>-3903</v>
      </c>
      <c r="BJ84" s="42">
        <v>-7219</v>
      </c>
      <c r="BK84" s="42">
        <v>-113</v>
      </c>
      <c r="BL84" s="42">
        <v>-37913</v>
      </c>
      <c r="BM84" s="42">
        <v>-15091</v>
      </c>
      <c r="BN84" s="42">
        <v>-17127</v>
      </c>
      <c r="BO84" s="42">
        <v>-13840</v>
      </c>
      <c r="BP84" s="42">
        <v>-197962</v>
      </c>
      <c r="BQ84" s="42">
        <v>-80897</v>
      </c>
      <c r="BR84" s="42">
        <v>-2108</v>
      </c>
      <c r="BS84" s="42">
        <v>-2122</v>
      </c>
      <c r="BT84" s="42">
        <v>-27792</v>
      </c>
      <c r="BU84" s="42">
        <v>-8018</v>
      </c>
      <c r="BV84" s="42">
        <v>-2016</v>
      </c>
      <c r="BW84" s="42">
        <v>-596</v>
      </c>
      <c r="BX84" s="42">
        <v>-262</v>
      </c>
      <c r="BY84" s="42">
        <v>-982</v>
      </c>
      <c r="BZ84" s="42">
        <v>-4723</v>
      </c>
      <c r="CA84" s="42">
        <v>-8749</v>
      </c>
      <c r="CB84" s="42">
        <v>-1897</v>
      </c>
      <c r="CC84" s="42">
        <v>-2283</v>
      </c>
      <c r="CD84" s="42">
        <v>-125</v>
      </c>
      <c r="CE84" s="42">
        <v>-358</v>
      </c>
      <c r="CF84" s="42">
        <v>-3933</v>
      </c>
      <c r="CG84" s="42">
        <v>-214</v>
      </c>
      <c r="CH84" s="42">
        <v>-1983</v>
      </c>
      <c r="CI84" s="42">
        <v>-896</v>
      </c>
      <c r="CJ84" s="42">
        <v>-7053</v>
      </c>
      <c r="CK84" s="42">
        <v>-433</v>
      </c>
      <c r="CL84" s="42">
        <v>-10647</v>
      </c>
      <c r="CM84" s="42">
        <v>-7055</v>
      </c>
      <c r="CN84" s="42">
        <v>-8153</v>
      </c>
      <c r="CO84" s="42">
        <v>-12812</v>
      </c>
      <c r="CP84" s="42">
        <v>-27627</v>
      </c>
      <c r="CQ84" s="42">
        <v>-1122</v>
      </c>
      <c r="CR84" s="42">
        <v>-6249</v>
      </c>
      <c r="CS84" s="42">
        <v>-4450</v>
      </c>
      <c r="CT84" s="42">
        <v>-3268</v>
      </c>
      <c r="CU84" s="42">
        <v>-1649</v>
      </c>
      <c r="CV84" s="42">
        <v>-2574</v>
      </c>
      <c r="CW84" s="42">
        <v>-9936</v>
      </c>
      <c r="CX84" s="42">
        <v>-6943</v>
      </c>
      <c r="CY84" s="42">
        <v>-3865</v>
      </c>
      <c r="CZ84" s="42">
        <v>-56860</v>
      </c>
      <c r="DA84" s="42">
        <v>-1670</v>
      </c>
      <c r="DB84" s="42">
        <v>-2509</v>
      </c>
      <c r="DC84" s="42">
        <v>-2515</v>
      </c>
      <c r="DD84" s="42">
        <v>-6063</v>
      </c>
      <c r="DE84" s="56">
        <v>-1074</v>
      </c>
      <c r="DF84" s="57">
        <v>-1382655</v>
      </c>
      <c r="DG84" s="42">
        <v>-6600</v>
      </c>
      <c r="DH84" s="42">
        <v>-230359</v>
      </c>
      <c r="DI84" s="42">
        <v>-407</v>
      </c>
      <c r="DJ84" s="42">
        <v>0</v>
      </c>
      <c r="DK84" s="42">
        <v>-3143</v>
      </c>
      <c r="DL84" s="42">
        <v>-49418</v>
      </c>
      <c r="DM84" s="56">
        <v>-5733</v>
      </c>
      <c r="DN84" s="56">
        <v>-295660</v>
      </c>
      <c r="DO84" s="57">
        <v>-1678315</v>
      </c>
      <c r="DP84" s="57">
        <v>-144225</v>
      </c>
      <c r="DQ84" s="57">
        <v>-144225</v>
      </c>
      <c r="DR84" s="57">
        <v>-439885</v>
      </c>
      <c r="DS84" s="57">
        <v>-1822540</v>
      </c>
    </row>
    <row r="85" spans="1:123" ht="39.950000000000003" customHeight="1" x14ac:dyDescent="0.15">
      <c r="A85" s="55" t="s">
        <v>91</v>
      </c>
      <c r="B85" s="43" t="s">
        <v>90</v>
      </c>
      <c r="C85" s="55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  <c r="AG85" s="42">
        <v>0</v>
      </c>
      <c r="AH85" s="42">
        <v>0</v>
      </c>
      <c r="AI85" s="42">
        <v>0</v>
      </c>
      <c r="AJ85" s="42">
        <v>0</v>
      </c>
      <c r="AK85" s="42">
        <v>0</v>
      </c>
      <c r="AL85" s="42">
        <v>0</v>
      </c>
      <c r="AM85" s="42">
        <v>0</v>
      </c>
      <c r="AN85" s="42">
        <v>0</v>
      </c>
      <c r="AO85" s="42">
        <v>0</v>
      </c>
      <c r="AP85" s="42">
        <v>0</v>
      </c>
      <c r="AQ85" s="42">
        <v>0</v>
      </c>
      <c r="AR85" s="42">
        <v>0</v>
      </c>
      <c r="AS85" s="42">
        <v>0</v>
      </c>
      <c r="AT85" s="42">
        <v>0</v>
      </c>
      <c r="AU85" s="42">
        <v>0</v>
      </c>
      <c r="AV85" s="42">
        <v>0</v>
      </c>
      <c r="AW85" s="42">
        <v>0</v>
      </c>
      <c r="AX85" s="42">
        <v>0</v>
      </c>
      <c r="AY85" s="42">
        <v>0</v>
      </c>
      <c r="AZ85" s="42">
        <v>0</v>
      </c>
      <c r="BA85" s="42">
        <v>0</v>
      </c>
      <c r="BB85" s="42">
        <v>0</v>
      </c>
      <c r="BC85" s="42">
        <v>0</v>
      </c>
      <c r="BD85" s="42">
        <v>0</v>
      </c>
      <c r="BE85" s="42">
        <v>0</v>
      </c>
      <c r="BF85" s="42">
        <v>0</v>
      </c>
      <c r="BG85" s="42">
        <v>0</v>
      </c>
      <c r="BH85" s="42">
        <v>0</v>
      </c>
      <c r="BI85" s="42">
        <v>0</v>
      </c>
      <c r="BJ85" s="42">
        <v>0</v>
      </c>
      <c r="BK85" s="42">
        <v>0</v>
      </c>
      <c r="BL85" s="42">
        <v>0</v>
      </c>
      <c r="BM85" s="42">
        <v>0</v>
      </c>
      <c r="BN85" s="42">
        <v>0</v>
      </c>
      <c r="BO85" s="42">
        <v>0</v>
      </c>
      <c r="BP85" s="42">
        <v>0</v>
      </c>
      <c r="BQ85" s="42">
        <v>0</v>
      </c>
      <c r="BR85" s="42">
        <v>0</v>
      </c>
      <c r="BS85" s="42">
        <v>0</v>
      </c>
      <c r="BT85" s="42">
        <v>0</v>
      </c>
      <c r="BU85" s="42">
        <v>0</v>
      </c>
      <c r="BV85" s="42">
        <v>0</v>
      </c>
      <c r="BW85" s="42">
        <v>0</v>
      </c>
      <c r="BX85" s="42">
        <v>0</v>
      </c>
      <c r="BY85" s="42">
        <v>0</v>
      </c>
      <c r="BZ85" s="42">
        <v>0</v>
      </c>
      <c r="CA85" s="42">
        <v>0</v>
      </c>
      <c r="CB85" s="42">
        <v>0</v>
      </c>
      <c r="CC85" s="42">
        <v>0</v>
      </c>
      <c r="CD85" s="42">
        <v>0</v>
      </c>
      <c r="CE85" s="42">
        <v>0</v>
      </c>
      <c r="CF85" s="42">
        <v>0</v>
      </c>
      <c r="CG85" s="42">
        <v>0</v>
      </c>
      <c r="CH85" s="42">
        <v>0</v>
      </c>
      <c r="CI85" s="42">
        <v>0</v>
      </c>
      <c r="CJ85" s="42">
        <v>0</v>
      </c>
      <c r="CK85" s="42">
        <v>0</v>
      </c>
      <c r="CL85" s="42">
        <v>0</v>
      </c>
      <c r="CM85" s="42">
        <v>0</v>
      </c>
      <c r="CN85" s="42">
        <v>0</v>
      </c>
      <c r="CO85" s="42">
        <v>0</v>
      </c>
      <c r="CP85" s="42">
        <v>0</v>
      </c>
      <c r="CQ85" s="42">
        <v>0</v>
      </c>
      <c r="CR85" s="42">
        <v>0</v>
      </c>
      <c r="CS85" s="42">
        <v>0</v>
      </c>
      <c r="CT85" s="42">
        <v>0</v>
      </c>
      <c r="CU85" s="42">
        <v>0</v>
      </c>
      <c r="CV85" s="42">
        <v>0</v>
      </c>
      <c r="CW85" s="42">
        <v>0</v>
      </c>
      <c r="CX85" s="42">
        <v>0</v>
      </c>
      <c r="CY85" s="42">
        <v>0</v>
      </c>
      <c r="CZ85" s="42">
        <v>0</v>
      </c>
      <c r="DA85" s="42">
        <v>0</v>
      </c>
      <c r="DB85" s="42">
        <v>0</v>
      </c>
      <c r="DC85" s="42">
        <v>0</v>
      </c>
      <c r="DD85" s="42">
        <v>0</v>
      </c>
      <c r="DE85" s="56">
        <v>0</v>
      </c>
      <c r="DF85" s="57">
        <v>0</v>
      </c>
      <c r="DG85" s="42">
        <v>0</v>
      </c>
      <c r="DH85" s="42">
        <v>0</v>
      </c>
      <c r="DI85" s="42">
        <v>0</v>
      </c>
      <c r="DJ85" s="42">
        <v>0</v>
      </c>
      <c r="DK85" s="42">
        <v>0</v>
      </c>
      <c r="DL85" s="42">
        <v>0</v>
      </c>
      <c r="DM85" s="56">
        <v>0</v>
      </c>
      <c r="DN85" s="56">
        <v>0</v>
      </c>
      <c r="DO85" s="57">
        <v>0</v>
      </c>
      <c r="DP85" s="57">
        <v>0</v>
      </c>
      <c r="DQ85" s="57">
        <v>0</v>
      </c>
      <c r="DR85" s="57">
        <v>0</v>
      </c>
      <c r="DS85" s="57">
        <v>0</v>
      </c>
    </row>
    <row r="86" spans="1:123" ht="39.950000000000003" customHeight="1" x14ac:dyDescent="0.15">
      <c r="A86" s="55" t="s">
        <v>89</v>
      </c>
      <c r="B86" s="43" t="s">
        <v>88</v>
      </c>
      <c r="C86" s="55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  <c r="AG86" s="42">
        <v>0</v>
      </c>
      <c r="AH86" s="42">
        <v>0</v>
      </c>
      <c r="AI86" s="42">
        <v>0</v>
      </c>
      <c r="AJ86" s="42">
        <v>0</v>
      </c>
      <c r="AK86" s="42">
        <v>0</v>
      </c>
      <c r="AL86" s="42">
        <v>0</v>
      </c>
      <c r="AM86" s="42">
        <v>0</v>
      </c>
      <c r="AN86" s="42">
        <v>0</v>
      </c>
      <c r="AO86" s="42">
        <v>0</v>
      </c>
      <c r="AP86" s="42">
        <v>0</v>
      </c>
      <c r="AQ86" s="42">
        <v>0</v>
      </c>
      <c r="AR86" s="42">
        <v>0</v>
      </c>
      <c r="AS86" s="42">
        <v>0</v>
      </c>
      <c r="AT86" s="42">
        <v>0</v>
      </c>
      <c r="AU86" s="42">
        <v>0</v>
      </c>
      <c r="AV86" s="42">
        <v>0</v>
      </c>
      <c r="AW86" s="42">
        <v>0</v>
      </c>
      <c r="AX86" s="42">
        <v>0</v>
      </c>
      <c r="AY86" s="42">
        <v>0</v>
      </c>
      <c r="AZ86" s="42">
        <v>0</v>
      </c>
      <c r="BA86" s="42">
        <v>0</v>
      </c>
      <c r="BB86" s="42">
        <v>0</v>
      </c>
      <c r="BC86" s="42">
        <v>0</v>
      </c>
      <c r="BD86" s="42">
        <v>0</v>
      </c>
      <c r="BE86" s="42">
        <v>0</v>
      </c>
      <c r="BF86" s="42">
        <v>0</v>
      </c>
      <c r="BG86" s="42">
        <v>0</v>
      </c>
      <c r="BH86" s="42">
        <v>0</v>
      </c>
      <c r="BI86" s="42">
        <v>0</v>
      </c>
      <c r="BJ86" s="42">
        <v>0</v>
      </c>
      <c r="BK86" s="42">
        <v>0</v>
      </c>
      <c r="BL86" s="42">
        <v>0</v>
      </c>
      <c r="BM86" s="42">
        <v>0</v>
      </c>
      <c r="BN86" s="42">
        <v>0</v>
      </c>
      <c r="BO86" s="42">
        <v>0</v>
      </c>
      <c r="BP86" s="42">
        <v>0</v>
      </c>
      <c r="BQ86" s="42">
        <v>0</v>
      </c>
      <c r="BR86" s="42">
        <v>0</v>
      </c>
      <c r="BS86" s="42">
        <v>0</v>
      </c>
      <c r="BT86" s="42">
        <v>0</v>
      </c>
      <c r="BU86" s="42">
        <v>0</v>
      </c>
      <c r="BV86" s="42">
        <v>0</v>
      </c>
      <c r="BW86" s="42">
        <v>0</v>
      </c>
      <c r="BX86" s="42">
        <v>0</v>
      </c>
      <c r="BY86" s="42">
        <v>0</v>
      </c>
      <c r="BZ86" s="42">
        <v>0</v>
      </c>
      <c r="CA86" s="42">
        <v>0</v>
      </c>
      <c r="CB86" s="42">
        <v>0</v>
      </c>
      <c r="CC86" s="42">
        <v>0</v>
      </c>
      <c r="CD86" s="42">
        <v>0</v>
      </c>
      <c r="CE86" s="42">
        <v>0</v>
      </c>
      <c r="CF86" s="42">
        <v>0</v>
      </c>
      <c r="CG86" s="42">
        <v>0</v>
      </c>
      <c r="CH86" s="42">
        <v>0</v>
      </c>
      <c r="CI86" s="42">
        <v>0</v>
      </c>
      <c r="CJ86" s="42">
        <v>0</v>
      </c>
      <c r="CK86" s="42">
        <v>0</v>
      </c>
      <c r="CL86" s="42">
        <v>0</v>
      </c>
      <c r="CM86" s="42">
        <v>0</v>
      </c>
      <c r="CN86" s="42">
        <v>0</v>
      </c>
      <c r="CO86" s="42">
        <v>0</v>
      </c>
      <c r="CP86" s="42">
        <v>0</v>
      </c>
      <c r="CQ86" s="42">
        <v>0</v>
      </c>
      <c r="CR86" s="42">
        <v>0</v>
      </c>
      <c r="CS86" s="42">
        <v>0</v>
      </c>
      <c r="CT86" s="42">
        <v>0</v>
      </c>
      <c r="CU86" s="42">
        <v>0</v>
      </c>
      <c r="CV86" s="42">
        <v>0</v>
      </c>
      <c r="CW86" s="42">
        <v>0</v>
      </c>
      <c r="CX86" s="42">
        <v>0</v>
      </c>
      <c r="CY86" s="42">
        <v>0</v>
      </c>
      <c r="CZ86" s="42">
        <v>0</v>
      </c>
      <c r="DA86" s="42">
        <v>0</v>
      </c>
      <c r="DB86" s="42">
        <v>0</v>
      </c>
      <c r="DC86" s="42">
        <v>0</v>
      </c>
      <c r="DD86" s="42">
        <v>0</v>
      </c>
      <c r="DE86" s="56">
        <v>0</v>
      </c>
      <c r="DF86" s="57">
        <v>0</v>
      </c>
      <c r="DG86" s="42">
        <v>0</v>
      </c>
      <c r="DH86" s="42">
        <v>0</v>
      </c>
      <c r="DI86" s="42">
        <v>0</v>
      </c>
      <c r="DJ86" s="42">
        <v>0</v>
      </c>
      <c r="DK86" s="42">
        <v>0</v>
      </c>
      <c r="DL86" s="42">
        <v>0</v>
      </c>
      <c r="DM86" s="56">
        <v>0</v>
      </c>
      <c r="DN86" s="56">
        <v>0</v>
      </c>
      <c r="DO86" s="57">
        <v>0</v>
      </c>
      <c r="DP86" s="57">
        <v>0</v>
      </c>
      <c r="DQ86" s="57">
        <v>0</v>
      </c>
      <c r="DR86" s="57">
        <v>0</v>
      </c>
      <c r="DS86" s="57">
        <v>0</v>
      </c>
    </row>
    <row r="87" spans="1:123" ht="39.950000000000003" customHeight="1" x14ac:dyDescent="0.15">
      <c r="A87" s="55" t="s">
        <v>87</v>
      </c>
      <c r="B87" s="43" t="s">
        <v>86</v>
      </c>
      <c r="C87" s="55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  <c r="AG87" s="42">
        <v>0</v>
      </c>
      <c r="AH87" s="42">
        <v>0</v>
      </c>
      <c r="AI87" s="42">
        <v>0</v>
      </c>
      <c r="AJ87" s="42">
        <v>0</v>
      </c>
      <c r="AK87" s="42">
        <v>0</v>
      </c>
      <c r="AL87" s="42">
        <v>0</v>
      </c>
      <c r="AM87" s="42">
        <v>0</v>
      </c>
      <c r="AN87" s="42">
        <v>0</v>
      </c>
      <c r="AO87" s="42">
        <v>0</v>
      </c>
      <c r="AP87" s="42">
        <v>0</v>
      </c>
      <c r="AQ87" s="42">
        <v>0</v>
      </c>
      <c r="AR87" s="42">
        <v>0</v>
      </c>
      <c r="AS87" s="42">
        <v>0</v>
      </c>
      <c r="AT87" s="42">
        <v>0</v>
      </c>
      <c r="AU87" s="42">
        <v>0</v>
      </c>
      <c r="AV87" s="42">
        <v>0</v>
      </c>
      <c r="AW87" s="42">
        <v>0</v>
      </c>
      <c r="AX87" s="42">
        <v>0</v>
      </c>
      <c r="AY87" s="42">
        <v>0</v>
      </c>
      <c r="AZ87" s="42">
        <v>0</v>
      </c>
      <c r="BA87" s="42">
        <v>0</v>
      </c>
      <c r="BB87" s="42">
        <v>0</v>
      </c>
      <c r="BC87" s="42">
        <v>0</v>
      </c>
      <c r="BD87" s="42">
        <v>0</v>
      </c>
      <c r="BE87" s="42">
        <v>0</v>
      </c>
      <c r="BF87" s="42">
        <v>0</v>
      </c>
      <c r="BG87" s="42">
        <v>0</v>
      </c>
      <c r="BH87" s="42">
        <v>0</v>
      </c>
      <c r="BI87" s="42">
        <v>0</v>
      </c>
      <c r="BJ87" s="42">
        <v>0</v>
      </c>
      <c r="BK87" s="42">
        <v>0</v>
      </c>
      <c r="BL87" s="42">
        <v>0</v>
      </c>
      <c r="BM87" s="42">
        <v>0</v>
      </c>
      <c r="BN87" s="42">
        <v>0</v>
      </c>
      <c r="BO87" s="42">
        <v>0</v>
      </c>
      <c r="BP87" s="42">
        <v>0</v>
      </c>
      <c r="BQ87" s="42">
        <v>0</v>
      </c>
      <c r="BR87" s="42">
        <v>0</v>
      </c>
      <c r="BS87" s="42">
        <v>0</v>
      </c>
      <c r="BT87" s="42">
        <v>0</v>
      </c>
      <c r="BU87" s="42">
        <v>0</v>
      </c>
      <c r="BV87" s="42">
        <v>0</v>
      </c>
      <c r="BW87" s="42">
        <v>0</v>
      </c>
      <c r="BX87" s="42">
        <v>0</v>
      </c>
      <c r="BY87" s="42">
        <v>0</v>
      </c>
      <c r="BZ87" s="42">
        <v>0</v>
      </c>
      <c r="CA87" s="42">
        <v>0</v>
      </c>
      <c r="CB87" s="42">
        <v>0</v>
      </c>
      <c r="CC87" s="42">
        <v>0</v>
      </c>
      <c r="CD87" s="42">
        <v>0</v>
      </c>
      <c r="CE87" s="42">
        <v>0</v>
      </c>
      <c r="CF87" s="42">
        <v>0</v>
      </c>
      <c r="CG87" s="42">
        <v>0</v>
      </c>
      <c r="CH87" s="42">
        <v>0</v>
      </c>
      <c r="CI87" s="42">
        <v>0</v>
      </c>
      <c r="CJ87" s="42">
        <v>0</v>
      </c>
      <c r="CK87" s="42">
        <v>0</v>
      </c>
      <c r="CL87" s="42">
        <v>0</v>
      </c>
      <c r="CM87" s="42">
        <v>0</v>
      </c>
      <c r="CN87" s="42">
        <v>0</v>
      </c>
      <c r="CO87" s="42">
        <v>0</v>
      </c>
      <c r="CP87" s="42">
        <v>0</v>
      </c>
      <c r="CQ87" s="42">
        <v>0</v>
      </c>
      <c r="CR87" s="42">
        <v>0</v>
      </c>
      <c r="CS87" s="42">
        <v>0</v>
      </c>
      <c r="CT87" s="42">
        <v>0</v>
      </c>
      <c r="CU87" s="42">
        <v>0</v>
      </c>
      <c r="CV87" s="42">
        <v>0</v>
      </c>
      <c r="CW87" s="42">
        <v>0</v>
      </c>
      <c r="CX87" s="42">
        <v>0</v>
      </c>
      <c r="CY87" s="42">
        <v>0</v>
      </c>
      <c r="CZ87" s="42">
        <v>0</v>
      </c>
      <c r="DA87" s="42">
        <v>0</v>
      </c>
      <c r="DB87" s="42">
        <v>0</v>
      </c>
      <c r="DC87" s="42">
        <v>0</v>
      </c>
      <c r="DD87" s="42">
        <v>0</v>
      </c>
      <c r="DE87" s="56">
        <v>0</v>
      </c>
      <c r="DF87" s="57">
        <v>0</v>
      </c>
      <c r="DG87" s="42">
        <v>0</v>
      </c>
      <c r="DH87" s="42">
        <v>0</v>
      </c>
      <c r="DI87" s="42">
        <v>0</v>
      </c>
      <c r="DJ87" s="42">
        <v>0</v>
      </c>
      <c r="DK87" s="42">
        <v>0</v>
      </c>
      <c r="DL87" s="42">
        <v>0</v>
      </c>
      <c r="DM87" s="56">
        <v>0</v>
      </c>
      <c r="DN87" s="56">
        <v>0</v>
      </c>
      <c r="DO87" s="57">
        <v>0</v>
      </c>
      <c r="DP87" s="57">
        <v>0</v>
      </c>
      <c r="DQ87" s="57">
        <v>0</v>
      </c>
      <c r="DR87" s="57">
        <v>0</v>
      </c>
      <c r="DS87" s="57">
        <v>0</v>
      </c>
    </row>
    <row r="88" spans="1:123" ht="39.950000000000003" customHeight="1" x14ac:dyDescent="0.15">
      <c r="A88" s="55" t="s">
        <v>85</v>
      </c>
      <c r="B88" s="43" t="s">
        <v>84</v>
      </c>
      <c r="C88" s="55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  <c r="AG88" s="42">
        <v>0</v>
      </c>
      <c r="AH88" s="42">
        <v>0</v>
      </c>
      <c r="AI88" s="42">
        <v>0</v>
      </c>
      <c r="AJ88" s="42">
        <v>0</v>
      </c>
      <c r="AK88" s="42">
        <v>0</v>
      </c>
      <c r="AL88" s="42">
        <v>0</v>
      </c>
      <c r="AM88" s="42">
        <v>0</v>
      </c>
      <c r="AN88" s="42">
        <v>0</v>
      </c>
      <c r="AO88" s="42">
        <v>0</v>
      </c>
      <c r="AP88" s="42">
        <v>0</v>
      </c>
      <c r="AQ88" s="42">
        <v>0</v>
      </c>
      <c r="AR88" s="42">
        <v>0</v>
      </c>
      <c r="AS88" s="42">
        <v>0</v>
      </c>
      <c r="AT88" s="42">
        <v>0</v>
      </c>
      <c r="AU88" s="42">
        <v>0</v>
      </c>
      <c r="AV88" s="42">
        <v>0</v>
      </c>
      <c r="AW88" s="42">
        <v>0</v>
      </c>
      <c r="AX88" s="42">
        <v>0</v>
      </c>
      <c r="AY88" s="42">
        <v>0</v>
      </c>
      <c r="AZ88" s="42">
        <v>0</v>
      </c>
      <c r="BA88" s="42">
        <v>0</v>
      </c>
      <c r="BB88" s="42">
        <v>0</v>
      </c>
      <c r="BC88" s="42">
        <v>0</v>
      </c>
      <c r="BD88" s="42">
        <v>0</v>
      </c>
      <c r="BE88" s="42">
        <v>0</v>
      </c>
      <c r="BF88" s="42">
        <v>0</v>
      </c>
      <c r="BG88" s="42">
        <v>0</v>
      </c>
      <c r="BH88" s="42">
        <v>0</v>
      </c>
      <c r="BI88" s="42">
        <v>0</v>
      </c>
      <c r="BJ88" s="42">
        <v>0</v>
      </c>
      <c r="BK88" s="42">
        <v>0</v>
      </c>
      <c r="BL88" s="42">
        <v>0</v>
      </c>
      <c r="BM88" s="42">
        <v>0</v>
      </c>
      <c r="BN88" s="42">
        <v>0</v>
      </c>
      <c r="BO88" s="42">
        <v>0</v>
      </c>
      <c r="BP88" s="42">
        <v>0</v>
      </c>
      <c r="BQ88" s="42">
        <v>0</v>
      </c>
      <c r="BR88" s="42">
        <v>0</v>
      </c>
      <c r="BS88" s="42">
        <v>0</v>
      </c>
      <c r="BT88" s="42">
        <v>0</v>
      </c>
      <c r="BU88" s="42">
        <v>0</v>
      </c>
      <c r="BV88" s="42">
        <v>0</v>
      </c>
      <c r="BW88" s="42">
        <v>0</v>
      </c>
      <c r="BX88" s="42">
        <v>0</v>
      </c>
      <c r="BY88" s="42">
        <v>0</v>
      </c>
      <c r="BZ88" s="42">
        <v>0</v>
      </c>
      <c r="CA88" s="42">
        <v>0</v>
      </c>
      <c r="CB88" s="42">
        <v>0</v>
      </c>
      <c r="CC88" s="42">
        <v>0</v>
      </c>
      <c r="CD88" s="42">
        <v>0</v>
      </c>
      <c r="CE88" s="42">
        <v>0</v>
      </c>
      <c r="CF88" s="42">
        <v>0</v>
      </c>
      <c r="CG88" s="42">
        <v>0</v>
      </c>
      <c r="CH88" s="42">
        <v>0</v>
      </c>
      <c r="CI88" s="42">
        <v>0</v>
      </c>
      <c r="CJ88" s="42">
        <v>0</v>
      </c>
      <c r="CK88" s="42">
        <v>0</v>
      </c>
      <c r="CL88" s="42">
        <v>0</v>
      </c>
      <c r="CM88" s="42">
        <v>0</v>
      </c>
      <c r="CN88" s="42">
        <v>0</v>
      </c>
      <c r="CO88" s="42">
        <v>0</v>
      </c>
      <c r="CP88" s="42">
        <v>0</v>
      </c>
      <c r="CQ88" s="42">
        <v>0</v>
      </c>
      <c r="CR88" s="42">
        <v>0</v>
      </c>
      <c r="CS88" s="42">
        <v>0</v>
      </c>
      <c r="CT88" s="42">
        <v>0</v>
      </c>
      <c r="CU88" s="42">
        <v>0</v>
      </c>
      <c r="CV88" s="42">
        <v>0</v>
      </c>
      <c r="CW88" s="42">
        <v>0</v>
      </c>
      <c r="CX88" s="42">
        <v>0</v>
      </c>
      <c r="CY88" s="42">
        <v>0</v>
      </c>
      <c r="CZ88" s="42">
        <v>0</v>
      </c>
      <c r="DA88" s="42">
        <v>0</v>
      </c>
      <c r="DB88" s="42">
        <v>0</v>
      </c>
      <c r="DC88" s="42">
        <v>0</v>
      </c>
      <c r="DD88" s="42">
        <v>0</v>
      </c>
      <c r="DE88" s="56">
        <v>0</v>
      </c>
      <c r="DF88" s="57">
        <v>0</v>
      </c>
      <c r="DG88" s="42">
        <v>0</v>
      </c>
      <c r="DH88" s="42">
        <v>0</v>
      </c>
      <c r="DI88" s="42">
        <v>0</v>
      </c>
      <c r="DJ88" s="42">
        <v>0</v>
      </c>
      <c r="DK88" s="42">
        <v>0</v>
      </c>
      <c r="DL88" s="42">
        <v>0</v>
      </c>
      <c r="DM88" s="56">
        <v>0</v>
      </c>
      <c r="DN88" s="56">
        <v>0</v>
      </c>
      <c r="DO88" s="57">
        <v>0</v>
      </c>
      <c r="DP88" s="57">
        <v>0</v>
      </c>
      <c r="DQ88" s="57">
        <v>0</v>
      </c>
      <c r="DR88" s="57">
        <v>0</v>
      </c>
      <c r="DS88" s="57">
        <v>0</v>
      </c>
    </row>
    <row r="89" spans="1:123" ht="39.950000000000003" customHeight="1" x14ac:dyDescent="0.15">
      <c r="A89" s="55" t="s">
        <v>83</v>
      </c>
      <c r="B89" s="43" t="s">
        <v>82</v>
      </c>
      <c r="C89" s="55">
        <v>141</v>
      </c>
      <c r="D89" s="42">
        <v>63</v>
      </c>
      <c r="E89" s="42">
        <v>2</v>
      </c>
      <c r="F89" s="42">
        <v>0</v>
      </c>
      <c r="G89" s="42">
        <v>4</v>
      </c>
      <c r="H89" s="42">
        <v>1</v>
      </c>
      <c r="I89" s="42">
        <v>3</v>
      </c>
      <c r="J89" s="42">
        <v>93</v>
      </c>
      <c r="K89" s="42">
        <v>79</v>
      </c>
      <c r="L89" s="42">
        <v>14</v>
      </c>
      <c r="M89" s="42">
        <v>6</v>
      </c>
      <c r="N89" s="42">
        <v>4</v>
      </c>
      <c r="O89" s="42">
        <v>10</v>
      </c>
      <c r="P89" s="42">
        <v>5</v>
      </c>
      <c r="Q89" s="42">
        <v>6</v>
      </c>
      <c r="R89" s="42">
        <v>30</v>
      </c>
      <c r="S89" s="42">
        <v>15</v>
      </c>
      <c r="T89" s="42">
        <v>10</v>
      </c>
      <c r="U89" s="42">
        <v>4</v>
      </c>
      <c r="V89" s="42">
        <v>29</v>
      </c>
      <c r="W89" s="42">
        <v>2</v>
      </c>
      <c r="X89" s="42">
        <v>37</v>
      </c>
      <c r="Y89" s="42">
        <v>6</v>
      </c>
      <c r="Z89" s="42">
        <v>2</v>
      </c>
      <c r="AA89" s="42">
        <v>81</v>
      </c>
      <c r="AB89" s="42">
        <v>35</v>
      </c>
      <c r="AC89" s="42">
        <v>5</v>
      </c>
      <c r="AD89" s="42">
        <v>1</v>
      </c>
      <c r="AE89" s="42">
        <v>71</v>
      </c>
      <c r="AF89" s="42">
        <v>14</v>
      </c>
      <c r="AG89" s="42">
        <v>1</v>
      </c>
      <c r="AH89" s="42">
        <v>5</v>
      </c>
      <c r="AI89" s="42">
        <v>21</v>
      </c>
      <c r="AJ89" s="42">
        <v>6</v>
      </c>
      <c r="AK89" s="42">
        <v>2</v>
      </c>
      <c r="AL89" s="42">
        <v>23</v>
      </c>
      <c r="AM89" s="42">
        <v>26</v>
      </c>
      <c r="AN89" s="42">
        <v>7</v>
      </c>
      <c r="AO89" s="42">
        <v>18</v>
      </c>
      <c r="AP89" s="42">
        <v>17</v>
      </c>
      <c r="AQ89" s="42">
        <v>20</v>
      </c>
      <c r="AR89" s="42">
        <v>1</v>
      </c>
      <c r="AS89" s="42">
        <v>17</v>
      </c>
      <c r="AT89" s="42">
        <v>71</v>
      </c>
      <c r="AU89" s="42">
        <v>127</v>
      </c>
      <c r="AV89" s="42">
        <v>31</v>
      </c>
      <c r="AW89" s="42">
        <v>1</v>
      </c>
      <c r="AX89" s="42">
        <v>45</v>
      </c>
      <c r="AY89" s="42">
        <v>51</v>
      </c>
      <c r="AZ89" s="42">
        <v>11</v>
      </c>
      <c r="BA89" s="42">
        <v>32</v>
      </c>
      <c r="BB89" s="42">
        <v>14</v>
      </c>
      <c r="BC89" s="42">
        <v>30</v>
      </c>
      <c r="BD89" s="42">
        <v>437</v>
      </c>
      <c r="BE89" s="42">
        <v>51</v>
      </c>
      <c r="BF89" s="42">
        <v>13</v>
      </c>
      <c r="BG89" s="42">
        <v>42</v>
      </c>
      <c r="BH89" s="42">
        <v>17</v>
      </c>
      <c r="BI89" s="42">
        <v>26</v>
      </c>
      <c r="BJ89" s="42">
        <v>13</v>
      </c>
      <c r="BK89" s="42">
        <v>0</v>
      </c>
      <c r="BL89" s="42">
        <v>24</v>
      </c>
      <c r="BM89" s="42">
        <v>109</v>
      </c>
      <c r="BN89" s="42">
        <v>39</v>
      </c>
      <c r="BO89" s="42">
        <v>37</v>
      </c>
      <c r="BP89" s="42">
        <v>12</v>
      </c>
      <c r="BQ89" s="42">
        <v>9</v>
      </c>
      <c r="BR89" s="42">
        <v>281</v>
      </c>
      <c r="BS89" s="42">
        <v>1</v>
      </c>
      <c r="BT89" s="42">
        <v>3919</v>
      </c>
      <c r="BU89" s="42">
        <v>1071</v>
      </c>
      <c r="BV89" s="42">
        <v>28</v>
      </c>
      <c r="BW89" s="42">
        <v>178</v>
      </c>
      <c r="BX89" s="42">
        <v>0</v>
      </c>
      <c r="BY89" s="42">
        <v>3</v>
      </c>
      <c r="BZ89" s="42">
        <v>35</v>
      </c>
      <c r="CA89" s="42">
        <v>0</v>
      </c>
      <c r="CB89" s="42">
        <v>8</v>
      </c>
      <c r="CC89" s="42">
        <v>4</v>
      </c>
      <c r="CD89" s="42">
        <v>1</v>
      </c>
      <c r="CE89" s="42">
        <v>9</v>
      </c>
      <c r="CF89" s="42">
        <v>24</v>
      </c>
      <c r="CG89" s="42">
        <v>1</v>
      </c>
      <c r="CH89" s="42">
        <v>204</v>
      </c>
      <c r="CI89" s="42">
        <v>12</v>
      </c>
      <c r="CJ89" s="42">
        <v>4180</v>
      </c>
      <c r="CK89" s="42">
        <v>261</v>
      </c>
      <c r="CL89" s="42">
        <v>157</v>
      </c>
      <c r="CM89" s="42">
        <v>1285</v>
      </c>
      <c r="CN89" s="42">
        <v>413</v>
      </c>
      <c r="CO89" s="42">
        <v>1280</v>
      </c>
      <c r="CP89" s="42">
        <v>246</v>
      </c>
      <c r="CQ89" s="42">
        <v>9</v>
      </c>
      <c r="CR89" s="42">
        <v>187</v>
      </c>
      <c r="CS89" s="42">
        <v>10</v>
      </c>
      <c r="CT89" s="42">
        <v>293</v>
      </c>
      <c r="CU89" s="42">
        <v>387</v>
      </c>
      <c r="CV89" s="42">
        <v>149</v>
      </c>
      <c r="CW89" s="42">
        <v>23</v>
      </c>
      <c r="CX89" s="42">
        <v>1964</v>
      </c>
      <c r="CY89" s="42">
        <v>25</v>
      </c>
      <c r="CZ89" s="42">
        <v>97</v>
      </c>
      <c r="DA89" s="42">
        <v>0</v>
      </c>
      <c r="DB89" s="42">
        <v>226</v>
      </c>
      <c r="DC89" s="42">
        <v>25</v>
      </c>
      <c r="DD89" s="42">
        <v>0</v>
      </c>
      <c r="DE89" s="56">
        <v>127</v>
      </c>
      <c r="DF89" s="57">
        <v>19302</v>
      </c>
      <c r="DG89" s="42">
        <v>31</v>
      </c>
      <c r="DH89" s="42">
        <v>18775</v>
      </c>
      <c r="DI89" s="42">
        <v>0</v>
      </c>
      <c r="DJ89" s="42">
        <v>0</v>
      </c>
      <c r="DK89" s="42">
        <v>192</v>
      </c>
      <c r="DL89" s="42">
        <v>1509</v>
      </c>
      <c r="DM89" s="56">
        <v>117</v>
      </c>
      <c r="DN89" s="56">
        <v>20624</v>
      </c>
      <c r="DO89" s="57">
        <v>39926</v>
      </c>
      <c r="DP89" s="57">
        <v>283</v>
      </c>
      <c r="DQ89" s="57">
        <v>283</v>
      </c>
      <c r="DR89" s="57">
        <v>20907</v>
      </c>
      <c r="DS89" s="57">
        <v>40209</v>
      </c>
    </row>
    <row r="90" spans="1:123" ht="39.950000000000003" customHeight="1" x14ac:dyDescent="0.15">
      <c r="A90" s="55" t="s">
        <v>81</v>
      </c>
      <c r="B90" s="43" t="s">
        <v>80</v>
      </c>
      <c r="C90" s="55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  <c r="AG90" s="42">
        <v>0</v>
      </c>
      <c r="AH90" s="42">
        <v>0</v>
      </c>
      <c r="AI90" s="42">
        <v>0</v>
      </c>
      <c r="AJ90" s="42">
        <v>0</v>
      </c>
      <c r="AK90" s="42">
        <v>0</v>
      </c>
      <c r="AL90" s="42">
        <v>0</v>
      </c>
      <c r="AM90" s="42">
        <v>0</v>
      </c>
      <c r="AN90" s="42">
        <v>0</v>
      </c>
      <c r="AO90" s="42">
        <v>0</v>
      </c>
      <c r="AP90" s="42">
        <v>0</v>
      </c>
      <c r="AQ90" s="42">
        <v>0</v>
      </c>
      <c r="AR90" s="42">
        <v>0</v>
      </c>
      <c r="AS90" s="42">
        <v>0</v>
      </c>
      <c r="AT90" s="42">
        <v>0</v>
      </c>
      <c r="AU90" s="42">
        <v>0</v>
      </c>
      <c r="AV90" s="42">
        <v>0</v>
      </c>
      <c r="AW90" s="42">
        <v>0</v>
      </c>
      <c r="AX90" s="42">
        <v>0</v>
      </c>
      <c r="AY90" s="42">
        <v>0</v>
      </c>
      <c r="AZ90" s="42">
        <v>0</v>
      </c>
      <c r="BA90" s="42">
        <v>0</v>
      </c>
      <c r="BB90" s="42">
        <v>0</v>
      </c>
      <c r="BC90" s="42">
        <v>0</v>
      </c>
      <c r="BD90" s="42">
        <v>0</v>
      </c>
      <c r="BE90" s="42">
        <v>0</v>
      </c>
      <c r="BF90" s="42">
        <v>0</v>
      </c>
      <c r="BG90" s="42">
        <v>0</v>
      </c>
      <c r="BH90" s="42">
        <v>0</v>
      </c>
      <c r="BI90" s="42">
        <v>0</v>
      </c>
      <c r="BJ90" s="42">
        <v>0</v>
      </c>
      <c r="BK90" s="42">
        <v>0</v>
      </c>
      <c r="BL90" s="42">
        <v>0</v>
      </c>
      <c r="BM90" s="42">
        <v>0</v>
      </c>
      <c r="BN90" s="42">
        <v>0</v>
      </c>
      <c r="BO90" s="42">
        <v>0</v>
      </c>
      <c r="BP90" s="42">
        <v>0</v>
      </c>
      <c r="BQ90" s="42">
        <v>0</v>
      </c>
      <c r="BR90" s="42">
        <v>0</v>
      </c>
      <c r="BS90" s="42">
        <v>0</v>
      </c>
      <c r="BT90" s="42">
        <v>0</v>
      </c>
      <c r="BU90" s="42">
        <v>0</v>
      </c>
      <c r="BV90" s="42">
        <v>0</v>
      </c>
      <c r="BW90" s="42">
        <v>0</v>
      </c>
      <c r="BX90" s="42">
        <v>0</v>
      </c>
      <c r="BY90" s="42">
        <v>0</v>
      </c>
      <c r="BZ90" s="42">
        <v>0</v>
      </c>
      <c r="CA90" s="42">
        <v>0</v>
      </c>
      <c r="CB90" s="42">
        <v>0</v>
      </c>
      <c r="CC90" s="42">
        <v>0</v>
      </c>
      <c r="CD90" s="42">
        <v>0</v>
      </c>
      <c r="CE90" s="42">
        <v>0</v>
      </c>
      <c r="CF90" s="42">
        <v>0</v>
      </c>
      <c r="CG90" s="42">
        <v>0</v>
      </c>
      <c r="CH90" s="42">
        <v>0</v>
      </c>
      <c r="CI90" s="42">
        <v>0</v>
      </c>
      <c r="CJ90" s="42">
        <v>0</v>
      </c>
      <c r="CK90" s="42">
        <v>0</v>
      </c>
      <c r="CL90" s="42">
        <v>0</v>
      </c>
      <c r="CM90" s="42">
        <v>0</v>
      </c>
      <c r="CN90" s="42">
        <v>0</v>
      </c>
      <c r="CO90" s="42">
        <v>0</v>
      </c>
      <c r="CP90" s="42">
        <v>0</v>
      </c>
      <c r="CQ90" s="42">
        <v>0</v>
      </c>
      <c r="CR90" s="42">
        <v>0</v>
      </c>
      <c r="CS90" s="42">
        <v>0</v>
      </c>
      <c r="CT90" s="42">
        <v>0</v>
      </c>
      <c r="CU90" s="42">
        <v>0</v>
      </c>
      <c r="CV90" s="42">
        <v>0</v>
      </c>
      <c r="CW90" s="42">
        <v>0</v>
      </c>
      <c r="CX90" s="42">
        <v>0</v>
      </c>
      <c r="CY90" s="42">
        <v>0</v>
      </c>
      <c r="CZ90" s="42">
        <v>0</v>
      </c>
      <c r="DA90" s="42">
        <v>0</v>
      </c>
      <c r="DB90" s="42">
        <v>0</v>
      </c>
      <c r="DC90" s="42">
        <v>0</v>
      </c>
      <c r="DD90" s="42">
        <v>0</v>
      </c>
      <c r="DE90" s="56">
        <v>0</v>
      </c>
      <c r="DF90" s="57">
        <v>0</v>
      </c>
      <c r="DG90" s="42">
        <v>0</v>
      </c>
      <c r="DH90" s="42">
        <v>0</v>
      </c>
      <c r="DI90" s="42">
        <v>0</v>
      </c>
      <c r="DJ90" s="42">
        <v>0</v>
      </c>
      <c r="DK90" s="42">
        <v>0</v>
      </c>
      <c r="DL90" s="42">
        <v>0</v>
      </c>
      <c r="DM90" s="56">
        <v>0</v>
      </c>
      <c r="DN90" s="56">
        <v>0</v>
      </c>
      <c r="DO90" s="57">
        <v>0</v>
      </c>
      <c r="DP90" s="57">
        <v>0</v>
      </c>
      <c r="DQ90" s="57">
        <v>0</v>
      </c>
      <c r="DR90" s="57">
        <v>0</v>
      </c>
      <c r="DS90" s="57">
        <v>0</v>
      </c>
    </row>
    <row r="91" spans="1:123" ht="39.950000000000003" customHeight="1" x14ac:dyDescent="0.15">
      <c r="A91" s="55" t="s">
        <v>79</v>
      </c>
      <c r="B91" s="43" t="s">
        <v>78</v>
      </c>
      <c r="C91" s="55">
        <v>115</v>
      </c>
      <c r="D91" s="42">
        <v>63</v>
      </c>
      <c r="E91" s="42">
        <v>121</v>
      </c>
      <c r="F91" s="42">
        <v>40</v>
      </c>
      <c r="G91" s="42">
        <v>40</v>
      </c>
      <c r="H91" s="42">
        <v>2</v>
      </c>
      <c r="I91" s="42">
        <v>43</v>
      </c>
      <c r="J91" s="42">
        <v>1660</v>
      </c>
      <c r="K91" s="42">
        <v>274</v>
      </c>
      <c r="L91" s="42">
        <v>39</v>
      </c>
      <c r="M91" s="42">
        <v>1</v>
      </c>
      <c r="N91" s="42">
        <v>94</v>
      </c>
      <c r="O91" s="42">
        <v>317</v>
      </c>
      <c r="P91" s="42">
        <v>167</v>
      </c>
      <c r="Q91" s="42">
        <v>178</v>
      </c>
      <c r="R91" s="42">
        <v>54</v>
      </c>
      <c r="S91" s="42">
        <v>223</v>
      </c>
      <c r="T91" s="42">
        <v>489</v>
      </c>
      <c r="U91" s="42">
        <v>100</v>
      </c>
      <c r="V91" s="42">
        <v>127</v>
      </c>
      <c r="W91" s="42">
        <v>18</v>
      </c>
      <c r="X91" s="42">
        <v>151</v>
      </c>
      <c r="Y91" s="42">
        <v>22</v>
      </c>
      <c r="Z91" s="42">
        <v>13</v>
      </c>
      <c r="AA91" s="42">
        <v>942</v>
      </c>
      <c r="AB91" s="42">
        <v>330</v>
      </c>
      <c r="AC91" s="42">
        <v>79</v>
      </c>
      <c r="AD91" s="42">
        <v>32</v>
      </c>
      <c r="AE91" s="42">
        <v>311</v>
      </c>
      <c r="AF91" s="42">
        <v>270</v>
      </c>
      <c r="AG91" s="42">
        <v>39</v>
      </c>
      <c r="AH91" s="42">
        <v>20</v>
      </c>
      <c r="AI91" s="42">
        <v>59</v>
      </c>
      <c r="AJ91" s="42">
        <v>71</v>
      </c>
      <c r="AK91" s="42">
        <v>109</v>
      </c>
      <c r="AL91" s="42">
        <v>61</v>
      </c>
      <c r="AM91" s="42">
        <v>31</v>
      </c>
      <c r="AN91" s="42">
        <v>30</v>
      </c>
      <c r="AO91" s="42">
        <v>54</v>
      </c>
      <c r="AP91" s="42">
        <v>55</v>
      </c>
      <c r="AQ91" s="42">
        <v>168</v>
      </c>
      <c r="AR91" s="42">
        <v>225</v>
      </c>
      <c r="AS91" s="42">
        <v>606</v>
      </c>
      <c r="AT91" s="42">
        <v>451</v>
      </c>
      <c r="AU91" s="42">
        <v>800</v>
      </c>
      <c r="AV91" s="42">
        <v>437</v>
      </c>
      <c r="AW91" s="42">
        <v>311</v>
      </c>
      <c r="AX91" s="42">
        <v>664</v>
      </c>
      <c r="AY91" s="42">
        <v>542</v>
      </c>
      <c r="AZ91" s="42">
        <v>112</v>
      </c>
      <c r="BA91" s="42">
        <v>120</v>
      </c>
      <c r="BB91" s="42">
        <v>165</v>
      </c>
      <c r="BC91" s="42">
        <v>238</v>
      </c>
      <c r="BD91" s="42">
        <v>199</v>
      </c>
      <c r="BE91" s="42">
        <v>109</v>
      </c>
      <c r="BF91" s="42">
        <v>59</v>
      </c>
      <c r="BG91" s="42">
        <v>514</v>
      </c>
      <c r="BH91" s="42">
        <v>88</v>
      </c>
      <c r="BI91" s="42">
        <v>258</v>
      </c>
      <c r="BJ91" s="42">
        <v>380</v>
      </c>
      <c r="BK91" s="42">
        <v>62</v>
      </c>
      <c r="BL91" s="42">
        <v>2746</v>
      </c>
      <c r="BM91" s="42">
        <v>937</v>
      </c>
      <c r="BN91" s="42">
        <v>1063</v>
      </c>
      <c r="BO91" s="42">
        <v>664</v>
      </c>
      <c r="BP91" s="42">
        <v>131</v>
      </c>
      <c r="BQ91" s="42">
        <v>22</v>
      </c>
      <c r="BR91" s="42">
        <v>80</v>
      </c>
      <c r="BS91" s="42">
        <v>235</v>
      </c>
      <c r="BT91" s="42">
        <v>10407</v>
      </c>
      <c r="BU91" s="42">
        <v>3861</v>
      </c>
      <c r="BV91" s="42">
        <v>829</v>
      </c>
      <c r="BW91" s="42">
        <v>425</v>
      </c>
      <c r="BX91" s="42">
        <v>0</v>
      </c>
      <c r="BY91" s="42">
        <v>695</v>
      </c>
      <c r="BZ91" s="42">
        <v>2408</v>
      </c>
      <c r="CA91" s="42">
        <v>0</v>
      </c>
      <c r="CB91" s="42">
        <v>152</v>
      </c>
      <c r="CC91" s="42">
        <v>117</v>
      </c>
      <c r="CD91" s="42">
        <v>171</v>
      </c>
      <c r="CE91" s="42">
        <v>313</v>
      </c>
      <c r="CF91" s="42">
        <v>674</v>
      </c>
      <c r="CG91" s="42">
        <v>564</v>
      </c>
      <c r="CH91" s="42">
        <v>697</v>
      </c>
      <c r="CI91" s="42">
        <v>312</v>
      </c>
      <c r="CJ91" s="42">
        <v>3509</v>
      </c>
      <c r="CK91" s="42">
        <v>256</v>
      </c>
      <c r="CL91" s="42">
        <v>1019</v>
      </c>
      <c r="CM91" s="42">
        <v>12355</v>
      </c>
      <c r="CN91" s="42">
        <v>3548</v>
      </c>
      <c r="CO91" s="42">
        <v>13019</v>
      </c>
      <c r="CP91" s="42">
        <v>4389</v>
      </c>
      <c r="CQ91" s="42">
        <v>162</v>
      </c>
      <c r="CR91" s="42">
        <v>4609</v>
      </c>
      <c r="CS91" s="42">
        <v>803</v>
      </c>
      <c r="CT91" s="42">
        <v>4725</v>
      </c>
      <c r="CU91" s="42">
        <v>869</v>
      </c>
      <c r="CV91" s="42">
        <v>380</v>
      </c>
      <c r="CW91" s="42">
        <v>309</v>
      </c>
      <c r="CX91" s="42">
        <v>11371</v>
      </c>
      <c r="CY91" s="42">
        <v>788</v>
      </c>
      <c r="CZ91" s="42">
        <v>1697</v>
      </c>
      <c r="DA91" s="42">
        <v>1635</v>
      </c>
      <c r="DB91" s="42">
        <v>1971</v>
      </c>
      <c r="DC91" s="42">
        <v>367</v>
      </c>
      <c r="DD91" s="42">
        <v>0</v>
      </c>
      <c r="DE91" s="56">
        <v>61</v>
      </c>
      <c r="DF91" s="57">
        <v>108697</v>
      </c>
      <c r="DG91" s="42">
        <v>3084</v>
      </c>
      <c r="DH91" s="42">
        <v>66620</v>
      </c>
      <c r="DI91" s="42">
        <v>2074</v>
      </c>
      <c r="DJ91" s="42">
        <v>0</v>
      </c>
      <c r="DK91" s="42">
        <v>0</v>
      </c>
      <c r="DL91" s="42">
        <v>2400</v>
      </c>
      <c r="DM91" s="56">
        <v>108</v>
      </c>
      <c r="DN91" s="56">
        <v>74286</v>
      </c>
      <c r="DO91" s="57">
        <v>182983</v>
      </c>
      <c r="DP91" s="57">
        <v>1990</v>
      </c>
      <c r="DQ91" s="57">
        <v>1990</v>
      </c>
      <c r="DR91" s="57">
        <v>76276</v>
      </c>
      <c r="DS91" s="57">
        <v>184973</v>
      </c>
    </row>
    <row r="92" spans="1:123" ht="39.950000000000003" customHeight="1" x14ac:dyDescent="0.15">
      <c r="A92" s="55" t="s">
        <v>77</v>
      </c>
      <c r="B92" s="43" t="s">
        <v>76</v>
      </c>
      <c r="C92" s="55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  <c r="AG92" s="42">
        <v>0</v>
      </c>
      <c r="AH92" s="42">
        <v>0</v>
      </c>
      <c r="AI92" s="42">
        <v>0</v>
      </c>
      <c r="AJ92" s="42">
        <v>0</v>
      </c>
      <c r="AK92" s="42">
        <v>0</v>
      </c>
      <c r="AL92" s="42">
        <v>0</v>
      </c>
      <c r="AM92" s="42">
        <v>0</v>
      </c>
      <c r="AN92" s="42">
        <v>0</v>
      </c>
      <c r="AO92" s="42">
        <v>0</v>
      </c>
      <c r="AP92" s="42">
        <v>0</v>
      </c>
      <c r="AQ92" s="42">
        <v>0</v>
      </c>
      <c r="AR92" s="42">
        <v>0</v>
      </c>
      <c r="AS92" s="42">
        <v>0</v>
      </c>
      <c r="AT92" s="42">
        <v>0</v>
      </c>
      <c r="AU92" s="42">
        <v>0</v>
      </c>
      <c r="AV92" s="42">
        <v>0</v>
      </c>
      <c r="AW92" s="42">
        <v>0</v>
      </c>
      <c r="AX92" s="42">
        <v>0</v>
      </c>
      <c r="AY92" s="42">
        <v>0</v>
      </c>
      <c r="AZ92" s="42">
        <v>0</v>
      </c>
      <c r="BA92" s="42">
        <v>0</v>
      </c>
      <c r="BB92" s="42">
        <v>0</v>
      </c>
      <c r="BC92" s="42">
        <v>0</v>
      </c>
      <c r="BD92" s="42">
        <v>0</v>
      </c>
      <c r="BE92" s="42">
        <v>0</v>
      </c>
      <c r="BF92" s="42">
        <v>0</v>
      </c>
      <c r="BG92" s="42">
        <v>0</v>
      </c>
      <c r="BH92" s="42">
        <v>0</v>
      </c>
      <c r="BI92" s="42">
        <v>0</v>
      </c>
      <c r="BJ92" s="42">
        <v>0</v>
      </c>
      <c r="BK92" s="42">
        <v>0</v>
      </c>
      <c r="BL92" s="42">
        <v>0</v>
      </c>
      <c r="BM92" s="42">
        <v>0</v>
      </c>
      <c r="BN92" s="42">
        <v>0</v>
      </c>
      <c r="BO92" s="42">
        <v>0</v>
      </c>
      <c r="BP92" s="42">
        <v>0</v>
      </c>
      <c r="BQ92" s="42">
        <v>0</v>
      </c>
      <c r="BR92" s="42">
        <v>0</v>
      </c>
      <c r="BS92" s="42">
        <v>0</v>
      </c>
      <c r="BT92" s="42">
        <v>0</v>
      </c>
      <c r="BU92" s="42">
        <v>0</v>
      </c>
      <c r="BV92" s="42">
        <v>0</v>
      </c>
      <c r="BW92" s="42">
        <v>0</v>
      </c>
      <c r="BX92" s="42">
        <v>0</v>
      </c>
      <c r="BY92" s="42">
        <v>0</v>
      </c>
      <c r="BZ92" s="42">
        <v>0</v>
      </c>
      <c r="CA92" s="42">
        <v>0</v>
      </c>
      <c r="CB92" s="42">
        <v>0</v>
      </c>
      <c r="CC92" s="42">
        <v>0</v>
      </c>
      <c r="CD92" s="42">
        <v>0</v>
      </c>
      <c r="CE92" s="42">
        <v>0</v>
      </c>
      <c r="CF92" s="42">
        <v>0</v>
      </c>
      <c r="CG92" s="42">
        <v>0</v>
      </c>
      <c r="CH92" s="42">
        <v>0</v>
      </c>
      <c r="CI92" s="42">
        <v>0</v>
      </c>
      <c r="CJ92" s="42">
        <v>0</v>
      </c>
      <c r="CK92" s="42">
        <v>0</v>
      </c>
      <c r="CL92" s="42">
        <v>0</v>
      </c>
      <c r="CM92" s="42">
        <v>0</v>
      </c>
      <c r="CN92" s="42">
        <v>0</v>
      </c>
      <c r="CO92" s="42">
        <v>0</v>
      </c>
      <c r="CP92" s="42">
        <v>0</v>
      </c>
      <c r="CQ92" s="42">
        <v>0</v>
      </c>
      <c r="CR92" s="42">
        <v>0</v>
      </c>
      <c r="CS92" s="42">
        <v>0</v>
      </c>
      <c r="CT92" s="42">
        <v>0</v>
      </c>
      <c r="CU92" s="42">
        <v>0</v>
      </c>
      <c r="CV92" s="42">
        <v>0</v>
      </c>
      <c r="CW92" s="42">
        <v>0</v>
      </c>
      <c r="CX92" s="42">
        <v>0</v>
      </c>
      <c r="CY92" s="42">
        <v>0</v>
      </c>
      <c r="CZ92" s="42">
        <v>0</v>
      </c>
      <c r="DA92" s="42">
        <v>0</v>
      </c>
      <c r="DB92" s="42">
        <v>0</v>
      </c>
      <c r="DC92" s="42">
        <v>0</v>
      </c>
      <c r="DD92" s="42">
        <v>0</v>
      </c>
      <c r="DE92" s="56">
        <v>0</v>
      </c>
      <c r="DF92" s="57">
        <v>0</v>
      </c>
      <c r="DG92" s="42">
        <v>0</v>
      </c>
      <c r="DH92" s="42">
        <v>0</v>
      </c>
      <c r="DI92" s="42">
        <v>0</v>
      </c>
      <c r="DJ92" s="42">
        <v>0</v>
      </c>
      <c r="DK92" s="42">
        <v>0</v>
      </c>
      <c r="DL92" s="42">
        <v>0</v>
      </c>
      <c r="DM92" s="56">
        <v>0</v>
      </c>
      <c r="DN92" s="56">
        <v>0</v>
      </c>
      <c r="DO92" s="57">
        <v>0</v>
      </c>
      <c r="DP92" s="57">
        <v>0</v>
      </c>
      <c r="DQ92" s="57">
        <v>0</v>
      </c>
      <c r="DR92" s="57">
        <v>0</v>
      </c>
      <c r="DS92" s="57">
        <v>0</v>
      </c>
    </row>
    <row r="93" spans="1:123" ht="39.950000000000003" customHeight="1" x14ac:dyDescent="0.15">
      <c r="A93" s="55" t="s">
        <v>75</v>
      </c>
      <c r="B93" s="43" t="s">
        <v>74</v>
      </c>
      <c r="C93" s="55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  <c r="AG93" s="42">
        <v>0</v>
      </c>
      <c r="AH93" s="42">
        <v>0</v>
      </c>
      <c r="AI93" s="42">
        <v>0</v>
      </c>
      <c r="AJ93" s="42">
        <v>0</v>
      </c>
      <c r="AK93" s="42">
        <v>0</v>
      </c>
      <c r="AL93" s="42">
        <v>0</v>
      </c>
      <c r="AM93" s="42">
        <v>0</v>
      </c>
      <c r="AN93" s="42">
        <v>0</v>
      </c>
      <c r="AO93" s="42">
        <v>0</v>
      </c>
      <c r="AP93" s="42">
        <v>0</v>
      </c>
      <c r="AQ93" s="42">
        <v>0</v>
      </c>
      <c r="AR93" s="42">
        <v>0</v>
      </c>
      <c r="AS93" s="42">
        <v>0</v>
      </c>
      <c r="AT93" s="42">
        <v>0</v>
      </c>
      <c r="AU93" s="42">
        <v>0</v>
      </c>
      <c r="AV93" s="42">
        <v>0</v>
      </c>
      <c r="AW93" s="42">
        <v>0</v>
      </c>
      <c r="AX93" s="42">
        <v>0</v>
      </c>
      <c r="AY93" s="42">
        <v>0</v>
      </c>
      <c r="AZ93" s="42">
        <v>0</v>
      </c>
      <c r="BA93" s="42">
        <v>0</v>
      </c>
      <c r="BB93" s="42">
        <v>0</v>
      </c>
      <c r="BC93" s="42">
        <v>0</v>
      </c>
      <c r="BD93" s="42">
        <v>0</v>
      </c>
      <c r="BE93" s="42">
        <v>0</v>
      </c>
      <c r="BF93" s="42">
        <v>0</v>
      </c>
      <c r="BG93" s="42">
        <v>0</v>
      </c>
      <c r="BH93" s="42">
        <v>0</v>
      </c>
      <c r="BI93" s="42">
        <v>0</v>
      </c>
      <c r="BJ93" s="42">
        <v>0</v>
      </c>
      <c r="BK93" s="42">
        <v>0</v>
      </c>
      <c r="BL93" s="42">
        <v>0</v>
      </c>
      <c r="BM93" s="42">
        <v>0</v>
      </c>
      <c r="BN93" s="42">
        <v>0</v>
      </c>
      <c r="BO93" s="42">
        <v>0</v>
      </c>
      <c r="BP93" s="42">
        <v>0</v>
      </c>
      <c r="BQ93" s="42">
        <v>0</v>
      </c>
      <c r="BR93" s="42">
        <v>0</v>
      </c>
      <c r="BS93" s="42">
        <v>0</v>
      </c>
      <c r="BT93" s="42">
        <v>0</v>
      </c>
      <c r="BU93" s="42">
        <v>0</v>
      </c>
      <c r="BV93" s="42">
        <v>0</v>
      </c>
      <c r="BW93" s="42">
        <v>0</v>
      </c>
      <c r="BX93" s="42">
        <v>0</v>
      </c>
      <c r="BY93" s="42">
        <v>0</v>
      </c>
      <c r="BZ93" s="42">
        <v>0</v>
      </c>
      <c r="CA93" s="42">
        <v>0</v>
      </c>
      <c r="CB93" s="42">
        <v>0</v>
      </c>
      <c r="CC93" s="42">
        <v>0</v>
      </c>
      <c r="CD93" s="42">
        <v>0</v>
      </c>
      <c r="CE93" s="42">
        <v>0</v>
      </c>
      <c r="CF93" s="42">
        <v>0</v>
      </c>
      <c r="CG93" s="42">
        <v>0</v>
      </c>
      <c r="CH93" s="42">
        <v>0</v>
      </c>
      <c r="CI93" s="42">
        <v>0</v>
      </c>
      <c r="CJ93" s="42">
        <v>0</v>
      </c>
      <c r="CK93" s="42">
        <v>0</v>
      </c>
      <c r="CL93" s="42">
        <v>0</v>
      </c>
      <c r="CM93" s="42">
        <v>0</v>
      </c>
      <c r="CN93" s="42">
        <v>0</v>
      </c>
      <c r="CO93" s="42">
        <v>0</v>
      </c>
      <c r="CP93" s="42">
        <v>0</v>
      </c>
      <c r="CQ93" s="42">
        <v>0</v>
      </c>
      <c r="CR93" s="42">
        <v>0</v>
      </c>
      <c r="CS93" s="42">
        <v>0</v>
      </c>
      <c r="CT93" s="42">
        <v>0</v>
      </c>
      <c r="CU93" s="42">
        <v>0</v>
      </c>
      <c r="CV93" s="42">
        <v>0</v>
      </c>
      <c r="CW93" s="42">
        <v>0</v>
      </c>
      <c r="CX93" s="42">
        <v>0</v>
      </c>
      <c r="CY93" s="42">
        <v>0</v>
      </c>
      <c r="CZ93" s="42">
        <v>0</v>
      </c>
      <c r="DA93" s="42">
        <v>0</v>
      </c>
      <c r="DB93" s="42">
        <v>0</v>
      </c>
      <c r="DC93" s="42">
        <v>0</v>
      </c>
      <c r="DD93" s="42">
        <v>0</v>
      </c>
      <c r="DE93" s="56">
        <v>0</v>
      </c>
      <c r="DF93" s="57">
        <v>0</v>
      </c>
      <c r="DG93" s="42">
        <v>0</v>
      </c>
      <c r="DH93" s="42">
        <v>110</v>
      </c>
      <c r="DI93" s="42">
        <v>521</v>
      </c>
      <c r="DJ93" s="42">
        <v>0</v>
      </c>
      <c r="DK93" s="42">
        <v>0</v>
      </c>
      <c r="DL93" s="42">
        <v>0</v>
      </c>
      <c r="DM93" s="56">
        <v>0</v>
      </c>
      <c r="DN93" s="56">
        <v>631</v>
      </c>
      <c r="DO93" s="57">
        <v>631</v>
      </c>
      <c r="DP93" s="57">
        <v>0</v>
      </c>
      <c r="DQ93" s="57">
        <v>0</v>
      </c>
      <c r="DR93" s="57">
        <v>631</v>
      </c>
      <c r="DS93" s="57">
        <v>631</v>
      </c>
    </row>
    <row r="94" spans="1:123" ht="39.950000000000003" customHeight="1" x14ac:dyDescent="0.15">
      <c r="A94" s="55" t="s">
        <v>73</v>
      </c>
      <c r="B94" s="43" t="s">
        <v>72</v>
      </c>
      <c r="C94" s="55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  <c r="AG94" s="42">
        <v>0</v>
      </c>
      <c r="AH94" s="42">
        <v>0</v>
      </c>
      <c r="AI94" s="42">
        <v>0</v>
      </c>
      <c r="AJ94" s="42">
        <v>0</v>
      </c>
      <c r="AK94" s="42">
        <v>0</v>
      </c>
      <c r="AL94" s="42">
        <v>0</v>
      </c>
      <c r="AM94" s="42">
        <v>0</v>
      </c>
      <c r="AN94" s="42">
        <v>0</v>
      </c>
      <c r="AO94" s="42">
        <v>0</v>
      </c>
      <c r="AP94" s="42">
        <v>0</v>
      </c>
      <c r="AQ94" s="42">
        <v>0</v>
      </c>
      <c r="AR94" s="42">
        <v>0</v>
      </c>
      <c r="AS94" s="42">
        <v>0</v>
      </c>
      <c r="AT94" s="42">
        <v>0</v>
      </c>
      <c r="AU94" s="42">
        <v>0</v>
      </c>
      <c r="AV94" s="42">
        <v>0</v>
      </c>
      <c r="AW94" s="42">
        <v>0</v>
      </c>
      <c r="AX94" s="42">
        <v>0</v>
      </c>
      <c r="AY94" s="42">
        <v>0</v>
      </c>
      <c r="AZ94" s="42">
        <v>0</v>
      </c>
      <c r="BA94" s="42">
        <v>0</v>
      </c>
      <c r="BB94" s="42">
        <v>0</v>
      </c>
      <c r="BC94" s="42">
        <v>0</v>
      </c>
      <c r="BD94" s="42">
        <v>0</v>
      </c>
      <c r="BE94" s="42">
        <v>0</v>
      </c>
      <c r="BF94" s="42">
        <v>0</v>
      </c>
      <c r="BG94" s="42">
        <v>0</v>
      </c>
      <c r="BH94" s="42">
        <v>0</v>
      </c>
      <c r="BI94" s="42">
        <v>0</v>
      </c>
      <c r="BJ94" s="42">
        <v>0</v>
      </c>
      <c r="BK94" s="42">
        <v>0</v>
      </c>
      <c r="BL94" s="42">
        <v>0</v>
      </c>
      <c r="BM94" s="42">
        <v>0</v>
      </c>
      <c r="BN94" s="42">
        <v>0</v>
      </c>
      <c r="BO94" s="42">
        <v>0</v>
      </c>
      <c r="BP94" s="42">
        <v>0</v>
      </c>
      <c r="BQ94" s="42">
        <v>0</v>
      </c>
      <c r="BR94" s="42">
        <v>0</v>
      </c>
      <c r="BS94" s="42">
        <v>0</v>
      </c>
      <c r="BT94" s="42">
        <v>0</v>
      </c>
      <c r="BU94" s="42">
        <v>0</v>
      </c>
      <c r="BV94" s="42">
        <v>0</v>
      </c>
      <c r="BW94" s="42">
        <v>0</v>
      </c>
      <c r="BX94" s="42">
        <v>0</v>
      </c>
      <c r="BY94" s="42">
        <v>0</v>
      </c>
      <c r="BZ94" s="42">
        <v>0</v>
      </c>
      <c r="CA94" s="42">
        <v>0</v>
      </c>
      <c r="CB94" s="42">
        <v>0</v>
      </c>
      <c r="CC94" s="42">
        <v>0</v>
      </c>
      <c r="CD94" s="42">
        <v>0</v>
      </c>
      <c r="CE94" s="42">
        <v>0</v>
      </c>
      <c r="CF94" s="42">
        <v>0</v>
      </c>
      <c r="CG94" s="42">
        <v>0</v>
      </c>
      <c r="CH94" s="42">
        <v>0</v>
      </c>
      <c r="CI94" s="42">
        <v>0</v>
      </c>
      <c r="CJ94" s="42">
        <v>0</v>
      </c>
      <c r="CK94" s="42">
        <v>0</v>
      </c>
      <c r="CL94" s="42">
        <v>0</v>
      </c>
      <c r="CM94" s="42">
        <v>0</v>
      </c>
      <c r="CN94" s="42">
        <v>0</v>
      </c>
      <c r="CO94" s="42">
        <v>0</v>
      </c>
      <c r="CP94" s="42">
        <v>0</v>
      </c>
      <c r="CQ94" s="42">
        <v>0</v>
      </c>
      <c r="CR94" s="42">
        <v>0</v>
      </c>
      <c r="CS94" s="42">
        <v>0</v>
      </c>
      <c r="CT94" s="42">
        <v>0</v>
      </c>
      <c r="CU94" s="42">
        <v>0</v>
      </c>
      <c r="CV94" s="42">
        <v>0</v>
      </c>
      <c r="CW94" s="42">
        <v>0</v>
      </c>
      <c r="CX94" s="42">
        <v>0</v>
      </c>
      <c r="CY94" s="42">
        <v>0</v>
      </c>
      <c r="CZ94" s="42">
        <v>0</v>
      </c>
      <c r="DA94" s="42">
        <v>0</v>
      </c>
      <c r="DB94" s="42">
        <v>0</v>
      </c>
      <c r="DC94" s="42">
        <v>0</v>
      </c>
      <c r="DD94" s="42">
        <v>0</v>
      </c>
      <c r="DE94" s="56">
        <v>0</v>
      </c>
      <c r="DF94" s="57">
        <v>0</v>
      </c>
      <c r="DG94" s="42">
        <v>0</v>
      </c>
      <c r="DH94" s="42">
        <v>0</v>
      </c>
      <c r="DI94" s="42">
        <v>0</v>
      </c>
      <c r="DJ94" s="42">
        <v>0</v>
      </c>
      <c r="DK94" s="42">
        <v>0</v>
      </c>
      <c r="DL94" s="42">
        <v>0</v>
      </c>
      <c r="DM94" s="56">
        <v>0</v>
      </c>
      <c r="DN94" s="56">
        <v>0</v>
      </c>
      <c r="DO94" s="57">
        <v>0</v>
      </c>
      <c r="DP94" s="57">
        <v>0</v>
      </c>
      <c r="DQ94" s="57">
        <v>0</v>
      </c>
      <c r="DR94" s="57">
        <v>0</v>
      </c>
      <c r="DS94" s="57">
        <v>0</v>
      </c>
    </row>
    <row r="95" spans="1:123" ht="39.950000000000003" customHeight="1" x14ac:dyDescent="0.15">
      <c r="A95" s="55" t="s">
        <v>71</v>
      </c>
      <c r="B95" s="43" t="s">
        <v>70</v>
      </c>
      <c r="C95" s="55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  <c r="AG95" s="42">
        <v>0</v>
      </c>
      <c r="AH95" s="42">
        <v>0</v>
      </c>
      <c r="AI95" s="42">
        <v>0</v>
      </c>
      <c r="AJ95" s="42">
        <v>0</v>
      </c>
      <c r="AK95" s="42">
        <v>0</v>
      </c>
      <c r="AL95" s="42">
        <v>0</v>
      </c>
      <c r="AM95" s="42">
        <v>0</v>
      </c>
      <c r="AN95" s="42">
        <v>0</v>
      </c>
      <c r="AO95" s="42">
        <v>0</v>
      </c>
      <c r="AP95" s="42">
        <v>0</v>
      </c>
      <c r="AQ95" s="42">
        <v>0</v>
      </c>
      <c r="AR95" s="42">
        <v>0</v>
      </c>
      <c r="AS95" s="42">
        <v>0</v>
      </c>
      <c r="AT95" s="42">
        <v>0</v>
      </c>
      <c r="AU95" s="42">
        <v>0</v>
      </c>
      <c r="AV95" s="42">
        <v>0</v>
      </c>
      <c r="AW95" s="42">
        <v>0</v>
      </c>
      <c r="AX95" s="42">
        <v>0</v>
      </c>
      <c r="AY95" s="42">
        <v>0</v>
      </c>
      <c r="AZ95" s="42">
        <v>0</v>
      </c>
      <c r="BA95" s="42">
        <v>0</v>
      </c>
      <c r="BB95" s="42">
        <v>0</v>
      </c>
      <c r="BC95" s="42">
        <v>0</v>
      </c>
      <c r="BD95" s="42">
        <v>0</v>
      </c>
      <c r="BE95" s="42">
        <v>0</v>
      </c>
      <c r="BF95" s="42">
        <v>0</v>
      </c>
      <c r="BG95" s="42">
        <v>0</v>
      </c>
      <c r="BH95" s="42">
        <v>0</v>
      </c>
      <c r="BI95" s="42">
        <v>0</v>
      </c>
      <c r="BJ95" s="42">
        <v>0</v>
      </c>
      <c r="BK95" s="42">
        <v>0</v>
      </c>
      <c r="BL95" s="42">
        <v>0</v>
      </c>
      <c r="BM95" s="42">
        <v>0</v>
      </c>
      <c r="BN95" s="42">
        <v>0</v>
      </c>
      <c r="BO95" s="42">
        <v>0</v>
      </c>
      <c r="BP95" s="42">
        <v>0</v>
      </c>
      <c r="BQ95" s="42">
        <v>0</v>
      </c>
      <c r="BR95" s="42">
        <v>0</v>
      </c>
      <c r="BS95" s="42">
        <v>0</v>
      </c>
      <c r="BT95" s="42">
        <v>0</v>
      </c>
      <c r="BU95" s="42">
        <v>0</v>
      </c>
      <c r="BV95" s="42">
        <v>0</v>
      </c>
      <c r="BW95" s="42">
        <v>0</v>
      </c>
      <c r="BX95" s="42">
        <v>0</v>
      </c>
      <c r="BY95" s="42">
        <v>0</v>
      </c>
      <c r="BZ95" s="42">
        <v>0</v>
      </c>
      <c r="CA95" s="42">
        <v>0</v>
      </c>
      <c r="CB95" s="42">
        <v>0</v>
      </c>
      <c r="CC95" s="42">
        <v>0</v>
      </c>
      <c r="CD95" s="42">
        <v>0</v>
      </c>
      <c r="CE95" s="42">
        <v>0</v>
      </c>
      <c r="CF95" s="42">
        <v>0</v>
      </c>
      <c r="CG95" s="42">
        <v>0</v>
      </c>
      <c r="CH95" s="42">
        <v>0</v>
      </c>
      <c r="CI95" s="42">
        <v>0</v>
      </c>
      <c r="CJ95" s="42">
        <v>0</v>
      </c>
      <c r="CK95" s="42">
        <v>0</v>
      </c>
      <c r="CL95" s="42">
        <v>0</v>
      </c>
      <c r="CM95" s="42">
        <v>0</v>
      </c>
      <c r="CN95" s="42">
        <v>0</v>
      </c>
      <c r="CO95" s="42">
        <v>0</v>
      </c>
      <c r="CP95" s="42">
        <v>0</v>
      </c>
      <c r="CQ95" s="42">
        <v>0</v>
      </c>
      <c r="CR95" s="42">
        <v>0</v>
      </c>
      <c r="CS95" s="42">
        <v>0</v>
      </c>
      <c r="CT95" s="42">
        <v>0</v>
      </c>
      <c r="CU95" s="42">
        <v>0</v>
      </c>
      <c r="CV95" s="42">
        <v>0</v>
      </c>
      <c r="CW95" s="42">
        <v>0</v>
      </c>
      <c r="CX95" s="42">
        <v>0</v>
      </c>
      <c r="CY95" s="42">
        <v>0</v>
      </c>
      <c r="CZ95" s="42">
        <v>0</v>
      </c>
      <c r="DA95" s="42">
        <v>0</v>
      </c>
      <c r="DB95" s="42">
        <v>0</v>
      </c>
      <c r="DC95" s="42">
        <v>0</v>
      </c>
      <c r="DD95" s="42">
        <v>0</v>
      </c>
      <c r="DE95" s="56">
        <v>0</v>
      </c>
      <c r="DF95" s="57">
        <v>0</v>
      </c>
      <c r="DG95" s="42">
        <v>0</v>
      </c>
      <c r="DH95" s="42">
        <v>0</v>
      </c>
      <c r="DI95" s="42">
        <v>0</v>
      </c>
      <c r="DJ95" s="42">
        <v>0</v>
      </c>
      <c r="DK95" s="42">
        <v>0</v>
      </c>
      <c r="DL95" s="42">
        <v>0</v>
      </c>
      <c r="DM95" s="56">
        <v>0</v>
      </c>
      <c r="DN95" s="56">
        <v>0</v>
      </c>
      <c r="DO95" s="57">
        <v>0</v>
      </c>
      <c r="DP95" s="57">
        <v>0</v>
      </c>
      <c r="DQ95" s="57">
        <v>0</v>
      </c>
      <c r="DR95" s="57">
        <v>0</v>
      </c>
      <c r="DS95" s="57">
        <v>0</v>
      </c>
    </row>
    <row r="96" spans="1:123" ht="39.950000000000003" customHeight="1" x14ac:dyDescent="0.15">
      <c r="A96" s="55" t="s">
        <v>69</v>
      </c>
      <c r="B96" s="43" t="s">
        <v>68</v>
      </c>
      <c r="C96" s="55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  <c r="AG96" s="42">
        <v>0</v>
      </c>
      <c r="AH96" s="42">
        <v>0</v>
      </c>
      <c r="AI96" s="42">
        <v>0</v>
      </c>
      <c r="AJ96" s="42">
        <v>0</v>
      </c>
      <c r="AK96" s="42">
        <v>0</v>
      </c>
      <c r="AL96" s="42">
        <v>0</v>
      </c>
      <c r="AM96" s="42">
        <v>0</v>
      </c>
      <c r="AN96" s="42">
        <v>0</v>
      </c>
      <c r="AO96" s="42">
        <v>0</v>
      </c>
      <c r="AP96" s="42">
        <v>0</v>
      </c>
      <c r="AQ96" s="42">
        <v>0</v>
      </c>
      <c r="AR96" s="42">
        <v>0</v>
      </c>
      <c r="AS96" s="42">
        <v>0</v>
      </c>
      <c r="AT96" s="42">
        <v>0</v>
      </c>
      <c r="AU96" s="42">
        <v>0</v>
      </c>
      <c r="AV96" s="42">
        <v>0</v>
      </c>
      <c r="AW96" s="42">
        <v>0</v>
      </c>
      <c r="AX96" s="42">
        <v>0</v>
      </c>
      <c r="AY96" s="42">
        <v>0</v>
      </c>
      <c r="AZ96" s="42">
        <v>0</v>
      </c>
      <c r="BA96" s="42">
        <v>0</v>
      </c>
      <c r="BB96" s="42">
        <v>0</v>
      </c>
      <c r="BC96" s="42">
        <v>0</v>
      </c>
      <c r="BD96" s="42">
        <v>0</v>
      </c>
      <c r="BE96" s="42">
        <v>0</v>
      </c>
      <c r="BF96" s="42">
        <v>0</v>
      </c>
      <c r="BG96" s="42">
        <v>0</v>
      </c>
      <c r="BH96" s="42">
        <v>0</v>
      </c>
      <c r="BI96" s="42">
        <v>0</v>
      </c>
      <c r="BJ96" s="42">
        <v>0</v>
      </c>
      <c r="BK96" s="42">
        <v>0</v>
      </c>
      <c r="BL96" s="42">
        <v>0</v>
      </c>
      <c r="BM96" s="42">
        <v>0</v>
      </c>
      <c r="BN96" s="42">
        <v>0</v>
      </c>
      <c r="BO96" s="42">
        <v>0</v>
      </c>
      <c r="BP96" s="42">
        <v>0</v>
      </c>
      <c r="BQ96" s="42">
        <v>0</v>
      </c>
      <c r="BR96" s="42">
        <v>0</v>
      </c>
      <c r="BS96" s="42">
        <v>0</v>
      </c>
      <c r="BT96" s="42">
        <v>0</v>
      </c>
      <c r="BU96" s="42">
        <v>0</v>
      </c>
      <c r="BV96" s="42">
        <v>0</v>
      </c>
      <c r="BW96" s="42">
        <v>0</v>
      </c>
      <c r="BX96" s="42">
        <v>0</v>
      </c>
      <c r="BY96" s="42">
        <v>0</v>
      </c>
      <c r="BZ96" s="42">
        <v>0</v>
      </c>
      <c r="CA96" s="42">
        <v>0</v>
      </c>
      <c r="CB96" s="42">
        <v>0</v>
      </c>
      <c r="CC96" s="42">
        <v>0</v>
      </c>
      <c r="CD96" s="42">
        <v>0</v>
      </c>
      <c r="CE96" s="42">
        <v>0</v>
      </c>
      <c r="CF96" s="42">
        <v>0</v>
      </c>
      <c r="CG96" s="42">
        <v>0</v>
      </c>
      <c r="CH96" s="42">
        <v>0</v>
      </c>
      <c r="CI96" s="42">
        <v>0</v>
      </c>
      <c r="CJ96" s="42">
        <v>0</v>
      </c>
      <c r="CK96" s="42">
        <v>0</v>
      </c>
      <c r="CL96" s="42">
        <v>0</v>
      </c>
      <c r="CM96" s="42">
        <v>0</v>
      </c>
      <c r="CN96" s="42">
        <v>0</v>
      </c>
      <c r="CO96" s="42">
        <v>0</v>
      </c>
      <c r="CP96" s="42">
        <v>0</v>
      </c>
      <c r="CQ96" s="42">
        <v>0</v>
      </c>
      <c r="CR96" s="42">
        <v>0</v>
      </c>
      <c r="CS96" s="42">
        <v>0</v>
      </c>
      <c r="CT96" s="42">
        <v>0</v>
      </c>
      <c r="CU96" s="42">
        <v>0</v>
      </c>
      <c r="CV96" s="42">
        <v>0</v>
      </c>
      <c r="CW96" s="42">
        <v>0</v>
      </c>
      <c r="CX96" s="42">
        <v>0</v>
      </c>
      <c r="CY96" s="42">
        <v>0</v>
      </c>
      <c r="CZ96" s="42">
        <v>0</v>
      </c>
      <c r="DA96" s="42">
        <v>0</v>
      </c>
      <c r="DB96" s="42">
        <v>0</v>
      </c>
      <c r="DC96" s="42">
        <v>0</v>
      </c>
      <c r="DD96" s="42">
        <v>0</v>
      </c>
      <c r="DE96" s="56">
        <v>0</v>
      </c>
      <c r="DF96" s="57">
        <v>0</v>
      </c>
      <c r="DG96" s="42">
        <v>0</v>
      </c>
      <c r="DH96" s="42">
        <v>0</v>
      </c>
      <c r="DI96" s="42">
        <v>0</v>
      </c>
      <c r="DJ96" s="42">
        <v>0</v>
      </c>
      <c r="DK96" s="42">
        <v>0</v>
      </c>
      <c r="DL96" s="42">
        <v>0</v>
      </c>
      <c r="DM96" s="56">
        <v>0</v>
      </c>
      <c r="DN96" s="56">
        <v>0</v>
      </c>
      <c r="DO96" s="57">
        <v>0</v>
      </c>
      <c r="DP96" s="57">
        <v>0</v>
      </c>
      <c r="DQ96" s="57">
        <v>0</v>
      </c>
      <c r="DR96" s="57">
        <v>0</v>
      </c>
      <c r="DS96" s="57">
        <v>0</v>
      </c>
    </row>
    <row r="97" spans="1:123" ht="39.950000000000003" customHeight="1" x14ac:dyDescent="0.15">
      <c r="A97" s="55" t="s">
        <v>67</v>
      </c>
      <c r="B97" s="43" t="s">
        <v>66</v>
      </c>
      <c r="C97" s="55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  <c r="AG97" s="42">
        <v>0</v>
      </c>
      <c r="AH97" s="42">
        <v>0</v>
      </c>
      <c r="AI97" s="42">
        <v>0</v>
      </c>
      <c r="AJ97" s="42">
        <v>0</v>
      </c>
      <c r="AK97" s="42">
        <v>0</v>
      </c>
      <c r="AL97" s="42">
        <v>0</v>
      </c>
      <c r="AM97" s="42">
        <v>0</v>
      </c>
      <c r="AN97" s="42">
        <v>0</v>
      </c>
      <c r="AO97" s="42">
        <v>0</v>
      </c>
      <c r="AP97" s="42">
        <v>0</v>
      </c>
      <c r="AQ97" s="42">
        <v>0</v>
      </c>
      <c r="AR97" s="42">
        <v>0</v>
      </c>
      <c r="AS97" s="42">
        <v>0</v>
      </c>
      <c r="AT97" s="42">
        <v>0</v>
      </c>
      <c r="AU97" s="42">
        <v>0</v>
      </c>
      <c r="AV97" s="42">
        <v>0</v>
      </c>
      <c r="AW97" s="42">
        <v>0</v>
      </c>
      <c r="AX97" s="42">
        <v>0</v>
      </c>
      <c r="AY97" s="42">
        <v>0</v>
      </c>
      <c r="AZ97" s="42">
        <v>0</v>
      </c>
      <c r="BA97" s="42">
        <v>0</v>
      </c>
      <c r="BB97" s="42">
        <v>0</v>
      </c>
      <c r="BC97" s="42">
        <v>0</v>
      </c>
      <c r="BD97" s="42">
        <v>0</v>
      </c>
      <c r="BE97" s="42">
        <v>0</v>
      </c>
      <c r="BF97" s="42">
        <v>0</v>
      </c>
      <c r="BG97" s="42">
        <v>0</v>
      </c>
      <c r="BH97" s="42">
        <v>0</v>
      </c>
      <c r="BI97" s="42">
        <v>0</v>
      </c>
      <c r="BJ97" s="42">
        <v>0</v>
      </c>
      <c r="BK97" s="42">
        <v>0</v>
      </c>
      <c r="BL97" s="42">
        <v>0</v>
      </c>
      <c r="BM97" s="42">
        <v>0</v>
      </c>
      <c r="BN97" s="42">
        <v>0</v>
      </c>
      <c r="BO97" s="42">
        <v>0</v>
      </c>
      <c r="BP97" s="42">
        <v>0</v>
      </c>
      <c r="BQ97" s="42">
        <v>0</v>
      </c>
      <c r="BR97" s="42">
        <v>0</v>
      </c>
      <c r="BS97" s="42">
        <v>0</v>
      </c>
      <c r="BT97" s="42">
        <v>0</v>
      </c>
      <c r="BU97" s="42">
        <v>0</v>
      </c>
      <c r="BV97" s="42">
        <v>0</v>
      </c>
      <c r="BW97" s="42">
        <v>0</v>
      </c>
      <c r="BX97" s="42">
        <v>0</v>
      </c>
      <c r="BY97" s="42">
        <v>0</v>
      </c>
      <c r="BZ97" s="42">
        <v>0</v>
      </c>
      <c r="CA97" s="42">
        <v>0</v>
      </c>
      <c r="CB97" s="42">
        <v>0</v>
      </c>
      <c r="CC97" s="42">
        <v>0</v>
      </c>
      <c r="CD97" s="42">
        <v>0</v>
      </c>
      <c r="CE97" s="42">
        <v>0</v>
      </c>
      <c r="CF97" s="42">
        <v>0</v>
      </c>
      <c r="CG97" s="42">
        <v>0</v>
      </c>
      <c r="CH97" s="42">
        <v>0</v>
      </c>
      <c r="CI97" s="42">
        <v>0</v>
      </c>
      <c r="CJ97" s="42">
        <v>0</v>
      </c>
      <c r="CK97" s="42">
        <v>0</v>
      </c>
      <c r="CL97" s="42">
        <v>0</v>
      </c>
      <c r="CM97" s="42">
        <v>0</v>
      </c>
      <c r="CN97" s="42">
        <v>0</v>
      </c>
      <c r="CO97" s="42">
        <v>0</v>
      </c>
      <c r="CP97" s="42">
        <v>0</v>
      </c>
      <c r="CQ97" s="42">
        <v>0</v>
      </c>
      <c r="CR97" s="42">
        <v>0</v>
      </c>
      <c r="CS97" s="42">
        <v>0</v>
      </c>
      <c r="CT97" s="42">
        <v>0</v>
      </c>
      <c r="CU97" s="42">
        <v>0</v>
      </c>
      <c r="CV97" s="42">
        <v>0</v>
      </c>
      <c r="CW97" s="42">
        <v>0</v>
      </c>
      <c r="CX97" s="42">
        <v>0</v>
      </c>
      <c r="CY97" s="42">
        <v>0</v>
      </c>
      <c r="CZ97" s="42">
        <v>0</v>
      </c>
      <c r="DA97" s="42">
        <v>0</v>
      </c>
      <c r="DB97" s="42">
        <v>0</v>
      </c>
      <c r="DC97" s="42">
        <v>0</v>
      </c>
      <c r="DD97" s="42">
        <v>0</v>
      </c>
      <c r="DE97" s="56">
        <v>0</v>
      </c>
      <c r="DF97" s="57">
        <v>0</v>
      </c>
      <c r="DG97" s="42">
        <v>0</v>
      </c>
      <c r="DH97" s="42">
        <v>0</v>
      </c>
      <c r="DI97" s="42">
        <v>0</v>
      </c>
      <c r="DJ97" s="42">
        <v>0</v>
      </c>
      <c r="DK97" s="42">
        <v>0</v>
      </c>
      <c r="DL97" s="42">
        <v>0</v>
      </c>
      <c r="DM97" s="56">
        <v>0</v>
      </c>
      <c r="DN97" s="56">
        <v>0</v>
      </c>
      <c r="DO97" s="57">
        <v>0</v>
      </c>
      <c r="DP97" s="57">
        <v>0</v>
      </c>
      <c r="DQ97" s="57">
        <v>0</v>
      </c>
      <c r="DR97" s="57">
        <v>0</v>
      </c>
      <c r="DS97" s="57">
        <v>0</v>
      </c>
    </row>
    <row r="98" spans="1:123" ht="39.950000000000003" customHeight="1" x14ac:dyDescent="0.15">
      <c r="A98" s="55" t="s">
        <v>65</v>
      </c>
      <c r="B98" s="43" t="s">
        <v>64</v>
      </c>
      <c r="C98" s="55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  <c r="AG98" s="42">
        <v>0</v>
      </c>
      <c r="AH98" s="42">
        <v>0</v>
      </c>
      <c r="AI98" s="42">
        <v>0</v>
      </c>
      <c r="AJ98" s="42">
        <v>0</v>
      </c>
      <c r="AK98" s="42">
        <v>0</v>
      </c>
      <c r="AL98" s="42">
        <v>0</v>
      </c>
      <c r="AM98" s="42">
        <v>0</v>
      </c>
      <c r="AN98" s="42">
        <v>0</v>
      </c>
      <c r="AO98" s="42">
        <v>0</v>
      </c>
      <c r="AP98" s="42">
        <v>0</v>
      </c>
      <c r="AQ98" s="42">
        <v>0</v>
      </c>
      <c r="AR98" s="42">
        <v>0</v>
      </c>
      <c r="AS98" s="42">
        <v>0</v>
      </c>
      <c r="AT98" s="42">
        <v>0</v>
      </c>
      <c r="AU98" s="42">
        <v>0</v>
      </c>
      <c r="AV98" s="42">
        <v>0</v>
      </c>
      <c r="AW98" s="42">
        <v>0</v>
      </c>
      <c r="AX98" s="42">
        <v>0</v>
      </c>
      <c r="AY98" s="42">
        <v>0</v>
      </c>
      <c r="AZ98" s="42">
        <v>0</v>
      </c>
      <c r="BA98" s="42">
        <v>0</v>
      </c>
      <c r="BB98" s="42">
        <v>0</v>
      </c>
      <c r="BC98" s="42">
        <v>0</v>
      </c>
      <c r="BD98" s="42">
        <v>0</v>
      </c>
      <c r="BE98" s="42">
        <v>0</v>
      </c>
      <c r="BF98" s="42">
        <v>0</v>
      </c>
      <c r="BG98" s="42">
        <v>0</v>
      </c>
      <c r="BH98" s="42">
        <v>0</v>
      </c>
      <c r="BI98" s="42">
        <v>0</v>
      </c>
      <c r="BJ98" s="42">
        <v>0</v>
      </c>
      <c r="BK98" s="42">
        <v>0</v>
      </c>
      <c r="BL98" s="42">
        <v>0</v>
      </c>
      <c r="BM98" s="42">
        <v>0</v>
      </c>
      <c r="BN98" s="42">
        <v>0</v>
      </c>
      <c r="BO98" s="42">
        <v>0</v>
      </c>
      <c r="BP98" s="42">
        <v>0</v>
      </c>
      <c r="BQ98" s="42">
        <v>0</v>
      </c>
      <c r="BR98" s="42">
        <v>0</v>
      </c>
      <c r="BS98" s="42">
        <v>0</v>
      </c>
      <c r="BT98" s="42">
        <v>0</v>
      </c>
      <c r="BU98" s="42">
        <v>0</v>
      </c>
      <c r="BV98" s="42">
        <v>0</v>
      </c>
      <c r="BW98" s="42">
        <v>0</v>
      </c>
      <c r="BX98" s="42">
        <v>0</v>
      </c>
      <c r="BY98" s="42">
        <v>0</v>
      </c>
      <c r="BZ98" s="42">
        <v>0</v>
      </c>
      <c r="CA98" s="42">
        <v>0</v>
      </c>
      <c r="CB98" s="42">
        <v>0</v>
      </c>
      <c r="CC98" s="42">
        <v>0</v>
      </c>
      <c r="CD98" s="42">
        <v>0</v>
      </c>
      <c r="CE98" s="42">
        <v>0</v>
      </c>
      <c r="CF98" s="42">
        <v>0</v>
      </c>
      <c r="CG98" s="42">
        <v>0</v>
      </c>
      <c r="CH98" s="42">
        <v>0</v>
      </c>
      <c r="CI98" s="42">
        <v>0</v>
      </c>
      <c r="CJ98" s="42">
        <v>0</v>
      </c>
      <c r="CK98" s="42">
        <v>0</v>
      </c>
      <c r="CL98" s="42">
        <v>0</v>
      </c>
      <c r="CM98" s="42">
        <v>0</v>
      </c>
      <c r="CN98" s="42">
        <v>0</v>
      </c>
      <c r="CO98" s="42">
        <v>0</v>
      </c>
      <c r="CP98" s="42">
        <v>0</v>
      </c>
      <c r="CQ98" s="42">
        <v>0</v>
      </c>
      <c r="CR98" s="42">
        <v>0</v>
      </c>
      <c r="CS98" s="42">
        <v>0</v>
      </c>
      <c r="CT98" s="42">
        <v>0</v>
      </c>
      <c r="CU98" s="42">
        <v>0</v>
      </c>
      <c r="CV98" s="42">
        <v>0</v>
      </c>
      <c r="CW98" s="42">
        <v>0</v>
      </c>
      <c r="CX98" s="42">
        <v>0</v>
      </c>
      <c r="CY98" s="42">
        <v>0</v>
      </c>
      <c r="CZ98" s="42">
        <v>0</v>
      </c>
      <c r="DA98" s="42">
        <v>0</v>
      </c>
      <c r="DB98" s="42">
        <v>0</v>
      </c>
      <c r="DC98" s="42">
        <v>0</v>
      </c>
      <c r="DD98" s="42">
        <v>0</v>
      </c>
      <c r="DE98" s="56">
        <v>0</v>
      </c>
      <c r="DF98" s="57">
        <v>0</v>
      </c>
      <c r="DG98" s="42">
        <v>0</v>
      </c>
      <c r="DH98" s="42">
        <v>0</v>
      </c>
      <c r="DI98" s="42">
        <v>0</v>
      </c>
      <c r="DJ98" s="42">
        <v>0</v>
      </c>
      <c r="DK98" s="42">
        <v>0</v>
      </c>
      <c r="DL98" s="42">
        <v>0</v>
      </c>
      <c r="DM98" s="56">
        <v>0</v>
      </c>
      <c r="DN98" s="56">
        <v>0</v>
      </c>
      <c r="DO98" s="57">
        <v>0</v>
      </c>
      <c r="DP98" s="57">
        <v>0</v>
      </c>
      <c r="DQ98" s="57">
        <v>0</v>
      </c>
      <c r="DR98" s="57">
        <v>0</v>
      </c>
      <c r="DS98" s="57">
        <v>0</v>
      </c>
    </row>
    <row r="99" spans="1:123" ht="39.950000000000003" customHeight="1" x14ac:dyDescent="0.15">
      <c r="A99" s="55" t="s">
        <v>63</v>
      </c>
      <c r="B99" s="43" t="s">
        <v>334</v>
      </c>
      <c r="C99" s="55">
        <v>0</v>
      </c>
      <c r="D99" s="42">
        <v>0</v>
      </c>
      <c r="E99" s="42">
        <v>0</v>
      </c>
      <c r="F99" s="42">
        <v>0</v>
      </c>
      <c r="G99" s="42">
        <v>0</v>
      </c>
      <c r="H99" s="42">
        <v>0</v>
      </c>
      <c r="I99" s="42">
        <v>0</v>
      </c>
      <c r="J99" s="42">
        <v>0</v>
      </c>
      <c r="K99" s="42">
        <v>0</v>
      </c>
      <c r="L99" s="42">
        <v>0</v>
      </c>
      <c r="M99" s="42">
        <v>0</v>
      </c>
      <c r="N99" s="42">
        <v>0</v>
      </c>
      <c r="O99" s="42">
        <v>0</v>
      </c>
      <c r="P99" s="42">
        <v>0</v>
      </c>
      <c r="Q99" s="42">
        <v>0</v>
      </c>
      <c r="R99" s="42">
        <v>0</v>
      </c>
      <c r="S99" s="42">
        <v>0</v>
      </c>
      <c r="T99" s="42">
        <v>0</v>
      </c>
      <c r="U99" s="42">
        <v>0</v>
      </c>
      <c r="V99" s="42">
        <v>0</v>
      </c>
      <c r="W99" s="42">
        <v>0</v>
      </c>
      <c r="X99" s="42">
        <v>0</v>
      </c>
      <c r="Y99" s="42">
        <v>0</v>
      </c>
      <c r="Z99" s="42">
        <v>0</v>
      </c>
      <c r="AA99" s="42">
        <v>0</v>
      </c>
      <c r="AB99" s="42">
        <v>0</v>
      </c>
      <c r="AC99" s="42">
        <v>0</v>
      </c>
      <c r="AD99" s="42">
        <v>0</v>
      </c>
      <c r="AE99" s="42">
        <v>0</v>
      </c>
      <c r="AF99" s="42">
        <v>0</v>
      </c>
      <c r="AG99" s="42">
        <v>0</v>
      </c>
      <c r="AH99" s="42">
        <v>0</v>
      </c>
      <c r="AI99" s="42">
        <v>0</v>
      </c>
      <c r="AJ99" s="42">
        <v>0</v>
      </c>
      <c r="AK99" s="42">
        <v>0</v>
      </c>
      <c r="AL99" s="42">
        <v>0</v>
      </c>
      <c r="AM99" s="42">
        <v>0</v>
      </c>
      <c r="AN99" s="42">
        <v>0</v>
      </c>
      <c r="AO99" s="42">
        <v>0</v>
      </c>
      <c r="AP99" s="42">
        <v>0</v>
      </c>
      <c r="AQ99" s="42">
        <v>0</v>
      </c>
      <c r="AR99" s="42">
        <v>0</v>
      </c>
      <c r="AS99" s="42">
        <v>0</v>
      </c>
      <c r="AT99" s="42">
        <v>0</v>
      </c>
      <c r="AU99" s="42">
        <v>0</v>
      </c>
      <c r="AV99" s="42">
        <v>0</v>
      </c>
      <c r="AW99" s="42">
        <v>0</v>
      </c>
      <c r="AX99" s="42">
        <v>0</v>
      </c>
      <c r="AY99" s="42">
        <v>0</v>
      </c>
      <c r="AZ99" s="42">
        <v>0</v>
      </c>
      <c r="BA99" s="42">
        <v>0</v>
      </c>
      <c r="BB99" s="42">
        <v>0</v>
      </c>
      <c r="BC99" s="42">
        <v>0</v>
      </c>
      <c r="BD99" s="42">
        <v>0</v>
      </c>
      <c r="BE99" s="42">
        <v>0</v>
      </c>
      <c r="BF99" s="42">
        <v>0</v>
      </c>
      <c r="BG99" s="42">
        <v>0</v>
      </c>
      <c r="BH99" s="42">
        <v>0</v>
      </c>
      <c r="BI99" s="42">
        <v>0</v>
      </c>
      <c r="BJ99" s="42">
        <v>0</v>
      </c>
      <c r="BK99" s="42">
        <v>0</v>
      </c>
      <c r="BL99" s="42">
        <v>0</v>
      </c>
      <c r="BM99" s="42">
        <v>0</v>
      </c>
      <c r="BN99" s="42">
        <v>0</v>
      </c>
      <c r="BO99" s="42">
        <v>0</v>
      </c>
      <c r="BP99" s="42">
        <v>0</v>
      </c>
      <c r="BQ99" s="42">
        <v>0</v>
      </c>
      <c r="BR99" s="42">
        <v>0</v>
      </c>
      <c r="BS99" s="42">
        <v>0</v>
      </c>
      <c r="BT99" s="42">
        <v>0</v>
      </c>
      <c r="BU99" s="42">
        <v>0</v>
      </c>
      <c r="BV99" s="42">
        <v>0</v>
      </c>
      <c r="BW99" s="42">
        <v>0</v>
      </c>
      <c r="BX99" s="42">
        <v>0</v>
      </c>
      <c r="BY99" s="42">
        <v>0</v>
      </c>
      <c r="BZ99" s="42">
        <v>0</v>
      </c>
      <c r="CA99" s="42">
        <v>0</v>
      </c>
      <c r="CB99" s="42">
        <v>0</v>
      </c>
      <c r="CC99" s="42">
        <v>0</v>
      </c>
      <c r="CD99" s="42">
        <v>0</v>
      </c>
      <c r="CE99" s="42">
        <v>0</v>
      </c>
      <c r="CF99" s="42">
        <v>0</v>
      </c>
      <c r="CG99" s="42">
        <v>0</v>
      </c>
      <c r="CH99" s="42">
        <v>0</v>
      </c>
      <c r="CI99" s="42">
        <v>0</v>
      </c>
      <c r="CJ99" s="42">
        <v>0</v>
      </c>
      <c r="CK99" s="42">
        <v>0</v>
      </c>
      <c r="CL99" s="42">
        <v>0</v>
      </c>
      <c r="CM99" s="42">
        <v>0</v>
      </c>
      <c r="CN99" s="42">
        <v>0</v>
      </c>
      <c r="CO99" s="42">
        <v>0</v>
      </c>
      <c r="CP99" s="42">
        <v>0</v>
      </c>
      <c r="CQ99" s="42">
        <v>0</v>
      </c>
      <c r="CR99" s="42">
        <v>0</v>
      </c>
      <c r="CS99" s="42">
        <v>0</v>
      </c>
      <c r="CT99" s="42">
        <v>0</v>
      </c>
      <c r="CU99" s="42">
        <v>0</v>
      </c>
      <c r="CV99" s="42">
        <v>0</v>
      </c>
      <c r="CW99" s="42">
        <v>0</v>
      </c>
      <c r="CX99" s="42">
        <v>0</v>
      </c>
      <c r="CY99" s="42">
        <v>0</v>
      </c>
      <c r="CZ99" s="42">
        <v>0</v>
      </c>
      <c r="DA99" s="42">
        <v>0</v>
      </c>
      <c r="DB99" s="42">
        <v>0</v>
      </c>
      <c r="DC99" s="42">
        <v>0</v>
      </c>
      <c r="DD99" s="42">
        <v>0</v>
      </c>
      <c r="DE99" s="56">
        <v>0</v>
      </c>
      <c r="DF99" s="57">
        <v>0</v>
      </c>
      <c r="DG99" s="42">
        <v>0</v>
      </c>
      <c r="DH99" s="42">
        <v>0</v>
      </c>
      <c r="DI99" s="42">
        <v>0</v>
      </c>
      <c r="DJ99" s="42">
        <v>0</v>
      </c>
      <c r="DK99" s="42">
        <v>0</v>
      </c>
      <c r="DL99" s="42">
        <v>0</v>
      </c>
      <c r="DM99" s="56">
        <v>0</v>
      </c>
      <c r="DN99" s="56">
        <v>0</v>
      </c>
      <c r="DO99" s="57">
        <v>0</v>
      </c>
      <c r="DP99" s="57">
        <v>0</v>
      </c>
      <c r="DQ99" s="57">
        <v>0</v>
      </c>
      <c r="DR99" s="57">
        <v>0</v>
      </c>
      <c r="DS99" s="57">
        <v>0</v>
      </c>
    </row>
    <row r="100" spans="1:123" ht="39.950000000000003" customHeight="1" x14ac:dyDescent="0.15">
      <c r="A100" s="55" t="s">
        <v>62</v>
      </c>
      <c r="B100" s="43" t="s">
        <v>61</v>
      </c>
      <c r="C100" s="55">
        <v>0</v>
      </c>
      <c r="D100" s="42">
        <v>0</v>
      </c>
      <c r="E100" s="42">
        <v>0</v>
      </c>
      <c r="F100" s="42">
        <v>0</v>
      </c>
      <c r="G100" s="42">
        <v>0</v>
      </c>
      <c r="H100" s="42">
        <v>0</v>
      </c>
      <c r="I100" s="42">
        <v>0</v>
      </c>
      <c r="J100" s="42">
        <v>0</v>
      </c>
      <c r="K100" s="42">
        <v>0</v>
      </c>
      <c r="L100" s="42">
        <v>0</v>
      </c>
      <c r="M100" s="42">
        <v>0</v>
      </c>
      <c r="N100" s="42">
        <v>0</v>
      </c>
      <c r="O100" s="42">
        <v>0</v>
      </c>
      <c r="P100" s="42">
        <v>0</v>
      </c>
      <c r="Q100" s="42">
        <v>0</v>
      </c>
      <c r="R100" s="42">
        <v>0</v>
      </c>
      <c r="S100" s="42">
        <v>0</v>
      </c>
      <c r="T100" s="42">
        <v>0</v>
      </c>
      <c r="U100" s="42">
        <v>0</v>
      </c>
      <c r="V100" s="42">
        <v>0</v>
      </c>
      <c r="W100" s="42">
        <v>0</v>
      </c>
      <c r="X100" s="42">
        <v>0</v>
      </c>
      <c r="Y100" s="42">
        <v>0</v>
      </c>
      <c r="Z100" s="42">
        <v>0</v>
      </c>
      <c r="AA100" s="42">
        <v>0</v>
      </c>
      <c r="AB100" s="42">
        <v>0</v>
      </c>
      <c r="AC100" s="42">
        <v>0</v>
      </c>
      <c r="AD100" s="42">
        <v>0</v>
      </c>
      <c r="AE100" s="42">
        <v>0</v>
      </c>
      <c r="AF100" s="42">
        <v>0</v>
      </c>
      <c r="AG100" s="42">
        <v>0</v>
      </c>
      <c r="AH100" s="42">
        <v>0</v>
      </c>
      <c r="AI100" s="42">
        <v>0</v>
      </c>
      <c r="AJ100" s="42">
        <v>0</v>
      </c>
      <c r="AK100" s="42">
        <v>0</v>
      </c>
      <c r="AL100" s="42">
        <v>0</v>
      </c>
      <c r="AM100" s="42">
        <v>0</v>
      </c>
      <c r="AN100" s="42">
        <v>0</v>
      </c>
      <c r="AO100" s="42">
        <v>0</v>
      </c>
      <c r="AP100" s="42">
        <v>0</v>
      </c>
      <c r="AQ100" s="42">
        <v>0</v>
      </c>
      <c r="AR100" s="42">
        <v>0</v>
      </c>
      <c r="AS100" s="42">
        <v>0</v>
      </c>
      <c r="AT100" s="42">
        <v>0</v>
      </c>
      <c r="AU100" s="42">
        <v>0</v>
      </c>
      <c r="AV100" s="42">
        <v>0</v>
      </c>
      <c r="AW100" s="42">
        <v>0</v>
      </c>
      <c r="AX100" s="42">
        <v>0</v>
      </c>
      <c r="AY100" s="42">
        <v>0</v>
      </c>
      <c r="AZ100" s="42">
        <v>0</v>
      </c>
      <c r="BA100" s="42">
        <v>0</v>
      </c>
      <c r="BB100" s="42">
        <v>0</v>
      </c>
      <c r="BC100" s="42">
        <v>0</v>
      </c>
      <c r="BD100" s="42">
        <v>0</v>
      </c>
      <c r="BE100" s="42">
        <v>0</v>
      </c>
      <c r="BF100" s="42">
        <v>0</v>
      </c>
      <c r="BG100" s="42">
        <v>0</v>
      </c>
      <c r="BH100" s="42">
        <v>0</v>
      </c>
      <c r="BI100" s="42">
        <v>0</v>
      </c>
      <c r="BJ100" s="42">
        <v>0</v>
      </c>
      <c r="BK100" s="42">
        <v>0</v>
      </c>
      <c r="BL100" s="42">
        <v>0</v>
      </c>
      <c r="BM100" s="42">
        <v>0</v>
      </c>
      <c r="BN100" s="42">
        <v>0</v>
      </c>
      <c r="BO100" s="42">
        <v>0</v>
      </c>
      <c r="BP100" s="42">
        <v>0</v>
      </c>
      <c r="BQ100" s="42">
        <v>0</v>
      </c>
      <c r="BR100" s="42">
        <v>0</v>
      </c>
      <c r="BS100" s="42">
        <v>0</v>
      </c>
      <c r="BT100" s="42">
        <v>0</v>
      </c>
      <c r="BU100" s="42">
        <v>0</v>
      </c>
      <c r="BV100" s="42">
        <v>0</v>
      </c>
      <c r="BW100" s="42">
        <v>0</v>
      </c>
      <c r="BX100" s="42">
        <v>0</v>
      </c>
      <c r="BY100" s="42">
        <v>0</v>
      </c>
      <c r="BZ100" s="42">
        <v>0</v>
      </c>
      <c r="CA100" s="42">
        <v>0</v>
      </c>
      <c r="CB100" s="42">
        <v>0</v>
      </c>
      <c r="CC100" s="42">
        <v>0</v>
      </c>
      <c r="CD100" s="42">
        <v>0</v>
      </c>
      <c r="CE100" s="42">
        <v>0</v>
      </c>
      <c r="CF100" s="42">
        <v>0</v>
      </c>
      <c r="CG100" s="42">
        <v>0</v>
      </c>
      <c r="CH100" s="42">
        <v>0</v>
      </c>
      <c r="CI100" s="42">
        <v>0</v>
      </c>
      <c r="CJ100" s="42">
        <v>0</v>
      </c>
      <c r="CK100" s="42">
        <v>0</v>
      </c>
      <c r="CL100" s="42">
        <v>0</v>
      </c>
      <c r="CM100" s="42">
        <v>0</v>
      </c>
      <c r="CN100" s="42">
        <v>0</v>
      </c>
      <c r="CO100" s="42">
        <v>0</v>
      </c>
      <c r="CP100" s="42">
        <v>0</v>
      </c>
      <c r="CQ100" s="42">
        <v>0</v>
      </c>
      <c r="CR100" s="42">
        <v>0</v>
      </c>
      <c r="CS100" s="42">
        <v>0</v>
      </c>
      <c r="CT100" s="42">
        <v>0</v>
      </c>
      <c r="CU100" s="42">
        <v>0</v>
      </c>
      <c r="CV100" s="42">
        <v>0</v>
      </c>
      <c r="CW100" s="42">
        <v>0</v>
      </c>
      <c r="CX100" s="42">
        <v>0</v>
      </c>
      <c r="CY100" s="42">
        <v>0</v>
      </c>
      <c r="CZ100" s="42">
        <v>0</v>
      </c>
      <c r="DA100" s="42">
        <v>0</v>
      </c>
      <c r="DB100" s="42">
        <v>0</v>
      </c>
      <c r="DC100" s="42">
        <v>0</v>
      </c>
      <c r="DD100" s="42">
        <v>0</v>
      </c>
      <c r="DE100" s="56">
        <v>0</v>
      </c>
      <c r="DF100" s="57">
        <v>0</v>
      </c>
      <c r="DG100" s="42">
        <v>0</v>
      </c>
      <c r="DH100" s="42">
        <v>0</v>
      </c>
      <c r="DI100" s="42">
        <v>0</v>
      </c>
      <c r="DJ100" s="42">
        <v>0</v>
      </c>
      <c r="DK100" s="42">
        <v>0</v>
      </c>
      <c r="DL100" s="42">
        <v>0</v>
      </c>
      <c r="DM100" s="56">
        <v>0</v>
      </c>
      <c r="DN100" s="56">
        <v>0</v>
      </c>
      <c r="DO100" s="57">
        <v>0</v>
      </c>
      <c r="DP100" s="57">
        <v>0</v>
      </c>
      <c r="DQ100" s="57">
        <v>0</v>
      </c>
      <c r="DR100" s="57">
        <v>0</v>
      </c>
      <c r="DS100" s="57">
        <v>0</v>
      </c>
    </row>
    <row r="101" spans="1:123" ht="39.950000000000003" customHeight="1" x14ac:dyDescent="0.15">
      <c r="A101" s="55" t="s">
        <v>60</v>
      </c>
      <c r="B101" s="43" t="s">
        <v>59</v>
      </c>
      <c r="C101" s="55">
        <v>0</v>
      </c>
      <c r="D101" s="42">
        <v>0</v>
      </c>
      <c r="E101" s="42">
        <v>0</v>
      </c>
      <c r="F101" s="42">
        <v>0</v>
      </c>
      <c r="G101" s="42">
        <v>0</v>
      </c>
      <c r="H101" s="42">
        <v>0</v>
      </c>
      <c r="I101" s="42">
        <v>0</v>
      </c>
      <c r="J101" s="42">
        <v>0</v>
      </c>
      <c r="K101" s="42">
        <v>0</v>
      </c>
      <c r="L101" s="42">
        <v>0</v>
      </c>
      <c r="M101" s="42">
        <v>0</v>
      </c>
      <c r="N101" s="42">
        <v>0</v>
      </c>
      <c r="O101" s="42">
        <v>0</v>
      </c>
      <c r="P101" s="42">
        <v>0</v>
      </c>
      <c r="Q101" s="42">
        <v>0</v>
      </c>
      <c r="R101" s="42">
        <v>0</v>
      </c>
      <c r="S101" s="42">
        <v>0</v>
      </c>
      <c r="T101" s="42">
        <v>0</v>
      </c>
      <c r="U101" s="42">
        <v>0</v>
      </c>
      <c r="V101" s="42">
        <v>0</v>
      </c>
      <c r="W101" s="42">
        <v>0</v>
      </c>
      <c r="X101" s="42">
        <v>0</v>
      </c>
      <c r="Y101" s="42">
        <v>0</v>
      </c>
      <c r="Z101" s="42">
        <v>0</v>
      </c>
      <c r="AA101" s="42">
        <v>0</v>
      </c>
      <c r="AB101" s="42">
        <v>0</v>
      </c>
      <c r="AC101" s="42">
        <v>0</v>
      </c>
      <c r="AD101" s="42">
        <v>0</v>
      </c>
      <c r="AE101" s="42">
        <v>0</v>
      </c>
      <c r="AF101" s="42">
        <v>0</v>
      </c>
      <c r="AG101" s="42">
        <v>0</v>
      </c>
      <c r="AH101" s="42">
        <v>0</v>
      </c>
      <c r="AI101" s="42">
        <v>0</v>
      </c>
      <c r="AJ101" s="42">
        <v>0</v>
      </c>
      <c r="AK101" s="42">
        <v>0</v>
      </c>
      <c r="AL101" s="42">
        <v>0</v>
      </c>
      <c r="AM101" s="42">
        <v>0</v>
      </c>
      <c r="AN101" s="42">
        <v>0</v>
      </c>
      <c r="AO101" s="42">
        <v>0</v>
      </c>
      <c r="AP101" s="42">
        <v>0</v>
      </c>
      <c r="AQ101" s="42">
        <v>0</v>
      </c>
      <c r="AR101" s="42">
        <v>0</v>
      </c>
      <c r="AS101" s="42">
        <v>0</v>
      </c>
      <c r="AT101" s="42">
        <v>0</v>
      </c>
      <c r="AU101" s="42">
        <v>0</v>
      </c>
      <c r="AV101" s="42">
        <v>0</v>
      </c>
      <c r="AW101" s="42">
        <v>0</v>
      </c>
      <c r="AX101" s="42">
        <v>0</v>
      </c>
      <c r="AY101" s="42">
        <v>0</v>
      </c>
      <c r="AZ101" s="42">
        <v>0</v>
      </c>
      <c r="BA101" s="42">
        <v>0</v>
      </c>
      <c r="BB101" s="42">
        <v>0</v>
      </c>
      <c r="BC101" s="42">
        <v>0</v>
      </c>
      <c r="BD101" s="42">
        <v>0</v>
      </c>
      <c r="BE101" s="42">
        <v>0</v>
      </c>
      <c r="BF101" s="42">
        <v>0</v>
      </c>
      <c r="BG101" s="42">
        <v>0</v>
      </c>
      <c r="BH101" s="42">
        <v>0</v>
      </c>
      <c r="BI101" s="42">
        <v>0</v>
      </c>
      <c r="BJ101" s="42">
        <v>0</v>
      </c>
      <c r="BK101" s="42">
        <v>0</v>
      </c>
      <c r="BL101" s="42">
        <v>0</v>
      </c>
      <c r="BM101" s="42">
        <v>0</v>
      </c>
      <c r="BN101" s="42">
        <v>0</v>
      </c>
      <c r="BO101" s="42">
        <v>0</v>
      </c>
      <c r="BP101" s="42">
        <v>0</v>
      </c>
      <c r="BQ101" s="42">
        <v>0</v>
      </c>
      <c r="BR101" s="42">
        <v>0</v>
      </c>
      <c r="BS101" s="42">
        <v>0</v>
      </c>
      <c r="BT101" s="42">
        <v>0</v>
      </c>
      <c r="BU101" s="42">
        <v>0</v>
      </c>
      <c r="BV101" s="42">
        <v>0</v>
      </c>
      <c r="BW101" s="42">
        <v>0</v>
      </c>
      <c r="BX101" s="42">
        <v>0</v>
      </c>
      <c r="BY101" s="42">
        <v>0</v>
      </c>
      <c r="BZ101" s="42">
        <v>0</v>
      </c>
      <c r="CA101" s="42">
        <v>0</v>
      </c>
      <c r="CB101" s="42">
        <v>0</v>
      </c>
      <c r="CC101" s="42">
        <v>0</v>
      </c>
      <c r="CD101" s="42">
        <v>0</v>
      </c>
      <c r="CE101" s="42">
        <v>0</v>
      </c>
      <c r="CF101" s="42">
        <v>0</v>
      </c>
      <c r="CG101" s="42">
        <v>0</v>
      </c>
      <c r="CH101" s="42">
        <v>0</v>
      </c>
      <c r="CI101" s="42">
        <v>0</v>
      </c>
      <c r="CJ101" s="42">
        <v>0</v>
      </c>
      <c r="CK101" s="42">
        <v>0</v>
      </c>
      <c r="CL101" s="42">
        <v>0</v>
      </c>
      <c r="CM101" s="42">
        <v>0</v>
      </c>
      <c r="CN101" s="42">
        <v>0</v>
      </c>
      <c r="CO101" s="42">
        <v>0</v>
      </c>
      <c r="CP101" s="42">
        <v>0</v>
      </c>
      <c r="CQ101" s="42">
        <v>0</v>
      </c>
      <c r="CR101" s="42">
        <v>0</v>
      </c>
      <c r="CS101" s="42">
        <v>0</v>
      </c>
      <c r="CT101" s="42">
        <v>0</v>
      </c>
      <c r="CU101" s="42">
        <v>0</v>
      </c>
      <c r="CV101" s="42">
        <v>0</v>
      </c>
      <c r="CW101" s="42">
        <v>0</v>
      </c>
      <c r="CX101" s="42">
        <v>0</v>
      </c>
      <c r="CY101" s="42">
        <v>0</v>
      </c>
      <c r="CZ101" s="42">
        <v>0</v>
      </c>
      <c r="DA101" s="42">
        <v>0</v>
      </c>
      <c r="DB101" s="42">
        <v>0</v>
      </c>
      <c r="DC101" s="42">
        <v>0</v>
      </c>
      <c r="DD101" s="42">
        <v>0</v>
      </c>
      <c r="DE101" s="56">
        <v>0</v>
      </c>
      <c r="DF101" s="57">
        <v>0</v>
      </c>
      <c r="DG101" s="42">
        <v>0</v>
      </c>
      <c r="DH101" s="42">
        <v>0</v>
      </c>
      <c r="DI101" s="42">
        <v>0</v>
      </c>
      <c r="DJ101" s="42">
        <v>0</v>
      </c>
      <c r="DK101" s="42">
        <v>0</v>
      </c>
      <c r="DL101" s="42">
        <v>0</v>
      </c>
      <c r="DM101" s="56">
        <v>0</v>
      </c>
      <c r="DN101" s="56">
        <v>0</v>
      </c>
      <c r="DO101" s="57">
        <v>0</v>
      </c>
      <c r="DP101" s="57">
        <v>0</v>
      </c>
      <c r="DQ101" s="57">
        <v>0</v>
      </c>
      <c r="DR101" s="57">
        <v>0</v>
      </c>
      <c r="DS101" s="57">
        <v>0</v>
      </c>
    </row>
    <row r="102" spans="1:123" ht="39.950000000000003" customHeight="1" x14ac:dyDescent="0.15">
      <c r="A102" s="55" t="s">
        <v>58</v>
      </c>
      <c r="B102" s="43" t="s">
        <v>57</v>
      </c>
      <c r="C102" s="55">
        <v>0</v>
      </c>
      <c r="D102" s="42">
        <v>0</v>
      </c>
      <c r="E102" s="42">
        <v>0</v>
      </c>
      <c r="F102" s="42">
        <v>0</v>
      </c>
      <c r="G102" s="42">
        <v>0</v>
      </c>
      <c r="H102" s="42">
        <v>0</v>
      </c>
      <c r="I102" s="42">
        <v>0</v>
      </c>
      <c r="J102" s="42">
        <v>0</v>
      </c>
      <c r="K102" s="42">
        <v>0</v>
      </c>
      <c r="L102" s="42">
        <v>0</v>
      </c>
      <c r="M102" s="42">
        <v>0</v>
      </c>
      <c r="N102" s="42">
        <v>0</v>
      </c>
      <c r="O102" s="42">
        <v>0</v>
      </c>
      <c r="P102" s="42">
        <v>0</v>
      </c>
      <c r="Q102" s="42">
        <v>0</v>
      </c>
      <c r="R102" s="42">
        <v>0</v>
      </c>
      <c r="S102" s="42">
        <v>0</v>
      </c>
      <c r="T102" s="42">
        <v>0</v>
      </c>
      <c r="U102" s="42">
        <v>0</v>
      </c>
      <c r="V102" s="42">
        <v>0</v>
      </c>
      <c r="W102" s="42">
        <v>0</v>
      </c>
      <c r="X102" s="42">
        <v>0</v>
      </c>
      <c r="Y102" s="42">
        <v>0</v>
      </c>
      <c r="Z102" s="42">
        <v>0</v>
      </c>
      <c r="AA102" s="42">
        <v>0</v>
      </c>
      <c r="AB102" s="42">
        <v>0</v>
      </c>
      <c r="AC102" s="42">
        <v>0</v>
      </c>
      <c r="AD102" s="42">
        <v>0</v>
      </c>
      <c r="AE102" s="42">
        <v>0</v>
      </c>
      <c r="AF102" s="42">
        <v>0</v>
      </c>
      <c r="AG102" s="42">
        <v>0</v>
      </c>
      <c r="AH102" s="42">
        <v>0</v>
      </c>
      <c r="AI102" s="42">
        <v>0</v>
      </c>
      <c r="AJ102" s="42">
        <v>0</v>
      </c>
      <c r="AK102" s="42">
        <v>0</v>
      </c>
      <c r="AL102" s="42">
        <v>0</v>
      </c>
      <c r="AM102" s="42">
        <v>0</v>
      </c>
      <c r="AN102" s="42">
        <v>0</v>
      </c>
      <c r="AO102" s="42">
        <v>0</v>
      </c>
      <c r="AP102" s="42">
        <v>0</v>
      </c>
      <c r="AQ102" s="42">
        <v>0</v>
      </c>
      <c r="AR102" s="42">
        <v>0</v>
      </c>
      <c r="AS102" s="42">
        <v>0</v>
      </c>
      <c r="AT102" s="42">
        <v>0</v>
      </c>
      <c r="AU102" s="42">
        <v>0</v>
      </c>
      <c r="AV102" s="42">
        <v>0</v>
      </c>
      <c r="AW102" s="42">
        <v>0</v>
      </c>
      <c r="AX102" s="42">
        <v>0</v>
      </c>
      <c r="AY102" s="42">
        <v>0</v>
      </c>
      <c r="AZ102" s="42">
        <v>0</v>
      </c>
      <c r="BA102" s="42">
        <v>0</v>
      </c>
      <c r="BB102" s="42">
        <v>0</v>
      </c>
      <c r="BC102" s="42">
        <v>0</v>
      </c>
      <c r="BD102" s="42">
        <v>0</v>
      </c>
      <c r="BE102" s="42">
        <v>0</v>
      </c>
      <c r="BF102" s="42">
        <v>0</v>
      </c>
      <c r="BG102" s="42">
        <v>0</v>
      </c>
      <c r="BH102" s="42">
        <v>0</v>
      </c>
      <c r="BI102" s="42">
        <v>0</v>
      </c>
      <c r="BJ102" s="42">
        <v>0</v>
      </c>
      <c r="BK102" s="42">
        <v>0</v>
      </c>
      <c r="BL102" s="42">
        <v>0</v>
      </c>
      <c r="BM102" s="42">
        <v>0</v>
      </c>
      <c r="BN102" s="42">
        <v>0</v>
      </c>
      <c r="BO102" s="42">
        <v>0</v>
      </c>
      <c r="BP102" s="42">
        <v>0</v>
      </c>
      <c r="BQ102" s="42">
        <v>0</v>
      </c>
      <c r="BR102" s="42">
        <v>0</v>
      </c>
      <c r="BS102" s="42">
        <v>0</v>
      </c>
      <c r="BT102" s="42">
        <v>0</v>
      </c>
      <c r="BU102" s="42">
        <v>0</v>
      </c>
      <c r="BV102" s="42">
        <v>0</v>
      </c>
      <c r="BW102" s="42">
        <v>0</v>
      </c>
      <c r="BX102" s="42">
        <v>0</v>
      </c>
      <c r="BY102" s="42">
        <v>0</v>
      </c>
      <c r="BZ102" s="42">
        <v>0</v>
      </c>
      <c r="CA102" s="42">
        <v>0</v>
      </c>
      <c r="CB102" s="42">
        <v>0</v>
      </c>
      <c r="CC102" s="42">
        <v>0</v>
      </c>
      <c r="CD102" s="42">
        <v>0</v>
      </c>
      <c r="CE102" s="42">
        <v>0</v>
      </c>
      <c r="CF102" s="42">
        <v>0</v>
      </c>
      <c r="CG102" s="42">
        <v>0</v>
      </c>
      <c r="CH102" s="42">
        <v>0</v>
      </c>
      <c r="CI102" s="42">
        <v>0</v>
      </c>
      <c r="CJ102" s="42">
        <v>0</v>
      </c>
      <c r="CK102" s="42">
        <v>0</v>
      </c>
      <c r="CL102" s="42">
        <v>0</v>
      </c>
      <c r="CM102" s="42">
        <v>0</v>
      </c>
      <c r="CN102" s="42">
        <v>0</v>
      </c>
      <c r="CO102" s="42">
        <v>0</v>
      </c>
      <c r="CP102" s="42">
        <v>0</v>
      </c>
      <c r="CQ102" s="42">
        <v>0</v>
      </c>
      <c r="CR102" s="42">
        <v>0</v>
      </c>
      <c r="CS102" s="42">
        <v>0</v>
      </c>
      <c r="CT102" s="42">
        <v>0</v>
      </c>
      <c r="CU102" s="42">
        <v>0</v>
      </c>
      <c r="CV102" s="42">
        <v>0</v>
      </c>
      <c r="CW102" s="42">
        <v>0</v>
      </c>
      <c r="CX102" s="42">
        <v>0</v>
      </c>
      <c r="CY102" s="42">
        <v>0</v>
      </c>
      <c r="CZ102" s="42">
        <v>0</v>
      </c>
      <c r="DA102" s="42">
        <v>0</v>
      </c>
      <c r="DB102" s="42">
        <v>0</v>
      </c>
      <c r="DC102" s="42">
        <v>0</v>
      </c>
      <c r="DD102" s="42">
        <v>0</v>
      </c>
      <c r="DE102" s="56">
        <v>0</v>
      </c>
      <c r="DF102" s="57">
        <v>0</v>
      </c>
      <c r="DG102" s="42">
        <v>0</v>
      </c>
      <c r="DH102" s="42">
        <v>0</v>
      </c>
      <c r="DI102" s="42">
        <v>0</v>
      </c>
      <c r="DJ102" s="42">
        <v>0</v>
      </c>
      <c r="DK102" s="42">
        <v>0</v>
      </c>
      <c r="DL102" s="42">
        <v>0</v>
      </c>
      <c r="DM102" s="56">
        <v>0</v>
      </c>
      <c r="DN102" s="56">
        <v>0</v>
      </c>
      <c r="DO102" s="57">
        <v>0</v>
      </c>
      <c r="DP102" s="57">
        <v>0</v>
      </c>
      <c r="DQ102" s="57">
        <v>0</v>
      </c>
      <c r="DR102" s="57">
        <v>0</v>
      </c>
      <c r="DS102" s="57">
        <v>0</v>
      </c>
    </row>
    <row r="103" spans="1:123" ht="39.950000000000003" customHeight="1" x14ac:dyDescent="0.15">
      <c r="A103" s="55" t="s">
        <v>56</v>
      </c>
      <c r="B103" s="43" t="s">
        <v>55</v>
      </c>
      <c r="C103" s="55">
        <v>0</v>
      </c>
      <c r="D103" s="42">
        <v>0</v>
      </c>
      <c r="E103" s="42">
        <v>0</v>
      </c>
      <c r="F103" s="42">
        <v>0</v>
      </c>
      <c r="G103" s="42">
        <v>0</v>
      </c>
      <c r="H103" s="42">
        <v>0</v>
      </c>
      <c r="I103" s="42">
        <v>0</v>
      </c>
      <c r="J103" s="42">
        <v>0</v>
      </c>
      <c r="K103" s="42">
        <v>0</v>
      </c>
      <c r="L103" s="42">
        <v>0</v>
      </c>
      <c r="M103" s="42">
        <v>0</v>
      </c>
      <c r="N103" s="42">
        <v>0</v>
      </c>
      <c r="O103" s="42">
        <v>0</v>
      </c>
      <c r="P103" s="42">
        <v>0</v>
      </c>
      <c r="Q103" s="42">
        <v>0</v>
      </c>
      <c r="R103" s="42">
        <v>0</v>
      </c>
      <c r="S103" s="42">
        <v>0</v>
      </c>
      <c r="T103" s="42">
        <v>0</v>
      </c>
      <c r="U103" s="42">
        <v>0</v>
      </c>
      <c r="V103" s="42">
        <v>0</v>
      </c>
      <c r="W103" s="42">
        <v>0</v>
      </c>
      <c r="X103" s="42">
        <v>0</v>
      </c>
      <c r="Y103" s="42">
        <v>0</v>
      </c>
      <c r="Z103" s="42">
        <v>0</v>
      </c>
      <c r="AA103" s="42">
        <v>0</v>
      </c>
      <c r="AB103" s="42">
        <v>0</v>
      </c>
      <c r="AC103" s="42">
        <v>0</v>
      </c>
      <c r="AD103" s="42">
        <v>0</v>
      </c>
      <c r="AE103" s="42">
        <v>0</v>
      </c>
      <c r="AF103" s="42">
        <v>0</v>
      </c>
      <c r="AG103" s="42">
        <v>0</v>
      </c>
      <c r="AH103" s="42">
        <v>0</v>
      </c>
      <c r="AI103" s="42">
        <v>0</v>
      </c>
      <c r="AJ103" s="42">
        <v>0</v>
      </c>
      <c r="AK103" s="42">
        <v>0</v>
      </c>
      <c r="AL103" s="42">
        <v>0</v>
      </c>
      <c r="AM103" s="42">
        <v>0</v>
      </c>
      <c r="AN103" s="42">
        <v>0</v>
      </c>
      <c r="AO103" s="42">
        <v>0</v>
      </c>
      <c r="AP103" s="42">
        <v>0</v>
      </c>
      <c r="AQ103" s="42">
        <v>0</v>
      </c>
      <c r="AR103" s="42">
        <v>0</v>
      </c>
      <c r="AS103" s="42">
        <v>0</v>
      </c>
      <c r="AT103" s="42">
        <v>0</v>
      </c>
      <c r="AU103" s="42">
        <v>0</v>
      </c>
      <c r="AV103" s="42">
        <v>0</v>
      </c>
      <c r="AW103" s="42">
        <v>0</v>
      </c>
      <c r="AX103" s="42">
        <v>0</v>
      </c>
      <c r="AY103" s="42">
        <v>0</v>
      </c>
      <c r="AZ103" s="42">
        <v>0</v>
      </c>
      <c r="BA103" s="42">
        <v>0</v>
      </c>
      <c r="BB103" s="42">
        <v>0</v>
      </c>
      <c r="BC103" s="42">
        <v>0</v>
      </c>
      <c r="BD103" s="42">
        <v>0</v>
      </c>
      <c r="BE103" s="42">
        <v>0</v>
      </c>
      <c r="BF103" s="42">
        <v>0</v>
      </c>
      <c r="BG103" s="42">
        <v>0</v>
      </c>
      <c r="BH103" s="42">
        <v>0</v>
      </c>
      <c r="BI103" s="42">
        <v>0</v>
      </c>
      <c r="BJ103" s="42">
        <v>0</v>
      </c>
      <c r="BK103" s="42">
        <v>0</v>
      </c>
      <c r="BL103" s="42">
        <v>0</v>
      </c>
      <c r="BM103" s="42">
        <v>0</v>
      </c>
      <c r="BN103" s="42">
        <v>0</v>
      </c>
      <c r="BO103" s="42">
        <v>0</v>
      </c>
      <c r="BP103" s="42">
        <v>0</v>
      </c>
      <c r="BQ103" s="42">
        <v>0</v>
      </c>
      <c r="BR103" s="42">
        <v>0</v>
      </c>
      <c r="BS103" s="42">
        <v>0</v>
      </c>
      <c r="BT103" s="42">
        <v>0</v>
      </c>
      <c r="BU103" s="42">
        <v>0</v>
      </c>
      <c r="BV103" s="42">
        <v>0</v>
      </c>
      <c r="BW103" s="42">
        <v>0</v>
      </c>
      <c r="BX103" s="42">
        <v>0</v>
      </c>
      <c r="BY103" s="42">
        <v>0</v>
      </c>
      <c r="BZ103" s="42">
        <v>0</v>
      </c>
      <c r="CA103" s="42">
        <v>0</v>
      </c>
      <c r="CB103" s="42">
        <v>0</v>
      </c>
      <c r="CC103" s="42">
        <v>0</v>
      </c>
      <c r="CD103" s="42">
        <v>0</v>
      </c>
      <c r="CE103" s="42">
        <v>0</v>
      </c>
      <c r="CF103" s="42">
        <v>0</v>
      </c>
      <c r="CG103" s="42">
        <v>0</v>
      </c>
      <c r="CH103" s="42">
        <v>0</v>
      </c>
      <c r="CI103" s="42">
        <v>0</v>
      </c>
      <c r="CJ103" s="42">
        <v>0</v>
      </c>
      <c r="CK103" s="42">
        <v>0</v>
      </c>
      <c r="CL103" s="42">
        <v>0</v>
      </c>
      <c r="CM103" s="42">
        <v>0</v>
      </c>
      <c r="CN103" s="42">
        <v>0</v>
      </c>
      <c r="CO103" s="42">
        <v>0</v>
      </c>
      <c r="CP103" s="42">
        <v>0</v>
      </c>
      <c r="CQ103" s="42">
        <v>0</v>
      </c>
      <c r="CR103" s="42">
        <v>0</v>
      </c>
      <c r="CS103" s="42">
        <v>0</v>
      </c>
      <c r="CT103" s="42">
        <v>0</v>
      </c>
      <c r="CU103" s="42">
        <v>0</v>
      </c>
      <c r="CV103" s="42">
        <v>0</v>
      </c>
      <c r="CW103" s="42">
        <v>0</v>
      </c>
      <c r="CX103" s="42">
        <v>0</v>
      </c>
      <c r="CY103" s="42">
        <v>0</v>
      </c>
      <c r="CZ103" s="42">
        <v>0</v>
      </c>
      <c r="DA103" s="42">
        <v>0</v>
      </c>
      <c r="DB103" s="42">
        <v>0</v>
      </c>
      <c r="DC103" s="42">
        <v>0</v>
      </c>
      <c r="DD103" s="42">
        <v>0</v>
      </c>
      <c r="DE103" s="56">
        <v>0</v>
      </c>
      <c r="DF103" s="57">
        <v>0</v>
      </c>
      <c r="DG103" s="42">
        <v>0</v>
      </c>
      <c r="DH103" s="42">
        <v>0</v>
      </c>
      <c r="DI103" s="42">
        <v>0</v>
      </c>
      <c r="DJ103" s="42">
        <v>0</v>
      </c>
      <c r="DK103" s="42">
        <v>0</v>
      </c>
      <c r="DL103" s="42">
        <v>0</v>
      </c>
      <c r="DM103" s="56">
        <v>0</v>
      </c>
      <c r="DN103" s="56">
        <v>0</v>
      </c>
      <c r="DO103" s="57">
        <v>0</v>
      </c>
      <c r="DP103" s="57">
        <v>0</v>
      </c>
      <c r="DQ103" s="57">
        <v>0</v>
      </c>
      <c r="DR103" s="57">
        <v>0</v>
      </c>
      <c r="DS103" s="57">
        <v>0</v>
      </c>
    </row>
    <row r="104" spans="1:123" ht="39.950000000000003" customHeight="1" x14ac:dyDescent="0.15">
      <c r="A104" s="55" t="s">
        <v>54</v>
      </c>
      <c r="B104" s="43" t="s">
        <v>53</v>
      </c>
      <c r="C104" s="55">
        <v>0</v>
      </c>
      <c r="D104" s="42">
        <v>0</v>
      </c>
      <c r="E104" s="42">
        <v>0</v>
      </c>
      <c r="F104" s="42">
        <v>0</v>
      </c>
      <c r="G104" s="42">
        <v>0</v>
      </c>
      <c r="H104" s="42">
        <v>0</v>
      </c>
      <c r="I104" s="42">
        <v>0</v>
      </c>
      <c r="J104" s="42">
        <v>0</v>
      </c>
      <c r="K104" s="42">
        <v>0</v>
      </c>
      <c r="L104" s="42">
        <v>0</v>
      </c>
      <c r="M104" s="42">
        <v>0</v>
      </c>
      <c r="N104" s="42">
        <v>0</v>
      </c>
      <c r="O104" s="42">
        <v>0</v>
      </c>
      <c r="P104" s="42">
        <v>0</v>
      </c>
      <c r="Q104" s="42">
        <v>0</v>
      </c>
      <c r="R104" s="42">
        <v>0</v>
      </c>
      <c r="S104" s="42">
        <v>0</v>
      </c>
      <c r="T104" s="42">
        <v>0</v>
      </c>
      <c r="U104" s="42">
        <v>0</v>
      </c>
      <c r="V104" s="42">
        <v>0</v>
      </c>
      <c r="W104" s="42">
        <v>0</v>
      </c>
      <c r="X104" s="42">
        <v>0</v>
      </c>
      <c r="Y104" s="42">
        <v>0</v>
      </c>
      <c r="Z104" s="42">
        <v>0</v>
      </c>
      <c r="AA104" s="42">
        <v>0</v>
      </c>
      <c r="AB104" s="42">
        <v>0</v>
      </c>
      <c r="AC104" s="42">
        <v>0</v>
      </c>
      <c r="AD104" s="42">
        <v>0</v>
      </c>
      <c r="AE104" s="42">
        <v>0</v>
      </c>
      <c r="AF104" s="42">
        <v>0</v>
      </c>
      <c r="AG104" s="42">
        <v>0</v>
      </c>
      <c r="AH104" s="42">
        <v>0</v>
      </c>
      <c r="AI104" s="42">
        <v>0</v>
      </c>
      <c r="AJ104" s="42">
        <v>0</v>
      </c>
      <c r="AK104" s="42">
        <v>0</v>
      </c>
      <c r="AL104" s="42">
        <v>0</v>
      </c>
      <c r="AM104" s="42">
        <v>0</v>
      </c>
      <c r="AN104" s="42">
        <v>0</v>
      </c>
      <c r="AO104" s="42">
        <v>0</v>
      </c>
      <c r="AP104" s="42">
        <v>0</v>
      </c>
      <c r="AQ104" s="42">
        <v>0</v>
      </c>
      <c r="AR104" s="42">
        <v>0</v>
      </c>
      <c r="AS104" s="42">
        <v>0</v>
      </c>
      <c r="AT104" s="42">
        <v>0</v>
      </c>
      <c r="AU104" s="42">
        <v>0</v>
      </c>
      <c r="AV104" s="42">
        <v>0</v>
      </c>
      <c r="AW104" s="42">
        <v>0</v>
      </c>
      <c r="AX104" s="42">
        <v>0</v>
      </c>
      <c r="AY104" s="42">
        <v>0</v>
      </c>
      <c r="AZ104" s="42">
        <v>0</v>
      </c>
      <c r="BA104" s="42">
        <v>0</v>
      </c>
      <c r="BB104" s="42">
        <v>0</v>
      </c>
      <c r="BC104" s="42">
        <v>0</v>
      </c>
      <c r="BD104" s="42">
        <v>0</v>
      </c>
      <c r="BE104" s="42">
        <v>0</v>
      </c>
      <c r="BF104" s="42">
        <v>0</v>
      </c>
      <c r="BG104" s="42">
        <v>0</v>
      </c>
      <c r="BH104" s="42">
        <v>0</v>
      </c>
      <c r="BI104" s="42">
        <v>0</v>
      </c>
      <c r="BJ104" s="42">
        <v>0</v>
      </c>
      <c r="BK104" s="42">
        <v>0</v>
      </c>
      <c r="BL104" s="42">
        <v>0</v>
      </c>
      <c r="BM104" s="42">
        <v>0</v>
      </c>
      <c r="BN104" s="42">
        <v>0</v>
      </c>
      <c r="BO104" s="42">
        <v>0</v>
      </c>
      <c r="BP104" s="42">
        <v>0</v>
      </c>
      <c r="BQ104" s="42">
        <v>0</v>
      </c>
      <c r="BR104" s="42">
        <v>0</v>
      </c>
      <c r="BS104" s="42">
        <v>0</v>
      </c>
      <c r="BT104" s="42">
        <v>0</v>
      </c>
      <c r="BU104" s="42">
        <v>0</v>
      </c>
      <c r="BV104" s="42">
        <v>0</v>
      </c>
      <c r="BW104" s="42">
        <v>0</v>
      </c>
      <c r="BX104" s="42">
        <v>0</v>
      </c>
      <c r="BY104" s="42">
        <v>0</v>
      </c>
      <c r="BZ104" s="42">
        <v>0</v>
      </c>
      <c r="CA104" s="42">
        <v>0</v>
      </c>
      <c r="CB104" s="42">
        <v>0</v>
      </c>
      <c r="CC104" s="42">
        <v>0</v>
      </c>
      <c r="CD104" s="42">
        <v>0</v>
      </c>
      <c r="CE104" s="42">
        <v>0</v>
      </c>
      <c r="CF104" s="42">
        <v>0</v>
      </c>
      <c r="CG104" s="42">
        <v>0</v>
      </c>
      <c r="CH104" s="42">
        <v>0</v>
      </c>
      <c r="CI104" s="42">
        <v>0</v>
      </c>
      <c r="CJ104" s="42">
        <v>0</v>
      </c>
      <c r="CK104" s="42">
        <v>0</v>
      </c>
      <c r="CL104" s="42">
        <v>0</v>
      </c>
      <c r="CM104" s="42">
        <v>0</v>
      </c>
      <c r="CN104" s="42">
        <v>0</v>
      </c>
      <c r="CO104" s="42">
        <v>0</v>
      </c>
      <c r="CP104" s="42">
        <v>0</v>
      </c>
      <c r="CQ104" s="42">
        <v>0</v>
      </c>
      <c r="CR104" s="42">
        <v>0</v>
      </c>
      <c r="CS104" s="42">
        <v>0</v>
      </c>
      <c r="CT104" s="42">
        <v>0</v>
      </c>
      <c r="CU104" s="42">
        <v>0</v>
      </c>
      <c r="CV104" s="42">
        <v>0</v>
      </c>
      <c r="CW104" s="42">
        <v>0</v>
      </c>
      <c r="CX104" s="42">
        <v>0</v>
      </c>
      <c r="CY104" s="42">
        <v>0</v>
      </c>
      <c r="CZ104" s="42">
        <v>0</v>
      </c>
      <c r="DA104" s="42">
        <v>0</v>
      </c>
      <c r="DB104" s="42">
        <v>0</v>
      </c>
      <c r="DC104" s="42">
        <v>0</v>
      </c>
      <c r="DD104" s="42">
        <v>0</v>
      </c>
      <c r="DE104" s="56">
        <v>0</v>
      </c>
      <c r="DF104" s="57">
        <v>0</v>
      </c>
      <c r="DG104" s="42">
        <v>0</v>
      </c>
      <c r="DH104" s="42">
        <v>0</v>
      </c>
      <c r="DI104" s="42">
        <v>0</v>
      </c>
      <c r="DJ104" s="42">
        <v>0</v>
      </c>
      <c r="DK104" s="42">
        <v>0</v>
      </c>
      <c r="DL104" s="42">
        <v>0</v>
      </c>
      <c r="DM104" s="56">
        <v>0</v>
      </c>
      <c r="DN104" s="56">
        <v>0</v>
      </c>
      <c r="DO104" s="57">
        <v>0</v>
      </c>
      <c r="DP104" s="57">
        <v>0</v>
      </c>
      <c r="DQ104" s="57">
        <v>0</v>
      </c>
      <c r="DR104" s="57">
        <v>0</v>
      </c>
      <c r="DS104" s="57">
        <v>0</v>
      </c>
    </row>
    <row r="105" spans="1:123" ht="39.950000000000003" customHeight="1" x14ac:dyDescent="0.15">
      <c r="A105" s="55" t="s">
        <v>52</v>
      </c>
      <c r="B105" s="43" t="s">
        <v>51</v>
      </c>
      <c r="C105" s="55">
        <v>0</v>
      </c>
      <c r="D105" s="42">
        <v>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  <c r="J105" s="42">
        <v>0</v>
      </c>
      <c r="K105" s="42">
        <v>0</v>
      </c>
      <c r="L105" s="42">
        <v>0</v>
      </c>
      <c r="M105" s="42">
        <v>0</v>
      </c>
      <c r="N105" s="42">
        <v>0</v>
      </c>
      <c r="O105" s="42">
        <v>0</v>
      </c>
      <c r="P105" s="42">
        <v>0</v>
      </c>
      <c r="Q105" s="42">
        <v>0</v>
      </c>
      <c r="R105" s="42">
        <v>0</v>
      </c>
      <c r="S105" s="42">
        <v>0</v>
      </c>
      <c r="T105" s="42">
        <v>0</v>
      </c>
      <c r="U105" s="42">
        <v>0</v>
      </c>
      <c r="V105" s="42">
        <v>0</v>
      </c>
      <c r="W105" s="42">
        <v>0</v>
      </c>
      <c r="X105" s="42">
        <v>0</v>
      </c>
      <c r="Y105" s="42">
        <v>0</v>
      </c>
      <c r="Z105" s="42">
        <v>0</v>
      </c>
      <c r="AA105" s="42">
        <v>0</v>
      </c>
      <c r="AB105" s="42">
        <v>0</v>
      </c>
      <c r="AC105" s="42">
        <v>0</v>
      </c>
      <c r="AD105" s="42">
        <v>0</v>
      </c>
      <c r="AE105" s="42">
        <v>0</v>
      </c>
      <c r="AF105" s="42">
        <v>0</v>
      </c>
      <c r="AG105" s="42">
        <v>0</v>
      </c>
      <c r="AH105" s="42">
        <v>0</v>
      </c>
      <c r="AI105" s="42">
        <v>0</v>
      </c>
      <c r="AJ105" s="42">
        <v>0</v>
      </c>
      <c r="AK105" s="42">
        <v>0</v>
      </c>
      <c r="AL105" s="42">
        <v>0</v>
      </c>
      <c r="AM105" s="42">
        <v>0</v>
      </c>
      <c r="AN105" s="42">
        <v>0</v>
      </c>
      <c r="AO105" s="42">
        <v>0</v>
      </c>
      <c r="AP105" s="42">
        <v>0</v>
      </c>
      <c r="AQ105" s="42">
        <v>0</v>
      </c>
      <c r="AR105" s="42">
        <v>0</v>
      </c>
      <c r="AS105" s="42">
        <v>0</v>
      </c>
      <c r="AT105" s="42">
        <v>0</v>
      </c>
      <c r="AU105" s="42">
        <v>0</v>
      </c>
      <c r="AV105" s="42">
        <v>0</v>
      </c>
      <c r="AW105" s="42">
        <v>0</v>
      </c>
      <c r="AX105" s="42">
        <v>0</v>
      </c>
      <c r="AY105" s="42">
        <v>0</v>
      </c>
      <c r="AZ105" s="42">
        <v>0</v>
      </c>
      <c r="BA105" s="42">
        <v>0</v>
      </c>
      <c r="BB105" s="42">
        <v>0</v>
      </c>
      <c r="BC105" s="42">
        <v>0</v>
      </c>
      <c r="BD105" s="42">
        <v>0</v>
      </c>
      <c r="BE105" s="42">
        <v>0</v>
      </c>
      <c r="BF105" s="42">
        <v>0</v>
      </c>
      <c r="BG105" s="42">
        <v>0</v>
      </c>
      <c r="BH105" s="42">
        <v>0</v>
      </c>
      <c r="BI105" s="42">
        <v>0</v>
      </c>
      <c r="BJ105" s="42">
        <v>0</v>
      </c>
      <c r="BK105" s="42">
        <v>0</v>
      </c>
      <c r="BL105" s="42">
        <v>0</v>
      </c>
      <c r="BM105" s="42">
        <v>0</v>
      </c>
      <c r="BN105" s="42">
        <v>0</v>
      </c>
      <c r="BO105" s="42">
        <v>0</v>
      </c>
      <c r="BP105" s="42">
        <v>0</v>
      </c>
      <c r="BQ105" s="42">
        <v>0</v>
      </c>
      <c r="BR105" s="42">
        <v>0</v>
      </c>
      <c r="BS105" s="42">
        <v>0</v>
      </c>
      <c r="BT105" s="42">
        <v>0</v>
      </c>
      <c r="BU105" s="42">
        <v>0</v>
      </c>
      <c r="BV105" s="42">
        <v>0</v>
      </c>
      <c r="BW105" s="42">
        <v>0</v>
      </c>
      <c r="BX105" s="42">
        <v>0</v>
      </c>
      <c r="BY105" s="42">
        <v>0</v>
      </c>
      <c r="BZ105" s="42">
        <v>0</v>
      </c>
      <c r="CA105" s="42">
        <v>0</v>
      </c>
      <c r="CB105" s="42">
        <v>0</v>
      </c>
      <c r="CC105" s="42">
        <v>0</v>
      </c>
      <c r="CD105" s="42">
        <v>0</v>
      </c>
      <c r="CE105" s="42">
        <v>0</v>
      </c>
      <c r="CF105" s="42">
        <v>0</v>
      </c>
      <c r="CG105" s="42">
        <v>0</v>
      </c>
      <c r="CH105" s="42">
        <v>0</v>
      </c>
      <c r="CI105" s="42">
        <v>0</v>
      </c>
      <c r="CJ105" s="42">
        <v>0</v>
      </c>
      <c r="CK105" s="42">
        <v>0</v>
      </c>
      <c r="CL105" s="42">
        <v>0</v>
      </c>
      <c r="CM105" s="42">
        <v>0</v>
      </c>
      <c r="CN105" s="42">
        <v>0</v>
      </c>
      <c r="CO105" s="42">
        <v>0</v>
      </c>
      <c r="CP105" s="42">
        <v>0</v>
      </c>
      <c r="CQ105" s="42">
        <v>0</v>
      </c>
      <c r="CR105" s="42">
        <v>0</v>
      </c>
      <c r="CS105" s="42">
        <v>0</v>
      </c>
      <c r="CT105" s="42">
        <v>0</v>
      </c>
      <c r="CU105" s="42">
        <v>0</v>
      </c>
      <c r="CV105" s="42">
        <v>0</v>
      </c>
      <c r="CW105" s="42">
        <v>0</v>
      </c>
      <c r="CX105" s="42">
        <v>0</v>
      </c>
      <c r="CY105" s="42">
        <v>0</v>
      </c>
      <c r="CZ105" s="42">
        <v>0</v>
      </c>
      <c r="DA105" s="42">
        <v>0</v>
      </c>
      <c r="DB105" s="42">
        <v>0</v>
      </c>
      <c r="DC105" s="42">
        <v>0</v>
      </c>
      <c r="DD105" s="42">
        <v>0</v>
      </c>
      <c r="DE105" s="56">
        <v>0</v>
      </c>
      <c r="DF105" s="57">
        <v>0</v>
      </c>
      <c r="DG105" s="42">
        <v>0</v>
      </c>
      <c r="DH105" s="42">
        <v>0</v>
      </c>
      <c r="DI105" s="42">
        <v>0</v>
      </c>
      <c r="DJ105" s="42">
        <v>0</v>
      </c>
      <c r="DK105" s="42">
        <v>0</v>
      </c>
      <c r="DL105" s="42">
        <v>0</v>
      </c>
      <c r="DM105" s="56">
        <v>0</v>
      </c>
      <c r="DN105" s="56">
        <v>0</v>
      </c>
      <c r="DO105" s="57">
        <v>0</v>
      </c>
      <c r="DP105" s="57">
        <v>0</v>
      </c>
      <c r="DQ105" s="57">
        <v>0</v>
      </c>
      <c r="DR105" s="57">
        <v>0</v>
      </c>
      <c r="DS105" s="57">
        <v>0</v>
      </c>
    </row>
    <row r="106" spans="1:123" ht="39.950000000000003" customHeight="1" x14ac:dyDescent="0.15">
      <c r="A106" s="55" t="s">
        <v>50</v>
      </c>
      <c r="B106" s="43" t="s">
        <v>49</v>
      </c>
      <c r="C106" s="55">
        <v>0</v>
      </c>
      <c r="D106" s="42">
        <v>0</v>
      </c>
      <c r="E106" s="42">
        <v>0</v>
      </c>
      <c r="F106" s="42">
        <v>0</v>
      </c>
      <c r="G106" s="42">
        <v>0</v>
      </c>
      <c r="H106" s="42">
        <v>0</v>
      </c>
      <c r="I106" s="42">
        <v>0</v>
      </c>
      <c r="J106" s="42">
        <v>0</v>
      </c>
      <c r="K106" s="42">
        <v>0</v>
      </c>
      <c r="L106" s="42">
        <v>0</v>
      </c>
      <c r="M106" s="42">
        <v>0</v>
      </c>
      <c r="N106" s="42">
        <v>0</v>
      </c>
      <c r="O106" s="42">
        <v>0</v>
      </c>
      <c r="P106" s="42">
        <v>0</v>
      </c>
      <c r="Q106" s="42">
        <v>0</v>
      </c>
      <c r="R106" s="42">
        <v>0</v>
      </c>
      <c r="S106" s="42">
        <v>0</v>
      </c>
      <c r="T106" s="42">
        <v>0</v>
      </c>
      <c r="U106" s="42">
        <v>0</v>
      </c>
      <c r="V106" s="42">
        <v>0</v>
      </c>
      <c r="W106" s="42">
        <v>0</v>
      </c>
      <c r="X106" s="42">
        <v>0</v>
      </c>
      <c r="Y106" s="42">
        <v>0</v>
      </c>
      <c r="Z106" s="42">
        <v>0</v>
      </c>
      <c r="AA106" s="42">
        <v>0</v>
      </c>
      <c r="AB106" s="42">
        <v>0</v>
      </c>
      <c r="AC106" s="42">
        <v>0</v>
      </c>
      <c r="AD106" s="42">
        <v>0</v>
      </c>
      <c r="AE106" s="42">
        <v>0</v>
      </c>
      <c r="AF106" s="42">
        <v>0</v>
      </c>
      <c r="AG106" s="42">
        <v>0</v>
      </c>
      <c r="AH106" s="42">
        <v>0</v>
      </c>
      <c r="AI106" s="42">
        <v>0</v>
      </c>
      <c r="AJ106" s="42">
        <v>0</v>
      </c>
      <c r="AK106" s="42">
        <v>0</v>
      </c>
      <c r="AL106" s="42">
        <v>0</v>
      </c>
      <c r="AM106" s="42">
        <v>0</v>
      </c>
      <c r="AN106" s="42">
        <v>0</v>
      </c>
      <c r="AO106" s="42">
        <v>0</v>
      </c>
      <c r="AP106" s="42">
        <v>0</v>
      </c>
      <c r="AQ106" s="42">
        <v>0</v>
      </c>
      <c r="AR106" s="42">
        <v>0</v>
      </c>
      <c r="AS106" s="42">
        <v>0</v>
      </c>
      <c r="AT106" s="42">
        <v>0</v>
      </c>
      <c r="AU106" s="42">
        <v>0</v>
      </c>
      <c r="AV106" s="42">
        <v>0</v>
      </c>
      <c r="AW106" s="42">
        <v>0</v>
      </c>
      <c r="AX106" s="42">
        <v>0</v>
      </c>
      <c r="AY106" s="42">
        <v>0</v>
      </c>
      <c r="AZ106" s="42">
        <v>0</v>
      </c>
      <c r="BA106" s="42">
        <v>0</v>
      </c>
      <c r="BB106" s="42">
        <v>0</v>
      </c>
      <c r="BC106" s="42">
        <v>0</v>
      </c>
      <c r="BD106" s="42">
        <v>0</v>
      </c>
      <c r="BE106" s="42">
        <v>0</v>
      </c>
      <c r="BF106" s="42">
        <v>0</v>
      </c>
      <c r="BG106" s="42">
        <v>0</v>
      </c>
      <c r="BH106" s="42">
        <v>0</v>
      </c>
      <c r="BI106" s="42">
        <v>0</v>
      </c>
      <c r="BJ106" s="42">
        <v>0</v>
      </c>
      <c r="BK106" s="42">
        <v>0</v>
      </c>
      <c r="BL106" s="42">
        <v>0</v>
      </c>
      <c r="BM106" s="42">
        <v>0</v>
      </c>
      <c r="BN106" s="42">
        <v>0</v>
      </c>
      <c r="BO106" s="42">
        <v>0</v>
      </c>
      <c r="BP106" s="42">
        <v>0</v>
      </c>
      <c r="BQ106" s="42">
        <v>0</v>
      </c>
      <c r="BR106" s="42">
        <v>0</v>
      </c>
      <c r="BS106" s="42">
        <v>0</v>
      </c>
      <c r="BT106" s="42">
        <v>0</v>
      </c>
      <c r="BU106" s="42">
        <v>0</v>
      </c>
      <c r="BV106" s="42">
        <v>0</v>
      </c>
      <c r="BW106" s="42">
        <v>0</v>
      </c>
      <c r="BX106" s="42">
        <v>0</v>
      </c>
      <c r="BY106" s="42">
        <v>0</v>
      </c>
      <c r="BZ106" s="42">
        <v>0</v>
      </c>
      <c r="CA106" s="42">
        <v>0</v>
      </c>
      <c r="CB106" s="42">
        <v>0</v>
      </c>
      <c r="CC106" s="42">
        <v>0</v>
      </c>
      <c r="CD106" s="42">
        <v>0</v>
      </c>
      <c r="CE106" s="42">
        <v>0</v>
      </c>
      <c r="CF106" s="42">
        <v>0</v>
      </c>
      <c r="CG106" s="42">
        <v>0</v>
      </c>
      <c r="CH106" s="42">
        <v>0</v>
      </c>
      <c r="CI106" s="42">
        <v>0</v>
      </c>
      <c r="CJ106" s="42">
        <v>0</v>
      </c>
      <c r="CK106" s="42">
        <v>0</v>
      </c>
      <c r="CL106" s="42">
        <v>0</v>
      </c>
      <c r="CM106" s="42">
        <v>0</v>
      </c>
      <c r="CN106" s="42">
        <v>0</v>
      </c>
      <c r="CO106" s="42">
        <v>0</v>
      </c>
      <c r="CP106" s="42">
        <v>0</v>
      </c>
      <c r="CQ106" s="42">
        <v>0</v>
      </c>
      <c r="CR106" s="42">
        <v>0</v>
      </c>
      <c r="CS106" s="42">
        <v>0</v>
      </c>
      <c r="CT106" s="42">
        <v>0</v>
      </c>
      <c r="CU106" s="42">
        <v>0</v>
      </c>
      <c r="CV106" s="42">
        <v>0</v>
      </c>
      <c r="CW106" s="42">
        <v>0</v>
      </c>
      <c r="CX106" s="42">
        <v>0</v>
      </c>
      <c r="CY106" s="42">
        <v>0</v>
      </c>
      <c r="CZ106" s="42">
        <v>0</v>
      </c>
      <c r="DA106" s="42">
        <v>0</v>
      </c>
      <c r="DB106" s="42">
        <v>0</v>
      </c>
      <c r="DC106" s="42">
        <v>0</v>
      </c>
      <c r="DD106" s="42">
        <v>0</v>
      </c>
      <c r="DE106" s="56">
        <v>0</v>
      </c>
      <c r="DF106" s="57">
        <v>0</v>
      </c>
      <c r="DG106" s="42">
        <v>0</v>
      </c>
      <c r="DH106" s="42">
        <v>0</v>
      </c>
      <c r="DI106" s="42">
        <v>0</v>
      </c>
      <c r="DJ106" s="42">
        <v>0</v>
      </c>
      <c r="DK106" s="42">
        <v>0</v>
      </c>
      <c r="DL106" s="42">
        <v>0</v>
      </c>
      <c r="DM106" s="56">
        <v>0</v>
      </c>
      <c r="DN106" s="56">
        <v>0</v>
      </c>
      <c r="DO106" s="57">
        <v>0</v>
      </c>
      <c r="DP106" s="57">
        <v>0</v>
      </c>
      <c r="DQ106" s="57">
        <v>0</v>
      </c>
      <c r="DR106" s="57">
        <v>0</v>
      </c>
      <c r="DS106" s="57">
        <v>0</v>
      </c>
    </row>
    <row r="107" spans="1:123" ht="39.950000000000003" customHeight="1" x14ac:dyDescent="0.15">
      <c r="A107" s="55" t="s">
        <v>48</v>
      </c>
      <c r="B107" s="43" t="s">
        <v>47</v>
      </c>
      <c r="C107" s="55">
        <v>0</v>
      </c>
      <c r="D107" s="42">
        <v>0</v>
      </c>
      <c r="E107" s="42">
        <v>0</v>
      </c>
      <c r="F107" s="42">
        <v>0</v>
      </c>
      <c r="G107" s="42">
        <v>0</v>
      </c>
      <c r="H107" s="42">
        <v>0</v>
      </c>
      <c r="I107" s="42">
        <v>0</v>
      </c>
      <c r="J107" s="42">
        <v>0</v>
      </c>
      <c r="K107" s="42">
        <v>0</v>
      </c>
      <c r="L107" s="42">
        <v>0</v>
      </c>
      <c r="M107" s="42">
        <v>0</v>
      </c>
      <c r="N107" s="42">
        <v>0</v>
      </c>
      <c r="O107" s="42">
        <v>0</v>
      </c>
      <c r="P107" s="42">
        <v>0</v>
      </c>
      <c r="Q107" s="42">
        <v>0</v>
      </c>
      <c r="R107" s="42">
        <v>0</v>
      </c>
      <c r="S107" s="42">
        <v>0</v>
      </c>
      <c r="T107" s="42">
        <v>0</v>
      </c>
      <c r="U107" s="42">
        <v>0</v>
      </c>
      <c r="V107" s="42">
        <v>0</v>
      </c>
      <c r="W107" s="42">
        <v>0</v>
      </c>
      <c r="X107" s="42">
        <v>0</v>
      </c>
      <c r="Y107" s="42">
        <v>0</v>
      </c>
      <c r="Z107" s="42">
        <v>0</v>
      </c>
      <c r="AA107" s="42">
        <v>0</v>
      </c>
      <c r="AB107" s="42">
        <v>0</v>
      </c>
      <c r="AC107" s="42">
        <v>0</v>
      </c>
      <c r="AD107" s="42">
        <v>0</v>
      </c>
      <c r="AE107" s="42">
        <v>0</v>
      </c>
      <c r="AF107" s="42">
        <v>0</v>
      </c>
      <c r="AG107" s="42">
        <v>0</v>
      </c>
      <c r="AH107" s="42">
        <v>0</v>
      </c>
      <c r="AI107" s="42">
        <v>0</v>
      </c>
      <c r="AJ107" s="42">
        <v>0</v>
      </c>
      <c r="AK107" s="42">
        <v>0</v>
      </c>
      <c r="AL107" s="42">
        <v>0</v>
      </c>
      <c r="AM107" s="42">
        <v>0</v>
      </c>
      <c r="AN107" s="42">
        <v>0</v>
      </c>
      <c r="AO107" s="42">
        <v>0</v>
      </c>
      <c r="AP107" s="42">
        <v>0</v>
      </c>
      <c r="AQ107" s="42">
        <v>0</v>
      </c>
      <c r="AR107" s="42">
        <v>0</v>
      </c>
      <c r="AS107" s="42">
        <v>0</v>
      </c>
      <c r="AT107" s="42">
        <v>0</v>
      </c>
      <c r="AU107" s="42">
        <v>0</v>
      </c>
      <c r="AV107" s="42">
        <v>0</v>
      </c>
      <c r="AW107" s="42">
        <v>0</v>
      </c>
      <c r="AX107" s="42">
        <v>0</v>
      </c>
      <c r="AY107" s="42">
        <v>0</v>
      </c>
      <c r="AZ107" s="42">
        <v>0</v>
      </c>
      <c r="BA107" s="42">
        <v>0</v>
      </c>
      <c r="BB107" s="42">
        <v>0</v>
      </c>
      <c r="BC107" s="42">
        <v>0</v>
      </c>
      <c r="BD107" s="42">
        <v>0</v>
      </c>
      <c r="BE107" s="42">
        <v>0</v>
      </c>
      <c r="BF107" s="42">
        <v>0</v>
      </c>
      <c r="BG107" s="42">
        <v>0</v>
      </c>
      <c r="BH107" s="42">
        <v>0</v>
      </c>
      <c r="BI107" s="42">
        <v>0</v>
      </c>
      <c r="BJ107" s="42">
        <v>0</v>
      </c>
      <c r="BK107" s="42">
        <v>0</v>
      </c>
      <c r="BL107" s="42">
        <v>0</v>
      </c>
      <c r="BM107" s="42">
        <v>0</v>
      </c>
      <c r="BN107" s="42">
        <v>0</v>
      </c>
      <c r="BO107" s="42">
        <v>0</v>
      </c>
      <c r="BP107" s="42">
        <v>0</v>
      </c>
      <c r="BQ107" s="42">
        <v>0</v>
      </c>
      <c r="BR107" s="42">
        <v>0</v>
      </c>
      <c r="BS107" s="42">
        <v>0</v>
      </c>
      <c r="BT107" s="42">
        <v>0</v>
      </c>
      <c r="BU107" s="42">
        <v>0</v>
      </c>
      <c r="BV107" s="42">
        <v>0</v>
      </c>
      <c r="BW107" s="42">
        <v>0</v>
      </c>
      <c r="BX107" s="42">
        <v>0</v>
      </c>
      <c r="BY107" s="42">
        <v>0</v>
      </c>
      <c r="BZ107" s="42">
        <v>0</v>
      </c>
      <c r="CA107" s="42">
        <v>0</v>
      </c>
      <c r="CB107" s="42">
        <v>0</v>
      </c>
      <c r="CC107" s="42">
        <v>0</v>
      </c>
      <c r="CD107" s="42">
        <v>0</v>
      </c>
      <c r="CE107" s="42">
        <v>0</v>
      </c>
      <c r="CF107" s="42">
        <v>0</v>
      </c>
      <c r="CG107" s="42">
        <v>0</v>
      </c>
      <c r="CH107" s="42">
        <v>0</v>
      </c>
      <c r="CI107" s="42">
        <v>0</v>
      </c>
      <c r="CJ107" s="42">
        <v>0</v>
      </c>
      <c r="CK107" s="42">
        <v>0</v>
      </c>
      <c r="CL107" s="42">
        <v>0</v>
      </c>
      <c r="CM107" s="42">
        <v>0</v>
      </c>
      <c r="CN107" s="42">
        <v>0</v>
      </c>
      <c r="CO107" s="42">
        <v>0</v>
      </c>
      <c r="CP107" s="42">
        <v>0</v>
      </c>
      <c r="CQ107" s="42">
        <v>0</v>
      </c>
      <c r="CR107" s="42">
        <v>0</v>
      </c>
      <c r="CS107" s="42">
        <v>0</v>
      </c>
      <c r="CT107" s="42">
        <v>0</v>
      </c>
      <c r="CU107" s="42">
        <v>0</v>
      </c>
      <c r="CV107" s="42">
        <v>0</v>
      </c>
      <c r="CW107" s="42">
        <v>0</v>
      </c>
      <c r="CX107" s="42">
        <v>0</v>
      </c>
      <c r="CY107" s="42">
        <v>0</v>
      </c>
      <c r="CZ107" s="42">
        <v>0</v>
      </c>
      <c r="DA107" s="42">
        <v>0</v>
      </c>
      <c r="DB107" s="42">
        <v>0</v>
      </c>
      <c r="DC107" s="42">
        <v>0</v>
      </c>
      <c r="DD107" s="42">
        <v>0</v>
      </c>
      <c r="DE107" s="56">
        <v>0</v>
      </c>
      <c r="DF107" s="57">
        <v>0</v>
      </c>
      <c r="DG107" s="42">
        <v>0</v>
      </c>
      <c r="DH107" s="42">
        <v>0</v>
      </c>
      <c r="DI107" s="42">
        <v>0</v>
      </c>
      <c r="DJ107" s="42">
        <v>0</v>
      </c>
      <c r="DK107" s="42">
        <v>0</v>
      </c>
      <c r="DL107" s="42">
        <v>0</v>
      </c>
      <c r="DM107" s="56">
        <v>0</v>
      </c>
      <c r="DN107" s="56">
        <v>0</v>
      </c>
      <c r="DO107" s="57">
        <v>0</v>
      </c>
      <c r="DP107" s="57">
        <v>0</v>
      </c>
      <c r="DQ107" s="57">
        <v>0</v>
      </c>
      <c r="DR107" s="57">
        <v>0</v>
      </c>
      <c r="DS107" s="57">
        <v>0</v>
      </c>
    </row>
    <row r="108" spans="1:123" ht="39.950000000000003" customHeight="1" x14ac:dyDescent="0.15">
      <c r="A108" s="55" t="s">
        <v>46</v>
      </c>
      <c r="B108" s="43" t="s">
        <v>45</v>
      </c>
      <c r="C108" s="55">
        <v>0</v>
      </c>
      <c r="D108" s="42">
        <v>0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  <c r="J108" s="42">
        <v>0</v>
      </c>
      <c r="K108" s="42">
        <v>0</v>
      </c>
      <c r="L108" s="42">
        <v>0</v>
      </c>
      <c r="M108" s="42">
        <v>0</v>
      </c>
      <c r="N108" s="42">
        <v>0</v>
      </c>
      <c r="O108" s="42">
        <v>0</v>
      </c>
      <c r="P108" s="42">
        <v>0</v>
      </c>
      <c r="Q108" s="42">
        <v>0</v>
      </c>
      <c r="R108" s="42">
        <v>0</v>
      </c>
      <c r="S108" s="42">
        <v>0</v>
      </c>
      <c r="T108" s="42">
        <v>0</v>
      </c>
      <c r="U108" s="42">
        <v>0</v>
      </c>
      <c r="V108" s="42">
        <v>0</v>
      </c>
      <c r="W108" s="42">
        <v>0</v>
      </c>
      <c r="X108" s="42">
        <v>0</v>
      </c>
      <c r="Y108" s="42">
        <v>0</v>
      </c>
      <c r="Z108" s="42">
        <v>0</v>
      </c>
      <c r="AA108" s="42">
        <v>0</v>
      </c>
      <c r="AB108" s="42">
        <v>0</v>
      </c>
      <c r="AC108" s="42">
        <v>0</v>
      </c>
      <c r="AD108" s="42">
        <v>0</v>
      </c>
      <c r="AE108" s="42">
        <v>0</v>
      </c>
      <c r="AF108" s="42">
        <v>0</v>
      </c>
      <c r="AG108" s="42">
        <v>0</v>
      </c>
      <c r="AH108" s="42">
        <v>0</v>
      </c>
      <c r="AI108" s="42">
        <v>0</v>
      </c>
      <c r="AJ108" s="42">
        <v>0</v>
      </c>
      <c r="AK108" s="42">
        <v>0</v>
      </c>
      <c r="AL108" s="42">
        <v>0</v>
      </c>
      <c r="AM108" s="42">
        <v>0</v>
      </c>
      <c r="AN108" s="42">
        <v>0</v>
      </c>
      <c r="AO108" s="42">
        <v>0</v>
      </c>
      <c r="AP108" s="42">
        <v>0</v>
      </c>
      <c r="AQ108" s="42">
        <v>0</v>
      </c>
      <c r="AR108" s="42">
        <v>0</v>
      </c>
      <c r="AS108" s="42">
        <v>0</v>
      </c>
      <c r="AT108" s="42">
        <v>0</v>
      </c>
      <c r="AU108" s="42">
        <v>0</v>
      </c>
      <c r="AV108" s="42">
        <v>0</v>
      </c>
      <c r="AW108" s="42">
        <v>0</v>
      </c>
      <c r="AX108" s="42">
        <v>0</v>
      </c>
      <c r="AY108" s="42">
        <v>0</v>
      </c>
      <c r="AZ108" s="42">
        <v>0</v>
      </c>
      <c r="BA108" s="42">
        <v>0</v>
      </c>
      <c r="BB108" s="42">
        <v>0</v>
      </c>
      <c r="BC108" s="42">
        <v>0</v>
      </c>
      <c r="BD108" s="42">
        <v>0</v>
      </c>
      <c r="BE108" s="42">
        <v>0</v>
      </c>
      <c r="BF108" s="42">
        <v>0</v>
      </c>
      <c r="BG108" s="42">
        <v>0</v>
      </c>
      <c r="BH108" s="42">
        <v>0</v>
      </c>
      <c r="BI108" s="42">
        <v>0</v>
      </c>
      <c r="BJ108" s="42">
        <v>0</v>
      </c>
      <c r="BK108" s="42">
        <v>0</v>
      </c>
      <c r="BL108" s="42">
        <v>0</v>
      </c>
      <c r="BM108" s="42">
        <v>0</v>
      </c>
      <c r="BN108" s="42">
        <v>0</v>
      </c>
      <c r="BO108" s="42">
        <v>0</v>
      </c>
      <c r="BP108" s="42">
        <v>0</v>
      </c>
      <c r="BQ108" s="42">
        <v>0</v>
      </c>
      <c r="BR108" s="42">
        <v>0</v>
      </c>
      <c r="BS108" s="42">
        <v>0</v>
      </c>
      <c r="BT108" s="42">
        <v>0</v>
      </c>
      <c r="BU108" s="42">
        <v>0</v>
      </c>
      <c r="BV108" s="42">
        <v>0</v>
      </c>
      <c r="BW108" s="42">
        <v>0</v>
      </c>
      <c r="BX108" s="42">
        <v>0</v>
      </c>
      <c r="BY108" s="42">
        <v>0</v>
      </c>
      <c r="BZ108" s="42">
        <v>0</v>
      </c>
      <c r="CA108" s="42">
        <v>0</v>
      </c>
      <c r="CB108" s="42">
        <v>0</v>
      </c>
      <c r="CC108" s="42">
        <v>0</v>
      </c>
      <c r="CD108" s="42">
        <v>0</v>
      </c>
      <c r="CE108" s="42">
        <v>0</v>
      </c>
      <c r="CF108" s="42">
        <v>0</v>
      </c>
      <c r="CG108" s="42">
        <v>0</v>
      </c>
      <c r="CH108" s="42">
        <v>0</v>
      </c>
      <c r="CI108" s="42">
        <v>0</v>
      </c>
      <c r="CJ108" s="42">
        <v>0</v>
      </c>
      <c r="CK108" s="42">
        <v>0</v>
      </c>
      <c r="CL108" s="42">
        <v>0</v>
      </c>
      <c r="CM108" s="42">
        <v>0</v>
      </c>
      <c r="CN108" s="42">
        <v>0</v>
      </c>
      <c r="CO108" s="42">
        <v>0</v>
      </c>
      <c r="CP108" s="42">
        <v>0</v>
      </c>
      <c r="CQ108" s="42">
        <v>0</v>
      </c>
      <c r="CR108" s="42">
        <v>0</v>
      </c>
      <c r="CS108" s="42">
        <v>0</v>
      </c>
      <c r="CT108" s="42">
        <v>0</v>
      </c>
      <c r="CU108" s="42">
        <v>0</v>
      </c>
      <c r="CV108" s="42">
        <v>0</v>
      </c>
      <c r="CW108" s="42">
        <v>0</v>
      </c>
      <c r="CX108" s="42">
        <v>0</v>
      </c>
      <c r="CY108" s="42">
        <v>0</v>
      </c>
      <c r="CZ108" s="42">
        <v>0</v>
      </c>
      <c r="DA108" s="42">
        <v>0</v>
      </c>
      <c r="DB108" s="42">
        <v>0</v>
      </c>
      <c r="DC108" s="42">
        <v>0</v>
      </c>
      <c r="DD108" s="42">
        <v>0</v>
      </c>
      <c r="DE108" s="56">
        <v>0</v>
      </c>
      <c r="DF108" s="57">
        <v>0</v>
      </c>
      <c r="DG108" s="42">
        <v>0</v>
      </c>
      <c r="DH108" s="42">
        <v>0</v>
      </c>
      <c r="DI108" s="42">
        <v>0</v>
      </c>
      <c r="DJ108" s="42">
        <v>0</v>
      </c>
      <c r="DK108" s="42">
        <v>0</v>
      </c>
      <c r="DL108" s="42">
        <v>0</v>
      </c>
      <c r="DM108" s="56">
        <v>0</v>
      </c>
      <c r="DN108" s="56">
        <v>0</v>
      </c>
      <c r="DO108" s="57">
        <v>0</v>
      </c>
      <c r="DP108" s="57">
        <v>351</v>
      </c>
      <c r="DQ108" s="57">
        <v>351</v>
      </c>
      <c r="DR108" s="57">
        <v>351</v>
      </c>
      <c r="DS108" s="57">
        <v>351</v>
      </c>
    </row>
    <row r="109" spans="1:123" ht="39.950000000000003" customHeight="1" x14ac:dyDescent="0.15">
      <c r="A109" s="55" t="s">
        <v>44</v>
      </c>
      <c r="B109" s="43" t="s">
        <v>43</v>
      </c>
      <c r="C109" s="55">
        <v>0</v>
      </c>
      <c r="D109" s="42">
        <v>0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  <c r="J109" s="42">
        <v>0</v>
      </c>
      <c r="K109" s="42">
        <v>0</v>
      </c>
      <c r="L109" s="42">
        <v>0</v>
      </c>
      <c r="M109" s="42">
        <v>0</v>
      </c>
      <c r="N109" s="42">
        <v>0</v>
      </c>
      <c r="O109" s="42">
        <v>0</v>
      </c>
      <c r="P109" s="42">
        <v>0</v>
      </c>
      <c r="Q109" s="42">
        <v>0</v>
      </c>
      <c r="R109" s="42">
        <v>0</v>
      </c>
      <c r="S109" s="42">
        <v>0</v>
      </c>
      <c r="T109" s="42">
        <v>0</v>
      </c>
      <c r="U109" s="42">
        <v>0</v>
      </c>
      <c r="V109" s="42">
        <v>0</v>
      </c>
      <c r="W109" s="42">
        <v>0</v>
      </c>
      <c r="X109" s="42">
        <v>0</v>
      </c>
      <c r="Y109" s="42">
        <v>0</v>
      </c>
      <c r="Z109" s="42">
        <v>0</v>
      </c>
      <c r="AA109" s="42">
        <v>0</v>
      </c>
      <c r="AB109" s="42">
        <v>0</v>
      </c>
      <c r="AC109" s="42">
        <v>0</v>
      </c>
      <c r="AD109" s="42">
        <v>0</v>
      </c>
      <c r="AE109" s="42">
        <v>0</v>
      </c>
      <c r="AF109" s="42">
        <v>0</v>
      </c>
      <c r="AG109" s="42">
        <v>0</v>
      </c>
      <c r="AH109" s="42">
        <v>0</v>
      </c>
      <c r="AI109" s="42">
        <v>0</v>
      </c>
      <c r="AJ109" s="42">
        <v>0</v>
      </c>
      <c r="AK109" s="42">
        <v>0</v>
      </c>
      <c r="AL109" s="42">
        <v>0</v>
      </c>
      <c r="AM109" s="42">
        <v>0</v>
      </c>
      <c r="AN109" s="42">
        <v>0</v>
      </c>
      <c r="AO109" s="42">
        <v>0</v>
      </c>
      <c r="AP109" s="42">
        <v>0</v>
      </c>
      <c r="AQ109" s="42">
        <v>0</v>
      </c>
      <c r="AR109" s="42">
        <v>0</v>
      </c>
      <c r="AS109" s="42">
        <v>0</v>
      </c>
      <c r="AT109" s="42">
        <v>0</v>
      </c>
      <c r="AU109" s="42">
        <v>0</v>
      </c>
      <c r="AV109" s="42">
        <v>0</v>
      </c>
      <c r="AW109" s="42">
        <v>0</v>
      </c>
      <c r="AX109" s="42">
        <v>0</v>
      </c>
      <c r="AY109" s="42">
        <v>0</v>
      </c>
      <c r="AZ109" s="42">
        <v>0</v>
      </c>
      <c r="BA109" s="42">
        <v>0</v>
      </c>
      <c r="BB109" s="42">
        <v>0</v>
      </c>
      <c r="BC109" s="42">
        <v>0</v>
      </c>
      <c r="BD109" s="42">
        <v>0</v>
      </c>
      <c r="BE109" s="42">
        <v>0</v>
      </c>
      <c r="BF109" s="42">
        <v>0</v>
      </c>
      <c r="BG109" s="42">
        <v>0</v>
      </c>
      <c r="BH109" s="42">
        <v>0</v>
      </c>
      <c r="BI109" s="42">
        <v>0</v>
      </c>
      <c r="BJ109" s="42">
        <v>0</v>
      </c>
      <c r="BK109" s="42">
        <v>0</v>
      </c>
      <c r="BL109" s="42">
        <v>0</v>
      </c>
      <c r="BM109" s="42">
        <v>0</v>
      </c>
      <c r="BN109" s="42">
        <v>0</v>
      </c>
      <c r="BO109" s="42">
        <v>0</v>
      </c>
      <c r="BP109" s="42">
        <v>0</v>
      </c>
      <c r="BQ109" s="42">
        <v>0</v>
      </c>
      <c r="BR109" s="42">
        <v>0</v>
      </c>
      <c r="BS109" s="42">
        <v>0</v>
      </c>
      <c r="BT109" s="42">
        <v>0</v>
      </c>
      <c r="BU109" s="42">
        <v>0</v>
      </c>
      <c r="BV109" s="42">
        <v>0</v>
      </c>
      <c r="BW109" s="42">
        <v>0</v>
      </c>
      <c r="BX109" s="42">
        <v>0</v>
      </c>
      <c r="BY109" s="42">
        <v>0</v>
      </c>
      <c r="BZ109" s="42">
        <v>0</v>
      </c>
      <c r="CA109" s="42">
        <v>0</v>
      </c>
      <c r="CB109" s="42">
        <v>0</v>
      </c>
      <c r="CC109" s="42">
        <v>0</v>
      </c>
      <c r="CD109" s="42">
        <v>0</v>
      </c>
      <c r="CE109" s="42">
        <v>0</v>
      </c>
      <c r="CF109" s="42">
        <v>0</v>
      </c>
      <c r="CG109" s="42">
        <v>0</v>
      </c>
      <c r="CH109" s="42">
        <v>0</v>
      </c>
      <c r="CI109" s="42">
        <v>0</v>
      </c>
      <c r="CJ109" s="42">
        <v>0</v>
      </c>
      <c r="CK109" s="42">
        <v>0</v>
      </c>
      <c r="CL109" s="42">
        <v>0</v>
      </c>
      <c r="CM109" s="42">
        <v>0</v>
      </c>
      <c r="CN109" s="42">
        <v>0</v>
      </c>
      <c r="CO109" s="42">
        <v>0</v>
      </c>
      <c r="CP109" s="42">
        <v>0</v>
      </c>
      <c r="CQ109" s="42">
        <v>0</v>
      </c>
      <c r="CR109" s="42">
        <v>0</v>
      </c>
      <c r="CS109" s="42">
        <v>0</v>
      </c>
      <c r="CT109" s="42">
        <v>0</v>
      </c>
      <c r="CU109" s="42">
        <v>0</v>
      </c>
      <c r="CV109" s="42">
        <v>0</v>
      </c>
      <c r="CW109" s="42">
        <v>0</v>
      </c>
      <c r="CX109" s="42">
        <v>0</v>
      </c>
      <c r="CY109" s="42">
        <v>0</v>
      </c>
      <c r="CZ109" s="42">
        <v>0</v>
      </c>
      <c r="DA109" s="42">
        <v>0</v>
      </c>
      <c r="DB109" s="42">
        <v>0</v>
      </c>
      <c r="DC109" s="42">
        <v>0</v>
      </c>
      <c r="DD109" s="42">
        <v>0</v>
      </c>
      <c r="DE109" s="56">
        <v>0</v>
      </c>
      <c r="DF109" s="57">
        <v>0</v>
      </c>
      <c r="DG109" s="42">
        <v>0</v>
      </c>
      <c r="DH109" s="42">
        <v>0</v>
      </c>
      <c r="DI109" s="42">
        <v>0</v>
      </c>
      <c r="DJ109" s="42">
        <v>0</v>
      </c>
      <c r="DK109" s="42">
        <v>0</v>
      </c>
      <c r="DL109" s="42">
        <v>0</v>
      </c>
      <c r="DM109" s="56">
        <v>0</v>
      </c>
      <c r="DN109" s="56">
        <v>0</v>
      </c>
      <c r="DO109" s="57">
        <v>0</v>
      </c>
      <c r="DP109" s="57">
        <v>0</v>
      </c>
      <c r="DQ109" s="57">
        <v>0</v>
      </c>
      <c r="DR109" s="57">
        <v>0</v>
      </c>
      <c r="DS109" s="57">
        <v>0</v>
      </c>
    </row>
    <row r="110" spans="1:123" ht="39.950000000000003" customHeight="1" x14ac:dyDescent="0.15">
      <c r="A110" s="55" t="s">
        <v>42</v>
      </c>
      <c r="B110" s="43" t="s">
        <v>41</v>
      </c>
      <c r="C110" s="55">
        <v>1026</v>
      </c>
      <c r="D110" s="42">
        <v>9</v>
      </c>
      <c r="E110" s="42">
        <v>18</v>
      </c>
      <c r="F110" s="42">
        <v>83</v>
      </c>
      <c r="G110" s="42">
        <v>424</v>
      </c>
      <c r="H110" s="42">
        <v>63</v>
      </c>
      <c r="I110" s="42">
        <v>271</v>
      </c>
      <c r="J110" s="42">
        <v>4522</v>
      </c>
      <c r="K110" s="42">
        <v>885</v>
      </c>
      <c r="L110" s="42">
        <v>902</v>
      </c>
      <c r="M110" s="42">
        <v>995</v>
      </c>
      <c r="N110" s="42">
        <v>88</v>
      </c>
      <c r="O110" s="42">
        <v>224</v>
      </c>
      <c r="P110" s="42">
        <v>552</v>
      </c>
      <c r="Q110" s="42">
        <v>103</v>
      </c>
      <c r="R110" s="42">
        <v>241</v>
      </c>
      <c r="S110" s="42">
        <v>246</v>
      </c>
      <c r="T110" s="42">
        <v>317</v>
      </c>
      <c r="U110" s="42">
        <v>0</v>
      </c>
      <c r="V110" s="42">
        <v>116</v>
      </c>
      <c r="W110" s="42">
        <v>8</v>
      </c>
      <c r="X110" s="42">
        <v>51</v>
      </c>
      <c r="Y110" s="42">
        <v>82</v>
      </c>
      <c r="Z110" s="42">
        <v>97</v>
      </c>
      <c r="AA110" s="42">
        <v>480</v>
      </c>
      <c r="AB110" s="42">
        <v>412</v>
      </c>
      <c r="AC110" s="42">
        <v>117</v>
      </c>
      <c r="AD110" s="42">
        <v>72</v>
      </c>
      <c r="AE110" s="42">
        <v>481</v>
      </c>
      <c r="AF110" s="42">
        <v>500</v>
      </c>
      <c r="AG110" s="42">
        <v>43</v>
      </c>
      <c r="AH110" s="42">
        <v>263</v>
      </c>
      <c r="AI110" s="42">
        <v>761</v>
      </c>
      <c r="AJ110" s="42">
        <v>26</v>
      </c>
      <c r="AK110" s="42">
        <v>520</v>
      </c>
      <c r="AL110" s="42">
        <v>1025</v>
      </c>
      <c r="AM110" s="42">
        <v>783</v>
      </c>
      <c r="AN110" s="42">
        <v>763</v>
      </c>
      <c r="AO110" s="42">
        <v>488</v>
      </c>
      <c r="AP110" s="42">
        <v>382</v>
      </c>
      <c r="AQ110" s="42">
        <v>1010</v>
      </c>
      <c r="AR110" s="42">
        <v>307</v>
      </c>
      <c r="AS110" s="42">
        <v>1104</v>
      </c>
      <c r="AT110" s="42">
        <v>2442</v>
      </c>
      <c r="AU110" s="42">
        <v>3094</v>
      </c>
      <c r="AV110" s="42">
        <v>550</v>
      </c>
      <c r="AW110" s="42">
        <v>188</v>
      </c>
      <c r="AX110" s="42">
        <v>119</v>
      </c>
      <c r="AY110" s="42">
        <v>629</v>
      </c>
      <c r="AZ110" s="42">
        <v>84</v>
      </c>
      <c r="BA110" s="42">
        <v>56</v>
      </c>
      <c r="BB110" s="42">
        <v>451</v>
      </c>
      <c r="BC110" s="42">
        <v>149</v>
      </c>
      <c r="BD110" s="42">
        <v>86</v>
      </c>
      <c r="BE110" s="42">
        <v>192</v>
      </c>
      <c r="BF110" s="42">
        <v>128</v>
      </c>
      <c r="BG110" s="42">
        <v>351</v>
      </c>
      <c r="BH110" s="42">
        <v>1270</v>
      </c>
      <c r="BI110" s="42">
        <v>950</v>
      </c>
      <c r="BJ110" s="42">
        <v>205</v>
      </c>
      <c r="BK110" s="42">
        <v>60</v>
      </c>
      <c r="BL110" s="42">
        <v>15992</v>
      </c>
      <c r="BM110" s="42">
        <v>6882</v>
      </c>
      <c r="BN110" s="42">
        <v>2010</v>
      </c>
      <c r="BO110" s="42">
        <v>2416</v>
      </c>
      <c r="BP110" s="42">
        <v>1998</v>
      </c>
      <c r="BQ110" s="42">
        <v>251</v>
      </c>
      <c r="BR110" s="42">
        <v>1307</v>
      </c>
      <c r="BS110" s="42">
        <v>3335</v>
      </c>
      <c r="BT110" s="42">
        <v>20932</v>
      </c>
      <c r="BU110" s="42">
        <v>4030</v>
      </c>
      <c r="BV110" s="42">
        <v>3956</v>
      </c>
      <c r="BW110" s="42">
        <v>412</v>
      </c>
      <c r="BX110" s="42">
        <v>132</v>
      </c>
      <c r="BY110" s="42">
        <v>1668</v>
      </c>
      <c r="BZ110" s="42">
        <v>6832</v>
      </c>
      <c r="CA110" s="42">
        <v>0</v>
      </c>
      <c r="CB110" s="42">
        <v>2575</v>
      </c>
      <c r="CC110" s="42">
        <v>692</v>
      </c>
      <c r="CD110" s="42">
        <v>27</v>
      </c>
      <c r="CE110" s="42">
        <v>201</v>
      </c>
      <c r="CF110" s="42">
        <v>2534</v>
      </c>
      <c r="CG110" s="42">
        <v>59</v>
      </c>
      <c r="CH110" s="42">
        <v>1508</v>
      </c>
      <c r="CI110" s="42">
        <v>1599</v>
      </c>
      <c r="CJ110" s="42">
        <v>510</v>
      </c>
      <c r="CK110" s="42">
        <v>165</v>
      </c>
      <c r="CL110" s="42">
        <v>453</v>
      </c>
      <c r="CM110" s="42">
        <v>1189</v>
      </c>
      <c r="CN110" s="42">
        <v>9054</v>
      </c>
      <c r="CO110" s="42">
        <v>4544</v>
      </c>
      <c r="CP110" s="42">
        <v>2657</v>
      </c>
      <c r="CQ110" s="42">
        <v>853</v>
      </c>
      <c r="CR110" s="42">
        <v>3733</v>
      </c>
      <c r="CS110" s="42">
        <v>1236</v>
      </c>
      <c r="CT110" s="42">
        <v>649</v>
      </c>
      <c r="CU110" s="42">
        <v>1892</v>
      </c>
      <c r="CV110" s="42">
        <v>56</v>
      </c>
      <c r="CW110" s="42">
        <v>876</v>
      </c>
      <c r="CX110" s="42">
        <v>4513</v>
      </c>
      <c r="CY110" s="42">
        <v>294</v>
      </c>
      <c r="CZ110" s="42">
        <v>1437</v>
      </c>
      <c r="DA110" s="42">
        <v>1230</v>
      </c>
      <c r="DB110" s="42">
        <v>355</v>
      </c>
      <c r="DC110" s="42">
        <v>1545</v>
      </c>
      <c r="DD110" s="42">
        <v>23</v>
      </c>
      <c r="DE110" s="56">
        <v>0</v>
      </c>
      <c r="DF110" s="57">
        <v>150476</v>
      </c>
      <c r="DG110" s="42">
        <v>0</v>
      </c>
      <c r="DH110" s="42">
        <v>323</v>
      </c>
      <c r="DI110" s="42">
        <v>0</v>
      </c>
      <c r="DJ110" s="42">
        <v>0</v>
      </c>
      <c r="DK110" s="42">
        <v>0</v>
      </c>
      <c r="DL110" s="42">
        <v>0</v>
      </c>
      <c r="DM110" s="56">
        <v>0</v>
      </c>
      <c r="DN110" s="56">
        <v>323</v>
      </c>
      <c r="DO110" s="57">
        <v>150799</v>
      </c>
      <c r="DP110" s="57">
        <v>61</v>
      </c>
      <c r="DQ110" s="57">
        <v>61</v>
      </c>
      <c r="DR110" s="57">
        <v>384</v>
      </c>
      <c r="DS110" s="57">
        <v>150860</v>
      </c>
    </row>
    <row r="111" spans="1:123" ht="39.950000000000003" customHeight="1" x14ac:dyDescent="0.15">
      <c r="A111" s="65" t="s">
        <v>40</v>
      </c>
      <c r="B111" s="67" t="s">
        <v>0</v>
      </c>
      <c r="C111" s="65">
        <v>0</v>
      </c>
      <c r="D111" s="67">
        <v>0</v>
      </c>
      <c r="E111" s="67">
        <v>0</v>
      </c>
      <c r="F111" s="67">
        <v>0</v>
      </c>
      <c r="G111" s="67">
        <v>0</v>
      </c>
      <c r="H111" s="67">
        <v>0</v>
      </c>
      <c r="I111" s="67">
        <v>0</v>
      </c>
      <c r="J111" s="67">
        <v>0</v>
      </c>
      <c r="K111" s="67">
        <v>0</v>
      </c>
      <c r="L111" s="67">
        <v>0</v>
      </c>
      <c r="M111" s="67">
        <v>0</v>
      </c>
      <c r="N111" s="67">
        <v>0</v>
      </c>
      <c r="O111" s="67">
        <v>0</v>
      </c>
      <c r="P111" s="67">
        <v>0</v>
      </c>
      <c r="Q111" s="67">
        <v>0</v>
      </c>
      <c r="R111" s="67">
        <v>0</v>
      </c>
      <c r="S111" s="67">
        <v>0</v>
      </c>
      <c r="T111" s="67">
        <v>0</v>
      </c>
      <c r="U111" s="67">
        <v>0</v>
      </c>
      <c r="V111" s="67">
        <v>0</v>
      </c>
      <c r="W111" s="67">
        <v>0</v>
      </c>
      <c r="X111" s="67">
        <v>0</v>
      </c>
      <c r="Y111" s="67">
        <v>0</v>
      </c>
      <c r="Z111" s="67">
        <v>0</v>
      </c>
      <c r="AA111" s="67">
        <v>0</v>
      </c>
      <c r="AB111" s="67">
        <v>0</v>
      </c>
      <c r="AC111" s="67">
        <v>0</v>
      </c>
      <c r="AD111" s="67">
        <v>0</v>
      </c>
      <c r="AE111" s="67">
        <v>0</v>
      </c>
      <c r="AF111" s="67">
        <v>0</v>
      </c>
      <c r="AG111" s="67">
        <v>0</v>
      </c>
      <c r="AH111" s="67">
        <v>0</v>
      </c>
      <c r="AI111" s="67">
        <v>0</v>
      </c>
      <c r="AJ111" s="67">
        <v>0</v>
      </c>
      <c r="AK111" s="67">
        <v>0</v>
      </c>
      <c r="AL111" s="67">
        <v>0</v>
      </c>
      <c r="AM111" s="67">
        <v>0</v>
      </c>
      <c r="AN111" s="67">
        <v>0</v>
      </c>
      <c r="AO111" s="67">
        <v>0</v>
      </c>
      <c r="AP111" s="67">
        <v>0</v>
      </c>
      <c r="AQ111" s="67">
        <v>0</v>
      </c>
      <c r="AR111" s="67">
        <v>0</v>
      </c>
      <c r="AS111" s="67">
        <v>0</v>
      </c>
      <c r="AT111" s="67">
        <v>0</v>
      </c>
      <c r="AU111" s="67">
        <v>0</v>
      </c>
      <c r="AV111" s="67">
        <v>0</v>
      </c>
      <c r="AW111" s="67">
        <v>0</v>
      </c>
      <c r="AX111" s="67">
        <v>0</v>
      </c>
      <c r="AY111" s="67">
        <v>0</v>
      </c>
      <c r="AZ111" s="67">
        <v>0</v>
      </c>
      <c r="BA111" s="67">
        <v>0</v>
      </c>
      <c r="BB111" s="67">
        <v>0</v>
      </c>
      <c r="BC111" s="67">
        <v>0</v>
      </c>
      <c r="BD111" s="67">
        <v>0</v>
      </c>
      <c r="BE111" s="67">
        <v>0</v>
      </c>
      <c r="BF111" s="67">
        <v>0</v>
      </c>
      <c r="BG111" s="67">
        <v>0</v>
      </c>
      <c r="BH111" s="67">
        <v>0</v>
      </c>
      <c r="BI111" s="67">
        <v>0</v>
      </c>
      <c r="BJ111" s="67">
        <v>0</v>
      </c>
      <c r="BK111" s="67">
        <v>0</v>
      </c>
      <c r="BL111" s="67">
        <v>0</v>
      </c>
      <c r="BM111" s="67">
        <v>0</v>
      </c>
      <c r="BN111" s="67">
        <v>0</v>
      </c>
      <c r="BO111" s="67">
        <v>0</v>
      </c>
      <c r="BP111" s="67">
        <v>0</v>
      </c>
      <c r="BQ111" s="67">
        <v>0</v>
      </c>
      <c r="BR111" s="67">
        <v>0</v>
      </c>
      <c r="BS111" s="67">
        <v>0</v>
      </c>
      <c r="BT111" s="67">
        <v>0</v>
      </c>
      <c r="BU111" s="67">
        <v>0</v>
      </c>
      <c r="BV111" s="67">
        <v>0</v>
      </c>
      <c r="BW111" s="67">
        <v>0</v>
      </c>
      <c r="BX111" s="67">
        <v>0</v>
      </c>
      <c r="BY111" s="67">
        <v>0</v>
      </c>
      <c r="BZ111" s="67">
        <v>0</v>
      </c>
      <c r="CA111" s="67">
        <v>0</v>
      </c>
      <c r="CB111" s="67">
        <v>0</v>
      </c>
      <c r="CC111" s="67">
        <v>0</v>
      </c>
      <c r="CD111" s="67">
        <v>0</v>
      </c>
      <c r="CE111" s="67">
        <v>0</v>
      </c>
      <c r="CF111" s="67">
        <v>0</v>
      </c>
      <c r="CG111" s="67">
        <v>0</v>
      </c>
      <c r="CH111" s="67">
        <v>0</v>
      </c>
      <c r="CI111" s="67">
        <v>0</v>
      </c>
      <c r="CJ111" s="67">
        <v>0</v>
      </c>
      <c r="CK111" s="67">
        <v>0</v>
      </c>
      <c r="CL111" s="67">
        <v>0</v>
      </c>
      <c r="CM111" s="67">
        <v>0</v>
      </c>
      <c r="CN111" s="67">
        <v>0</v>
      </c>
      <c r="CO111" s="67">
        <v>0</v>
      </c>
      <c r="CP111" s="67">
        <v>0</v>
      </c>
      <c r="CQ111" s="67">
        <v>0</v>
      </c>
      <c r="CR111" s="67">
        <v>0</v>
      </c>
      <c r="CS111" s="67">
        <v>0</v>
      </c>
      <c r="CT111" s="67">
        <v>0</v>
      </c>
      <c r="CU111" s="67">
        <v>0</v>
      </c>
      <c r="CV111" s="67">
        <v>0</v>
      </c>
      <c r="CW111" s="67">
        <v>0</v>
      </c>
      <c r="CX111" s="67">
        <v>0</v>
      </c>
      <c r="CY111" s="67">
        <v>0</v>
      </c>
      <c r="CZ111" s="67">
        <v>0</v>
      </c>
      <c r="DA111" s="67">
        <v>0</v>
      </c>
      <c r="DB111" s="67">
        <v>0</v>
      </c>
      <c r="DC111" s="67">
        <v>0</v>
      </c>
      <c r="DD111" s="67">
        <v>0</v>
      </c>
      <c r="DE111" s="59">
        <v>0</v>
      </c>
      <c r="DF111" s="68">
        <v>0</v>
      </c>
      <c r="DG111" s="67">
        <v>0</v>
      </c>
      <c r="DH111" s="67">
        <v>0</v>
      </c>
      <c r="DI111" s="67">
        <v>0</v>
      </c>
      <c r="DJ111" s="67">
        <v>0</v>
      </c>
      <c r="DK111" s="67">
        <v>0</v>
      </c>
      <c r="DL111" s="67">
        <v>0</v>
      </c>
      <c r="DM111" s="59">
        <v>0</v>
      </c>
      <c r="DN111" s="59">
        <v>0</v>
      </c>
      <c r="DO111" s="68">
        <v>0</v>
      </c>
      <c r="DP111" s="68">
        <v>0</v>
      </c>
      <c r="DQ111" s="68">
        <v>0</v>
      </c>
      <c r="DR111" s="68">
        <v>0</v>
      </c>
      <c r="DS111" s="68">
        <v>0</v>
      </c>
    </row>
    <row r="112" spans="1:123" ht="39.950000000000003" customHeight="1" x14ac:dyDescent="0.15"/>
    <row r="113" ht="39.950000000000003" customHeight="1" x14ac:dyDescent="0.15"/>
    <row r="114" ht="39.950000000000003" customHeight="1" x14ac:dyDescent="0.15"/>
  </sheetData>
  <mergeCells count="1">
    <mergeCell ref="C1:H1"/>
  </mergeCells>
  <phoneticPr fontId="1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3</vt:i4>
      </vt:variant>
    </vt:vector>
  </HeadingPairs>
  <TitlesOfParts>
    <vt:vector size="21" baseType="lpstr">
      <vt:lpstr>表紙</vt:lpstr>
      <vt:lpstr>（入力用）総括表</vt:lpstr>
      <vt:lpstr>生産誘発額sim</vt:lpstr>
      <vt:lpstr>取引基本表</vt:lpstr>
      <vt:lpstr>雇用表（基本分類）</vt:lpstr>
      <vt:lpstr>家計構造調査</vt:lpstr>
      <vt:lpstr>全国マージン</vt:lpstr>
      <vt:lpstr>全国基本表（マージン用）</vt:lpstr>
      <vt:lpstr>全国運賃表（マージン用）</vt:lpstr>
      <vt:lpstr>全国商業マージン表（マージン用）</vt:lpstr>
      <vt:lpstr>投入係数表(統合大分類)A</vt:lpstr>
      <vt:lpstr>単位行列表(統合大分類)I</vt:lpstr>
      <vt:lpstr>輸入係数表(統合大分類)M</vt:lpstr>
      <vt:lpstr>I-M表(統合大分類)</vt:lpstr>
      <vt:lpstr>(I-M表)A(統合大分類)</vt:lpstr>
      <vt:lpstr>I-(I-M表)A(統合大分類)</vt:lpstr>
      <vt:lpstr>逆行列（Ｉ－ΓＡ）-1 (計算式)(統合大分類)</vt:lpstr>
      <vt:lpstr>⑥逆行列</vt:lpstr>
      <vt:lpstr>'（入力用）総括表'!Print_Area</vt:lpstr>
      <vt:lpstr>⑥逆行列!Print_Area</vt:lpstr>
      <vt:lpstr>取引基本表!Print_Area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