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「02_平成29年度以前」フォルダ\★知床遊覧船事故対策検討委員会\緊急点検対応\通達案\221215_セット\地方送付\新しいフォルダー (2)\"/>
    </mc:Choice>
  </mc:AlternateContent>
  <workbookProtection lockStructure="1"/>
  <bookViews>
    <workbookView xWindow="0" yWindow="0" windowWidth="20490" windowHeight="7530"/>
  </bookViews>
  <sheets>
    <sheet name="自主点検表" sheetId="2" r:id="rId1"/>
  </sheets>
  <definedNames>
    <definedName name="_xlnm.Print_Area" localSheetId="0">自主点検表!$A$1:$I$61</definedName>
    <definedName name="_xlnm.Print_Titles" localSheetId="0">自主点検表!$A:$B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27" i="2" l="1"/>
  <c r="I25" i="2"/>
  <c r="I24" i="2"/>
  <c r="I22" i="2"/>
  <c r="I20" i="2"/>
  <c r="I19" i="2"/>
  <c r="I38" i="2"/>
  <c r="I36" i="2"/>
  <c r="I34" i="2"/>
  <c r="I6" i="2"/>
  <c r="I55" i="2"/>
  <c r="I54" i="2"/>
  <c r="K54" i="2"/>
  <c r="K49" i="2"/>
  <c r="I49" i="2"/>
  <c r="I47" i="2"/>
  <c r="I46" i="2"/>
  <c r="I42" i="2"/>
  <c r="I41" i="2"/>
  <c r="I40" i="2"/>
  <c r="I39" i="2"/>
  <c r="I37" i="2"/>
  <c r="I35" i="2"/>
  <c r="I33" i="2"/>
  <c r="I32" i="2"/>
  <c r="I29" i="2"/>
  <c r="I30" i="2"/>
  <c r="I28" i="2"/>
  <c r="I26" i="2"/>
  <c r="I23" i="2"/>
  <c r="I21" i="2"/>
  <c r="I18" i="2"/>
  <c r="I16" i="2"/>
  <c r="I17" i="2"/>
  <c r="I15" i="2"/>
  <c r="I14" i="2"/>
  <c r="I7" i="2"/>
  <c r="I8" i="2"/>
  <c r="I9" i="2"/>
  <c r="I10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15" i="2"/>
  <c r="K14" i="2"/>
  <c r="K10" i="2"/>
  <c r="I61" i="2" l="1"/>
</calcChain>
</file>

<file path=xl/sharedStrings.xml><?xml version="1.0" encoding="utf-8"?>
<sst xmlns="http://schemas.openxmlformats.org/spreadsheetml/2006/main" count="268" uniqueCount="140">
  <si>
    <t>【別添２】</t>
    <rPh sb="1" eb="3">
      <t>ベッテン</t>
    </rPh>
    <phoneticPr fontId="5"/>
  </si>
  <si>
    <t>自主点検結果回答表（小型船舶ごとに作成してください）</t>
    <rPh sb="0" eb="2">
      <t>ジシュ</t>
    </rPh>
    <rPh sb="2" eb="4">
      <t>テンケン</t>
    </rPh>
    <rPh sb="4" eb="6">
      <t>ケッカ</t>
    </rPh>
    <rPh sb="6" eb="8">
      <t>カイトウ</t>
    </rPh>
    <rPh sb="8" eb="9">
      <t>ヒョウ</t>
    </rPh>
    <rPh sb="10" eb="12">
      <t>コガタ</t>
    </rPh>
    <rPh sb="12" eb="14">
      <t>センパク</t>
    </rPh>
    <rPh sb="17" eb="19">
      <t>サクセイ</t>
    </rPh>
    <phoneticPr fontId="5"/>
  </si>
  <si>
    <t>I. 基本事項</t>
    <rPh sb="3" eb="5">
      <t>キホン</t>
    </rPh>
    <rPh sb="5" eb="7">
      <t>ジコウ</t>
    </rPh>
    <phoneticPr fontId="5"/>
  </si>
  <si>
    <t>項目</t>
    <rPh sb="0" eb="2">
      <t>コウモク</t>
    </rPh>
    <phoneticPr fontId="5"/>
  </si>
  <si>
    <t>回答欄</t>
    <rPh sb="0" eb="2">
      <t>カイトウ</t>
    </rPh>
    <rPh sb="2" eb="3">
      <t>ラン</t>
    </rPh>
    <phoneticPr fontId="5"/>
  </si>
  <si>
    <t>記載例</t>
    <rPh sb="0" eb="2">
      <t>キサイ</t>
    </rPh>
    <rPh sb="2" eb="3">
      <t>レイ</t>
    </rPh>
    <phoneticPr fontId="5"/>
  </si>
  <si>
    <t>①</t>
    <phoneticPr fontId="5"/>
  </si>
  <si>
    <t>運航事業者名称</t>
    <rPh sb="0" eb="2">
      <t>ウンコウ</t>
    </rPh>
    <rPh sb="2" eb="5">
      <t>ジギョウシャ</t>
    </rPh>
    <rPh sb="5" eb="7">
      <t>メイショウ</t>
    </rPh>
    <phoneticPr fontId="5"/>
  </si>
  <si>
    <t>○○旅客船(株)</t>
    <rPh sb="2" eb="5">
      <t>リョカクセン</t>
    </rPh>
    <rPh sb="5" eb="8">
      <t>カブ</t>
    </rPh>
    <phoneticPr fontId="5"/>
  </si>
  <si>
    <t>②</t>
    <phoneticPr fontId="5"/>
  </si>
  <si>
    <t>船舶検査済証の番号</t>
    <rPh sb="0" eb="2">
      <t>センパク</t>
    </rPh>
    <rPh sb="2" eb="4">
      <t>ケンサ</t>
    </rPh>
    <rPh sb="4" eb="5">
      <t>ズミ</t>
    </rPh>
    <rPh sb="5" eb="6">
      <t>ショウ</t>
    </rPh>
    <rPh sb="7" eb="9">
      <t>バンゴウ</t>
    </rPh>
    <phoneticPr fontId="5"/>
  </si>
  <si>
    <t>123-45678</t>
    <phoneticPr fontId="5"/>
  </si>
  <si>
    <t>③</t>
    <phoneticPr fontId="5"/>
  </si>
  <si>
    <t>船名</t>
    <rPh sb="0" eb="2">
      <t>センメイ</t>
    </rPh>
    <phoneticPr fontId="5"/>
  </si>
  <si>
    <t>△△丸</t>
    <rPh sb="2" eb="3">
      <t>マル</t>
    </rPh>
    <phoneticPr fontId="5"/>
  </si>
  <si>
    <t>④</t>
    <phoneticPr fontId="5"/>
  </si>
  <si>
    <t>トン数</t>
    <rPh sb="2" eb="3">
      <t>スウ</t>
    </rPh>
    <phoneticPr fontId="5"/>
  </si>
  <si>
    <t>⑤</t>
    <phoneticPr fontId="5"/>
  </si>
  <si>
    <t>航行区域</t>
    <rPh sb="0" eb="2">
      <t>コウコウ</t>
    </rPh>
    <rPh sb="2" eb="4">
      <t>クイキ</t>
    </rPh>
    <phoneticPr fontId="5"/>
  </si>
  <si>
    <t>限定沿海</t>
  </si>
  <si>
    <t>選択</t>
    <rPh sb="0" eb="2">
      <t>センタク</t>
    </rPh>
    <phoneticPr fontId="5"/>
  </si>
  <si>
    <t>限定沿海</t>
    <rPh sb="0" eb="2">
      <t>ゲンテイ</t>
    </rPh>
    <rPh sb="2" eb="4">
      <t>エンカイ</t>
    </rPh>
    <phoneticPr fontId="5"/>
  </si>
  <si>
    <t>沿海（限定沿海でない沿海）</t>
    <rPh sb="0" eb="2">
      <t>エンカイ</t>
    </rPh>
    <rPh sb="3" eb="5">
      <t>ゲンテイ</t>
    </rPh>
    <rPh sb="5" eb="7">
      <t>エンカイ</t>
    </rPh>
    <rPh sb="10" eb="12">
      <t>エンカイ</t>
    </rPh>
    <phoneticPr fontId="5"/>
  </si>
  <si>
    <t>近海</t>
    <rPh sb="0" eb="2">
      <t>キンカイ</t>
    </rPh>
    <phoneticPr fontId="5"/>
  </si>
  <si>
    <t>その他</t>
    <rPh sb="2" eb="3">
      <t>タ</t>
    </rPh>
    <phoneticPr fontId="5"/>
  </si>
  <si>
    <t>II. 船首甲板開口部（ハッチ等、通風筒）</t>
    <rPh sb="15" eb="16">
      <t>トウ</t>
    </rPh>
    <rPh sb="17" eb="19">
      <t>ツウフウ</t>
    </rPh>
    <rPh sb="19" eb="20">
      <t>ツツ</t>
    </rPh>
    <phoneticPr fontId="5"/>
  </si>
  <si>
    <t>ハッチ等</t>
    <rPh sb="3" eb="4">
      <t>トウ</t>
    </rPh>
    <phoneticPr fontId="5"/>
  </si>
  <si>
    <t>ハッチ等の有無</t>
    <rPh sb="3" eb="4">
      <t>トウ</t>
    </rPh>
    <rPh sb="5" eb="7">
      <t>ウム</t>
    </rPh>
    <phoneticPr fontId="5"/>
  </si>
  <si>
    <t>あり ／ なし　　【ありの場合のみII.②～⑩、⑯を回答】</t>
    <rPh sb="13" eb="15">
      <t>バアイ</t>
    </rPh>
    <rPh sb="26" eb="28">
      <t>カイトウ</t>
    </rPh>
    <phoneticPr fontId="5"/>
  </si>
  <si>
    <t>あり</t>
    <phoneticPr fontId="5"/>
  </si>
  <si>
    <t>あり</t>
    <phoneticPr fontId="5"/>
  </si>
  <si>
    <t>なし</t>
    <phoneticPr fontId="5"/>
  </si>
  <si>
    <t>ふた</t>
    <phoneticPr fontId="5"/>
  </si>
  <si>
    <r>
      <t>材質　　　</t>
    </r>
    <r>
      <rPr>
        <u/>
        <sz val="11"/>
        <color theme="1"/>
        <rFont val="ＭＳ Ｐゴシック"/>
        <family val="3"/>
        <charset val="128"/>
      </rPr>
      <t/>
    </r>
    <rPh sb="0" eb="2">
      <t>ザイシツ</t>
    </rPh>
    <phoneticPr fontId="5"/>
  </si>
  <si>
    <t>鋼又はアルミ ／ FRP又はプラスチック</t>
    <phoneticPr fontId="5"/>
  </si>
  <si>
    <t>鋼又はアルミ</t>
    <phoneticPr fontId="5"/>
  </si>
  <si>
    <t>鋼又はアルミ</t>
    <phoneticPr fontId="5"/>
  </si>
  <si>
    <t>FRP又はプラスチック</t>
  </si>
  <si>
    <r>
      <t>タイプ　　</t>
    </r>
    <r>
      <rPr>
        <u/>
        <sz val="11"/>
        <color theme="1"/>
        <rFont val="ＭＳ Ｐゴシック"/>
        <family val="3"/>
        <charset val="128"/>
      </rPr>
      <t/>
    </r>
    <phoneticPr fontId="5"/>
  </si>
  <si>
    <t>クリップ等の締付装置 ／ 蝶ねじ式 ／ はめ込み式</t>
    <rPh sb="6" eb="8">
      <t>シメツケ</t>
    </rPh>
    <rPh sb="8" eb="10">
      <t>ソウチ</t>
    </rPh>
    <phoneticPr fontId="5"/>
  </si>
  <si>
    <t>クリップ等の締付装置</t>
    <rPh sb="6" eb="8">
      <t>シメツケ</t>
    </rPh>
    <rPh sb="8" eb="10">
      <t>ソウチ</t>
    </rPh>
    <phoneticPr fontId="5"/>
  </si>
  <si>
    <t>蝶ねじ式</t>
  </si>
  <si>
    <t>はめ込み式</t>
  </si>
  <si>
    <t>本体</t>
    <rPh sb="0" eb="2">
      <t>ホンタイ</t>
    </rPh>
    <phoneticPr fontId="5"/>
  </si>
  <si>
    <t>破口、割れ、欠けはありますか？</t>
    <phoneticPr fontId="5"/>
  </si>
  <si>
    <t>なし</t>
    <phoneticPr fontId="5"/>
  </si>
  <si>
    <t>ヒンジ</t>
    <phoneticPr fontId="5"/>
  </si>
  <si>
    <t>あり ／ なし（はめ込み式）</t>
    <rPh sb="10" eb="11">
      <t>コ</t>
    </rPh>
    <rPh sb="12" eb="13">
      <t>シキ</t>
    </rPh>
    <phoneticPr fontId="5"/>
  </si>
  <si>
    <t>（ある場合）ヒンジの取付け位置：開口部の船首側/左右舷側/船尾側</t>
    <rPh sb="16" eb="19">
      <t>カイコウブ</t>
    </rPh>
    <rPh sb="22" eb="23">
      <t>ガワ</t>
    </rPh>
    <rPh sb="24" eb="26">
      <t>サユウ</t>
    </rPh>
    <rPh sb="26" eb="29">
      <t>ゲンソク</t>
    </rPh>
    <rPh sb="29" eb="31">
      <t>センビ</t>
    </rPh>
    <rPh sb="31" eb="32">
      <t>ガワ</t>
    </rPh>
    <phoneticPr fontId="5"/>
  </si>
  <si>
    <t>船首側</t>
    <rPh sb="0" eb="1">
      <t>フネ</t>
    </rPh>
    <rPh sb="1" eb="2">
      <t>クビ</t>
    </rPh>
    <rPh sb="2" eb="3">
      <t>ガワ</t>
    </rPh>
    <phoneticPr fontId="5"/>
  </si>
  <si>
    <t>船首側</t>
    <phoneticPr fontId="5"/>
  </si>
  <si>
    <t>左右舷側</t>
    <phoneticPr fontId="5"/>
  </si>
  <si>
    <t>船尾側</t>
    <phoneticPr fontId="5"/>
  </si>
  <si>
    <t>（ある場合）固着、損傷はありますか？</t>
    <rPh sb="6" eb="8">
      <t>コチャク</t>
    </rPh>
    <rPh sb="9" eb="11">
      <t>ソンショウ</t>
    </rPh>
    <phoneticPr fontId="5"/>
  </si>
  <si>
    <t>⑥</t>
    <phoneticPr fontId="5"/>
  </si>
  <si>
    <t>パッキン</t>
    <phoneticPr fontId="5"/>
  </si>
  <si>
    <t>あり ／ なし</t>
    <phoneticPr fontId="5"/>
  </si>
  <si>
    <t>（ある場合）脱落、異常な硬化はありますか？</t>
    <rPh sb="6" eb="8">
      <t>ダツラク</t>
    </rPh>
    <rPh sb="9" eb="11">
      <t>イジョウ</t>
    </rPh>
    <rPh sb="12" eb="14">
      <t>コウカ</t>
    </rPh>
    <phoneticPr fontId="5"/>
  </si>
  <si>
    <t>⑦</t>
    <phoneticPr fontId="5"/>
  </si>
  <si>
    <t>締付装置</t>
    <rPh sb="0" eb="2">
      <t>シメツ</t>
    </rPh>
    <rPh sb="2" eb="4">
      <t>ソウチ</t>
    </rPh>
    <phoneticPr fontId="5"/>
  </si>
  <si>
    <t>クリップ ／ 蝶ねじ ／ なし（はめ込み式）</t>
    <rPh sb="7" eb="8">
      <t>チョウ</t>
    </rPh>
    <rPh sb="18" eb="19">
      <t>コ</t>
    </rPh>
    <rPh sb="20" eb="21">
      <t>シキ</t>
    </rPh>
    <phoneticPr fontId="5"/>
  </si>
  <si>
    <t>クリップ</t>
    <phoneticPr fontId="5"/>
  </si>
  <si>
    <t>クリップ</t>
    <phoneticPr fontId="5"/>
  </si>
  <si>
    <t>蝶ねじ</t>
    <phoneticPr fontId="5"/>
  </si>
  <si>
    <t>なし（はめ込み式）</t>
    <rPh sb="5" eb="6">
      <t>コ</t>
    </rPh>
    <rPh sb="7" eb="8">
      <t>シキ</t>
    </rPh>
    <phoneticPr fontId="5"/>
  </si>
  <si>
    <t>（ある場合）部品の欠落はありますか？</t>
    <rPh sb="5" eb="7">
      <t>ブヒン</t>
    </rPh>
    <rPh sb="8" eb="10">
      <t>ケツラク</t>
    </rPh>
    <phoneticPr fontId="5"/>
  </si>
  <si>
    <t>（ある場合）破口などの損傷はありますか？</t>
    <rPh sb="2" eb="4">
      <t>バアイ</t>
    </rPh>
    <rPh sb="5" eb="6">
      <t>ハ</t>
    </rPh>
    <rPh sb="8" eb="10">
      <t>ソンショウ</t>
    </rPh>
    <phoneticPr fontId="5"/>
  </si>
  <si>
    <t>⑧</t>
    <phoneticPr fontId="5"/>
  </si>
  <si>
    <t>コーミング
（敷居）</t>
    <rPh sb="7" eb="9">
      <t>シキイ</t>
    </rPh>
    <phoneticPr fontId="5"/>
  </si>
  <si>
    <t>材質</t>
    <rPh sb="0" eb="2">
      <t>ザイシツ</t>
    </rPh>
    <phoneticPr fontId="5"/>
  </si>
  <si>
    <t>鋼又はアルミ ／ FRP又はプラスチック ／ なし（はめ込み式）</t>
    <rPh sb="28" eb="29">
      <t>コ</t>
    </rPh>
    <rPh sb="30" eb="31">
      <t>シキ</t>
    </rPh>
    <phoneticPr fontId="5"/>
  </si>
  <si>
    <t>FRP又はプラスチック</t>
    <phoneticPr fontId="5"/>
  </si>
  <si>
    <t>なし（はめ込み式）</t>
    <phoneticPr fontId="5"/>
  </si>
  <si>
    <t>⑨</t>
    <phoneticPr fontId="5"/>
  </si>
  <si>
    <t>（ある場合）破口、割れなどの損傷はありますか？</t>
    <rPh sb="13" eb="15">
      <t>ソンショウ</t>
    </rPh>
    <phoneticPr fontId="5"/>
  </si>
  <si>
    <t>⑩</t>
    <phoneticPr fontId="5"/>
  </si>
  <si>
    <t>作動・密閉状況</t>
    <rPh sb="0" eb="2">
      <t>サドウ</t>
    </rPh>
    <rPh sb="3" eb="5">
      <t>ミッペイ</t>
    </rPh>
    <rPh sb="5" eb="7">
      <t>ジョウキョウ</t>
    </rPh>
    <phoneticPr fontId="5"/>
  </si>
  <si>
    <t>円滑な開閉が可能ですか？</t>
    <rPh sb="0" eb="1">
      <t>エンカツ</t>
    </rPh>
    <rPh sb="2" eb="4">
      <t>カイヘイ</t>
    </rPh>
    <rPh sb="5" eb="7">
      <t>カノウ</t>
    </rPh>
    <phoneticPr fontId="5"/>
  </si>
  <si>
    <t>はい</t>
    <phoneticPr fontId="5"/>
  </si>
  <si>
    <t>はい</t>
    <phoneticPr fontId="5"/>
  </si>
  <si>
    <t>いいえ</t>
    <phoneticPr fontId="5"/>
  </si>
  <si>
    <t>閉鎖時に隙間がなく、波浪などにより容易に開くことがない、適切な状態ですか？</t>
    <rPh sb="28" eb="30">
      <t>テキセツ</t>
    </rPh>
    <rPh sb="31" eb="33">
      <t>ジョウタイ</t>
    </rPh>
    <phoneticPr fontId="5"/>
  </si>
  <si>
    <t>過去航行中に閉じていたハッチ等のふたが外れた（開いた）ことはありますか？</t>
    <phoneticPr fontId="5"/>
  </si>
  <si>
    <t>⑪</t>
    <phoneticPr fontId="5"/>
  </si>
  <si>
    <t>通風筒</t>
    <rPh sb="0" eb="2">
      <t>ツウフウ</t>
    </rPh>
    <rPh sb="2" eb="3">
      <t>ツツ</t>
    </rPh>
    <phoneticPr fontId="5"/>
  </si>
  <si>
    <t>通風筒の有無</t>
    <rPh sb="4" eb="6">
      <t>ウム</t>
    </rPh>
    <phoneticPr fontId="5"/>
  </si>
  <si>
    <t>あり ／ なし　　【ありの場合のみII.⑫～⑯を回答】</t>
    <phoneticPr fontId="5"/>
  </si>
  <si>
    <t>⑫</t>
    <phoneticPr fontId="5"/>
  </si>
  <si>
    <t>タイプ</t>
    <phoneticPr fontId="5"/>
  </si>
  <si>
    <t>機械式通風筒 ／ 自然通風筒</t>
    <rPh sb="0" eb="3">
      <t>キカイシキ</t>
    </rPh>
    <rPh sb="3" eb="5">
      <t>ツウフウ</t>
    </rPh>
    <rPh sb="5" eb="6">
      <t>ツツ</t>
    </rPh>
    <rPh sb="9" eb="11">
      <t>シゼン</t>
    </rPh>
    <rPh sb="11" eb="14">
      <t>ツウフウツツ</t>
    </rPh>
    <phoneticPr fontId="5"/>
  </si>
  <si>
    <t>機械式通風筒</t>
    <phoneticPr fontId="5"/>
  </si>
  <si>
    <t>機械式通風筒</t>
    <phoneticPr fontId="5"/>
  </si>
  <si>
    <t>自然通風筒</t>
    <phoneticPr fontId="5"/>
  </si>
  <si>
    <t>⑬</t>
    <phoneticPr fontId="5"/>
  </si>
  <si>
    <t>フード（笠）</t>
    <rPh sb="4" eb="5">
      <t>カサ</t>
    </rPh>
    <phoneticPr fontId="5"/>
  </si>
  <si>
    <t>（ある場合）破口、割れ、欠けはありますか？</t>
    <rPh sb="3" eb="5">
      <t>バアイ</t>
    </rPh>
    <phoneticPr fontId="5"/>
  </si>
  <si>
    <t>⑭</t>
    <phoneticPr fontId="5"/>
  </si>
  <si>
    <t>コーミング</t>
    <phoneticPr fontId="5"/>
  </si>
  <si>
    <t>（ある場合）破口、割れはありますか？</t>
    <phoneticPr fontId="5"/>
  </si>
  <si>
    <t>⑮</t>
    <phoneticPr fontId="5"/>
  </si>
  <si>
    <t>水密閉鎖装置</t>
    <rPh sb="0" eb="2">
      <t>スイミツ</t>
    </rPh>
    <rPh sb="2" eb="4">
      <t>ヘイサ</t>
    </rPh>
    <rPh sb="4" eb="6">
      <t>ソウチ</t>
    </rPh>
    <phoneticPr fontId="5"/>
  </si>
  <si>
    <t>（ある場合）破口などの損傷はありますか？</t>
    <rPh sb="5" eb="6">
      <t>ハ</t>
    </rPh>
    <rPh sb="6" eb="7">
      <t>コウ</t>
    </rPh>
    <rPh sb="10" eb="12">
      <t>ソンショウ</t>
    </rPh>
    <phoneticPr fontId="5"/>
  </si>
  <si>
    <t>⑯</t>
    <phoneticPr fontId="5"/>
  </si>
  <si>
    <t>今回点検時に船首甲板開口部を修理をしましたか？</t>
    <rPh sb="14" eb="16">
      <t>シュウリ</t>
    </rPh>
    <phoneticPr fontId="5"/>
  </si>
  <si>
    <t>今回点検時に船首甲板開口部を修理した場合の箇所（自由様式）</t>
    <rPh sb="0" eb="2">
      <t>コンカイ</t>
    </rPh>
    <rPh sb="2" eb="4">
      <t>テンケン</t>
    </rPh>
    <rPh sb="4" eb="5">
      <t>ジ</t>
    </rPh>
    <rPh sb="14" eb="16">
      <t>シュウリ</t>
    </rPh>
    <rPh sb="18" eb="20">
      <t>バアイ</t>
    </rPh>
    <rPh sb="21" eb="23">
      <t>カショ</t>
    </rPh>
    <rPh sb="24" eb="26">
      <t>ジユウ</t>
    </rPh>
    <rPh sb="26" eb="28">
      <t>ヨウシキ</t>
    </rPh>
    <phoneticPr fontId="5"/>
  </si>
  <si>
    <t>ハッチふたのパッキン（新替）</t>
    <rPh sb="11" eb="13">
      <t>シンガエ</t>
    </rPh>
    <phoneticPr fontId="5"/>
  </si>
  <si>
    <t>自由記入</t>
    <rPh sb="0" eb="2">
      <t>ジユウ</t>
    </rPh>
    <rPh sb="2" eb="4">
      <t>キニュウ</t>
    </rPh>
    <phoneticPr fontId="5"/>
  </si>
  <si>
    <t>⑰</t>
    <phoneticPr fontId="5"/>
  </si>
  <si>
    <t>船首部隔壁の有無（船首甲板下の隔壁）　あり ／ なし</t>
    <rPh sb="0" eb="3">
      <t>センシュブ</t>
    </rPh>
    <rPh sb="3" eb="5">
      <t>カクヘキ</t>
    </rPh>
    <rPh sb="6" eb="8">
      <t>ウム</t>
    </rPh>
    <rPh sb="9" eb="11">
      <t>センシュ</t>
    </rPh>
    <rPh sb="11" eb="13">
      <t>コウハン</t>
    </rPh>
    <rPh sb="13" eb="14">
      <t>シタ</t>
    </rPh>
    <rPh sb="15" eb="17">
      <t>カクヘキ</t>
    </rPh>
    <phoneticPr fontId="5"/>
  </si>
  <si>
    <t>（ある場合）隔壁への開口（小開口を含む）の設置の有無　あり ／ なし ／ 不明</t>
    <rPh sb="3" eb="5">
      <t>バアイ</t>
    </rPh>
    <rPh sb="6" eb="8">
      <t>カクヘキ</t>
    </rPh>
    <rPh sb="10" eb="12">
      <t>カイコウ</t>
    </rPh>
    <rPh sb="13" eb="14">
      <t>チイ</t>
    </rPh>
    <rPh sb="14" eb="16">
      <t>カイコウ</t>
    </rPh>
    <rPh sb="17" eb="18">
      <t>フク</t>
    </rPh>
    <rPh sb="21" eb="23">
      <t>セッチ</t>
    </rPh>
    <rPh sb="24" eb="26">
      <t>ウム</t>
    </rPh>
    <phoneticPr fontId="5"/>
  </si>
  <si>
    <t>不明</t>
    <rPh sb="0" eb="2">
      <t>フメイ</t>
    </rPh>
    <phoneticPr fontId="5"/>
  </si>
  <si>
    <t>III. 避難港</t>
    <rPh sb="5" eb="8">
      <t>ヒナンコウ</t>
    </rPh>
    <phoneticPr fontId="5"/>
  </si>
  <si>
    <t>基準経路の起点港（同一名の港がある場合は、わかるように回答）</t>
    <rPh sb="0" eb="2">
      <t>キジュン</t>
    </rPh>
    <rPh sb="2" eb="4">
      <t>ケイロ</t>
    </rPh>
    <rPh sb="5" eb="7">
      <t>キテン</t>
    </rPh>
    <rPh sb="7" eb="8">
      <t>コウ</t>
    </rPh>
    <phoneticPr fontId="5"/>
  </si>
  <si>
    <t>○○港</t>
    <rPh sb="2" eb="3">
      <t>コウ</t>
    </rPh>
    <phoneticPr fontId="5"/>
  </si>
  <si>
    <t>基準経路の終点港（同一名の港がある場合は、わかるように回答）</t>
    <rPh sb="0" eb="2">
      <t>キジュン</t>
    </rPh>
    <rPh sb="2" eb="4">
      <t>ケイロ</t>
    </rPh>
    <rPh sb="5" eb="7">
      <t>シュウテン</t>
    </rPh>
    <rPh sb="7" eb="8">
      <t>ミナト</t>
    </rPh>
    <rPh sb="9" eb="11">
      <t>ドウイツ</t>
    </rPh>
    <rPh sb="11" eb="12">
      <t>メイ</t>
    </rPh>
    <rPh sb="13" eb="14">
      <t>ミナト</t>
    </rPh>
    <rPh sb="17" eb="19">
      <t>バアイ</t>
    </rPh>
    <rPh sb="27" eb="29">
      <t>カイトウ</t>
    </rPh>
    <phoneticPr fontId="5"/>
  </si>
  <si>
    <t>△△港</t>
    <rPh sb="2" eb="3">
      <t>ミナト</t>
    </rPh>
    <phoneticPr fontId="5"/>
  </si>
  <si>
    <t>基準経路の寄港地（同一名の港がある場合は、わかるように回答）</t>
    <rPh sb="0" eb="2">
      <t>キジュン</t>
    </rPh>
    <rPh sb="2" eb="4">
      <t>ケイロ</t>
    </rPh>
    <rPh sb="5" eb="8">
      <t>キコウチ</t>
    </rPh>
    <phoneticPr fontId="5"/>
  </si>
  <si>
    <t>□□港</t>
    <rPh sb="2" eb="3">
      <t>コウ</t>
    </rPh>
    <phoneticPr fontId="5"/>
  </si>
  <si>
    <t>1時間未満</t>
    <rPh sb="1" eb="3">
      <t>ジカン</t>
    </rPh>
    <rPh sb="3" eb="5">
      <t>ミマン</t>
    </rPh>
    <phoneticPr fontId="5"/>
  </si>
  <si>
    <t>1時間以上</t>
    <phoneticPr fontId="5"/>
  </si>
  <si>
    <t>現在、避難港として設定している起点、終点、寄港地以外の港</t>
    <rPh sb="0" eb="2">
      <t>ゲンザイ</t>
    </rPh>
    <rPh sb="3" eb="6">
      <t>ヒナンコウ</t>
    </rPh>
    <rPh sb="9" eb="11">
      <t>セッテイ</t>
    </rPh>
    <rPh sb="24" eb="26">
      <t>イガイ</t>
    </rPh>
    <rPh sb="27" eb="28">
      <t>ミナト</t>
    </rPh>
    <phoneticPr fontId="5"/>
  </si>
  <si>
    <t>避難港の名称⑴（同一名の港がある場合は、わかるように回答）</t>
    <rPh sb="0" eb="3">
      <t>ヒナンコウ</t>
    </rPh>
    <rPh sb="4" eb="6">
      <t>メイショウ</t>
    </rPh>
    <phoneticPr fontId="5"/>
  </si>
  <si>
    <t>××港</t>
    <rPh sb="2" eb="3">
      <t>コウ</t>
    </rPh>
    <phoneticPr fontId="5"/>
  </si>
  <si>
    <t>避難港の名称⑵（同一名の港がある場合は、わかるように回答）</t>
    <rPh sb="0" eb="3">
      <t>ヒナンコウ</t>
    </rPh>
    <rPh sb="4" eb="6">
      <t>メイショウ</t>
    </rPh>
    <phoneticPr fontId="5"/>
  </si>
  <si>
    <t>（他なければ空欄）</t>
    <rPh sb="1" eb="2">
      <t>ホカ</t>
    </rPh>
    <rPh sb="6" eb="8">
      <t>クウラン</t>
    </rPh>
    <phoneticPr fontId="5"/>
  </si>
  <si>
    <t>避難港の名称⑶（同一名の港がある場合は、わかるように回答）</t>
    <rPh sb="0" eb="3">
      <t>ヒナンコウ</t>
    </rPh>
    <rPh sb="4" eb="6">
      <t>メイショウ</t>
    </rPh>
    <phoneticPr fontId="5"/>
  </si>
  <si>
    <t>船員等に対する避難港の場所及び入港方法等の教育の有無</t>
    <rPh sb="0" eb="2">
      <t>センイン</t>
    </rPh>
    <rPh sb="2" eb="3">
      <t>トウ</t>
    </rPh>
    <rPh sb="4" eb="5">
      <t>タイ</t>
    </rPh>
    <rPh sb="7" eb="10">
      <t>ヒナンコウ</t>
    </rPh>
    <rPh sb="11" eb="13">
      <t>バショ</t>
    </rPh>
    <rPh sb="13" eb="14">
      <t>オヨ</t>
    </rPh>
    <rPh sb="15" eb="17">
      <t>ニュウコウ</t>
    </rPh>
    <rPh sb="17" eb="19">
      <t>ホウホウ</t>
    </rPh>
    <rPh sb="19" eb="20">
      <t>トウ</t>
    </rPh>
    <rPh sb="21" eb="23">
      <t>キョウイク</t>
    </rPh>
    <rPh sb="24" eb="26">
      <t>ウム</t>
    </rPh>
    <phoneticPr fontId="5"/>
  </si>
  <si>
    <t>日付</t>
    <rPh sb="0" eb="2">
      <t>ヒヅケ</t>
    </rPh>
    <phoneticPr fontId="5"/>
  </si>
  <si>
    <t>教育を実施していない避難港がある場合、教育を実施する予定時期</t>
    <rPh sb="0" eb="2">
      <t>キョウイク</t>
    </rPh>
    <rPh sb="3" eb="5">
      <t>ジッシ</t>
    </rPh>
    <rPh sb="10" eb="13">
      <t>ヒナンコウ</t>
    </rPh>
    <rPh sb="16" eb="18">
      <t>バアイ</t>
    </rPh>
    <rPh sb="19" eb="21">
      <t>キョウイク</t>
    </rPh>
    <rPh sb="22" eb="24">
      <t>ジッシ</t>
    </rPh>
    <rPh sb="26" eb="28">
      <t>ヨテイ</t>
    </rPh>
    <rPh sb="28" eb="30">
      <t>ジキ</t>
    </rPh>
    <phoneticPr fontId="5"/>
  </si>
  <si>
    <t>避難港への直近の入港年月日（入港実績がない場合には入港訓練予定時期）</t>
    <rPh sb="0" eb="3">
      <t>ヒナンコウ</t>
    </rPh>
    <rPh sb="5" eb="7">
      <t>チョッキン</t>
    </rPh>
    <rPh sb="8" eb="10">
      <t>ニュウコウ</t>
    </rPh>
    <rPh sb="10" eb="13">
      <t>ネンガッピ</t>
    </rPh>
    <rPh sb="14" eb="16">
      <t>ニュウコウ</t>
    </rPh>
    <rPh sb="16" eb="18">
      <t>ジッセキ</t>
    </rPh>
    <rPh sb="21" eb="23">
      <t>バアイ</t>
    </rPh>
    <rPh sb="25" eb="27">
      <t>ニュウコウ</t>
    </rPh>
    <rPh sb="27" eb="29">
      <t>クンレン</t>
    </rPh>
    <rPh sb="29" eb="31">
      <t>ヨテイ</t>
    </rPh>
    <rPh sb="31" eb="33">
      <t>ジキ</t>
    </rPh>
    <phoneticPr fontId="5"/>
  </si>
  <si>
    <t>入力チェック</t>
    <rPh sb="0" eb="2">
      <t>ニュウリョク</t>
    </rPh>
    <phoneticPr fontId="2"/>
  </si>
  <si>
    <t>⑤の避難港⑴の入港年月日又は入港訓練予定時期</t>
    <rPh sb="2" eb="5">
      <t>ヒナンコウ</t>
    </rPh>
    <rPh sb="7" eb="9">
      <t>ニュウコウ</t>
    </rPh>
    <rPh sb="9" eb="12">
      <t>ネンガッピ</t>
    </rPh>
    <rPh sb="12" eb="13">
      <t>マタ</t>
    </rPh>
    <rPh sb="14" eb="16">
      <t>ニュウコウ</t>
    </rPh>
    <rPh sb="16" eb="18">
      <t>クンレン</t>
    </rPh>
    <rPh sb="18" eb="20">
      <t>ヨテイ</t>
    </rPh>
    <rPh sb="20" eb="22">
      <t>ジキ</t>
    </rPh>
    <phoneticPr fontId="1"/>
  </si>
  <si>
    <t>⑤の避難港⑵の入港年月日又は入港訓練予定時期</t>
    <rPh sb="2" eb="5">
      <t>ヒナンコウ</t>
    </rPh>
    <phoneticPr fontId="1"/>
  </si>
  <si>
    <t>⑤の避難港⑶の入港年月日又は入港訓練予定時期</t>
    <rPh sb="2" eb="5">
      <t>ヒナンコウ</t>
    </rPh>
    <phoneticPr fontId="1"/>
  </si>
  <si>
    <t>クリップ等の締付装置</t>
  </si>
  <si>
    <t>入力チェック→</t>
    <rPh sb="0" eb="2">
      <t>ニュウリョク</t>
    </rPh>
    <phoneticPr fontId="2"/>
  </si>
  <si>
    <r>
      <t xml:space="preserve">基準航路における出航から着岸までの最長航海時間
</t>
    </r>
    <r>
      <rPr>
        <i/>
        <sz val="10"/>
        <color theme="1"/>
        <rFont val="ＭＳ Ｐゴシック"/>
        <family val="3"/>
        <charset val="128"/>
      </rPr>
      <t>注：寄港地がある場合は、起点から寄港地、寄港地から終点等、それぞれの</t>
    </r>
    <r>
      <rPr>
        <i/>
        <u/>
        <sz val="10"/>
        <color theme="1"/>
        <rFont val="ＭＳ Ｐゴシック"/>
        <family val="3"/>
        <charset val="128"/>
      </rPr>
      <t>離岸から着岸までの航海時間を比較</t>
    </r>
    <r>
      <rPr>
        <i/>
        <sz val="10"/>
        <color theme="1"/>
        <rFont val="ＭＳ Ｐゴシック"/>
        <family val="3"/>
        <charset val="128"/>
      </rPr>
      <t>し、</t>
    </r>
    <r>
      <rPr>
        <i/>
        <u/>
        <sz val="10"/>
        <color theme="1"/>
        <rFont val="ＭＳ Ｐゴシック"/>
        <family val="3"/>
        <charset val="128"/>
      </rPr>
      <t>長い方の航海時間</t>
    </r>
    <r>
      <rPr>
        <i/>
        <sz val="10"/>
        <color theme="1"/>
        <rFont val="ＭＳ Ｐゴシック"/>
        <family val="3"/>
        <charset val="128"/>
      </rPr>
      <t>を選択</t>
    </r>
    <rPh sb="0" eb="4">
      <t>キジュンコウロ</t>
    </rPh>
    <rPh sb="8" eb="10">
      <t>シュッコウ</t>
    </rPh>
    <rPh sb="12" eb="14">
      <t>チャクガン</t>
    </rPh>
    <rPh sb="17" eb="19">
      <t>サイチョウ</t>
    </rPh>
    <rPh sb="19" eb="23">
      <t>コウカイジカン</t>
    </rPh>
    <rPh sb="58" eb="60">
      <t>リガン</t>
    </rPh>
    <rPh sb="85" eb="87">
      <t>センタク</t>
    </rPh>
    <phoneticPr fontId="5"/>
  </si>
  <si>
    <t>⑥の回答が「あり」の場合：教育を実施済みの場合、直近の実施年月日</t>
    <rPh sb="2" eb="4">
      <t>カイトウ</t>
    </rPh>
    <rPh sb="10" eb="12">
      <t>バアイ</t>
    </rPh>
    <rPh sb="13" eb="15">
      <t>キョウイク</t>
    </rPh>
    <rPh sb="16" eb="18">
      <t>ジッシ</t>
    </rPh>
    <rPh sb="18" eb="19">
      <t>ズ</t>
    </rPh>
    <rPh sb="21" eb="23">
      <t>バアイ</t>
    </rPh>
    <rPh sb="24" eb="26">
      <t>チョッキン</t>
    </rPh>
    <rPh sb="27" eb="29">
      <t>ジッシ</t>
    </rPh>
    <rPh sb="29" eb="32">
      <t>ネンガッピ</t>
    </rPh>
    <phoneticPr fontId="5"/>
  </si>
  <si>
    <t>なし（はめ込み式）</t>
  </si>
  <si>
    <t>平水</t>
    <rPh sb="0" eb="2">
      <t>ヘイスイ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</si>
</sst>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ト&quot;&quot;ン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u/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176" fontId="3" fillId="0" borderId="5" xfId="1" applyNumberForma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49" fontId="6" fillId="2" borderId="7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9" fillId="2" borderId="5" xfId="1" applyFont="1" applyFill="1" applyBorder="1">
      <alignment vertical="center"/>
    </xf>
    <xf numFmtId="0" fontId="7" fillId="2" borderId="5" xfId="1" quotePrefix="1" applyFont="1" applyFill="1" applyBorder="1">
      <alignment vertical="center"/>
    </xf>
    <xf numFmtId="0" fontId="7" fillId="0" borderId="5" xfId="1" applyFont="1" applyBorder="1" applyAlignment="1">
      <alignment horizontal="center" vertical="center" shrinkToFit="1"/>
    </xf>
    <xf numFmtId="0" fontId="7" fillId="2" borderId="10" xfId="1" applyFont="1" applyFill="1" applyBorder="1">
      <alignment vertical="center"/>
    </xf>
    <xf numFmtId="0" fontId="7" fillId="2" borderId="12" xfId="1" quotePrefix="1" applyFont="1" applyFill="1" applyBorder="1" applyAlignment="1">
      <alignment vertical="center" wrapText="1"/>
    </xf>
    <xf numFmtId="0" fontId="7" fillId="2" borderId="12" xfId="1" quotePrefix="1" applyFont="1" applyFill="1" applyBorder="1" applyAlignment="1">
      <alignment vertical="center" shrinkToFit="1"/>
    </xf>
    <xf numFmtId="0" fontId="7" fillId="2" borderId="5" xfId="1" applyFont="1" applyFill="1" applyBorder="1" applyAlignment="1">
      <alignment vertical="center" shrinkToFit="1"/>
    </xf>
    <xf numFmtId="0" fontId="7" fillId="2" borderId="10" xfId="1" quotePrefix="1" applyFont="1" applyFill="1" applyBorder="1" applyAlignment="1">
      <alignment horizontal="left" vertical="center"/>
    </xf>
    <xf numFmtId="0" fontId="7" fillId="2" borderId="12" xfId="1" quotePrefix="1" applyFont="1" applyFill="1" applyBorder="1" applyAlignment="1">
      <alignment horizontal="left" vertical="center" wrapText="1" shrinkToFit="1"/>
    </xf>
    <xf numFmtId="0" fontId="7" fillId="2" borderId="4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14" fontId="3" fillId="0" borderId="5" xfId="1" applyNumberFormat="1" applyBorder="1" applyAlignment="1">
      <alignment horizontal="center" vertical="center"/>
    </xf>
    <xf numFmtId="0" fontId="3" fillId="3" borderId="0" xfId="1" applyFill="1">
      <alignment vertical="center"/>
    </xf>
    <xf numFmtId="0" fontId="4" fillId="3" borderId="0" xfId="1" applyFont="1" applyFill="1" applyAlignment="1">
      <alignment horizontal="right" vertical="center"/>
    </xf>
    <xf numFmtId="0" fontId="3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6" fillId="3" borderId="0" xfId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/>
    </xf>
    <xf numFmtId="0" fontId="3" fillId="3" borderId="6" xfId="1" applyFill="1" applyBorder="1" applyAlignment="1">
      <alignment horizontal="center" vertical="center" shrinkToFit="1"/>
    </xf>
    <xf numFmtId="0" fontId="3" fillId="3" borderId="0" xfId="1" applyFill="1" applyBorder="1">
      <alignment vertical="center"/>
    </xf>
    <xf numFmtId="0" fontId="3" fillId="3" borderId="6" xfId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left" vertical="center"/>
    </xf>
    <xf numFmtId="0" fontId="3" fillId="3" borderId="1" xfId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14" fontId="3" fillId="3" borderId="0" xfId="1" applyNumberFormat="1" applyFill="1" applyBorder="1" applyAlignment="1">
      <alignment horizontal="center" vertical="center"/>
    </xf>
    <xf numFmtId="0" fontId="3" fillId="4" borderId="5" xfId="1" applyFill="1" applyBorder="1" applyAlignment="1" applyProtection="1">
      <alignment horizontal="center" vertical="center" shrinkToFit="1"/>
      <protection locked="0"/>
    </xf>
    <xf numFmtId="0" fontId="3" fillId="4" borderId="5" xfId="1" applyFill="1" applyBorder="1" applyAlignment="1" applyProtection="1">
      <alignment horizontal="center" vertical="center"/>
      <protection locked="0"/>
    </xf>
    <xf numFmtId="14" fontId="3" fillId="4" borderId="5" xfId="1" applyNumberFormat="1" applyFill="1" applyBorder="1" applyAlignment="1" applyProtection="1">
      <alignment horizontal="center" vertical="center"/>
      <protection locked="0"/>
    </xf>
    <xf numFmtId="0" fontId="7" fillId="3" borderId="0" xfId="1" applyFont="1" applyFill="1">
      <alignment vertical="center"/>
    </xf>
    <xf numFmtId="0" fontId="7" fillId="2" borderId="23" xfId="1" quotePrefix="1" applyFont="1" applyFill="1" applyBorder="1">
      <alignment vertical="center"/>
    </xf>
    <xf numFmtId="0" fontId="3" fillId="4" borderId="10" xfId="1" applyFill="1" applyBorder="1" applyAlignment="1" applyProtection="1">
      <alignment horizontal="center" vertical="center" shrinkToFit="1"/>
      <protection locked="0"/>
    </xf>
    <xf numFmtId="0" fontId="3" fillId="4" borderId="12" xfId="1" applyFill="1" applyBorder="1" applyAlignment="1" applyProtection="1">
      <alignment horizontal="center" vertical="center" shrinkToFit="1"/>
      <protection locked="0"/>
    </xf>
    <xf numFmtId="0" fontId="3" fillId="4" borderId="23" xfId="1" applyFill="1" applyBorder="1" applyAlignment="1" applyProtection="1">
      <alignment horizontal="center" vertical="center" shrinkToFit="1"/>
      <protection locked="0"/>
    </xf>
    <xf numFmtId="0" fontId="7" fillId="2" borderId="23" xfId="1" quotePrefix="1" applyFont="1" applyFill="1" applyBorder="1" applyAlignment="1">
      <alignment vertical="center" shrinkToFit="1"/>
    </xf>
    <xf numFmtId="0" fontId="7" fillId="2" borderId="23" xfId="1" applyFont="1" applyFill="1" applyBorder="1" applyAlignment="1">
      <alignment vertical="center" wrapText="1"/>
    </xf>
    <xf numFmtId="0" fontId="7" fillId="4" borderId="23" xfId="1" applyFont="1" applyFill="1" applyBorder="1" applyAlignment="1" applyProtection="1">
      <alignment horizontal="center" vertical="center" shrinkToFit="1"/>
      <protection locked="0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indent="1"/>
    </xf>
    <xf numFmtId="0" fontId="3" fillId="2" borderId="3" xfId="1" applyFont="1" applyFill="1" applyBorder="1" applyAlignment="1">
      <alignment horizontal="left" vertical="center" indent="1"/>
    </xf>
    <xf numFmtId="0" fontId="3" fillId="2" borderId="4" xfId="1" applyFont="1" applyFill="1" applyBorder="1" applyAlignment="1">
      <alignment horizontal="left" vertical="center" indent="1"/>
    </xf>
    <xf numFmtId="49" fontId="10" fillId="3" borderId="1" xfId="1" applyNumberFormat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7" fillId="2" borderId="18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20" xfId="1" applyFont="1" applyFill="1" applyBorder="1" applyAlignment="1">
      <alignment horizontal="left" vertical="center"/>
    </xf>
    <xf numFmtId="0" fontId="7" fillId="2" borderId="24" xfId="1" applyFont="1" applyFill="1" applyBorder="1" applyAlignment="1">
      <alignment horizontal="left" vertical="center" shrinkToFit="1"/>
    </xf>
    <xf numFmtId="0" fontId="7" fillId="2" borderId="25" xfId="1" applyFont="1" applyFill="1" applyBorder="1" applyAlignment="1">
      <alignment horizontal="left" vertical="center" shrinkToFit="1"/>
    </xf>
    <xf numFmtId="0" fontId="7" fillId="2" borderId="26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1"/>
  <sheetViews>
    <sheetView tabSelected="1" view="pageBreakPreview" zoomScaleNormal="100" zoomScaleSheetLayoutView="100" workbookViewId="0">
      <selection activeCell="F23" sqref="F23"/>
    </sheetView>
  </sheetViews>
  <sheetFormatPr defaultRowHeight="13.5" x14ac:dyDescent="0.4"/>
  <cols>
    <col min="1" max="1" width="8" style="1" customWidth="1"/>
    <col min="2" max="2" width="9.75" style="1" customWidth="1"/>
    <col min="3" max="3" width="9.125" style="1" customWidth="1"/>
    <col min="4" max="4" width="10.75" style="1" customWidth="1"/>
    <col min="5" max="5" width="48.875" style="1" customWidth="1"/>
    <col min="6" max="6" width="22.25" style="2" customWidth="1"/>
    <col min="7" max="7" width="1.875" style="1" customWidth="1"/>
    <col min="8" max="8" width="21.875" style="2" customWidth="1"/>
    <col min="9" max="9" width="31.25" style="2" customWidth="1"/>
    <col min="10" max="10" width="9" style="1"/>
    <col min="11" max="11" width="17.75" style="1" customWidth="1"/>
    <col min="12" max="12" width="2.5" style="1" bestFit="1" customWidth="1"/>
    <col min="13" max="13" width="19.375" style="1" bestFit="1" customWidth="1"/>
    <col min="14" max="14" width="25.25" style="1" bestFit="1" customWidth="1"/>
    <col min="15" max="16" width="10.875" style="1" bestFit="1" customWidth="1"/>
    <col min="17" max="16384" width="9" style="1"/>
  </cols>
  <sheetData>
    <row r="1" spans="1:17" ht="17.25" x14ac:dyDescent="0.4">
      <c r="A1" s="30"/>
      <c r="B1" s="30"/>
      <c r="C1" s="30"/>
      <c r="D1" s="30"/>
      <c r="E1" s="30"/>
      <c r="F1" s="31" t="s">
        <v>0</v>
      </c>
      <c r="G1" s="30"/>
      <c r="H1" s="32"/>
      <c r="I1" s="32"/>
    </row>
    <row r="2" spans="1:17" ht="25.5" customHeight="1" x14ac:dyDescent="0.4">
      <c r="A2" s="112" t="s">
        <v>1</v>
      </c>
      <c r="B2" s="112"/>
      <c r="C2" s="112"/>
      <c r="D2" s="112"/>
      <c r="E2" s="112"/>
      <c r="F2" s="112"/>
      <c r="G2" s="30"/>
      <c r="H2" s="33"/>
      <c r="I2" s="33"/>
    </row>
    <row r="3" spans="1:17" x14ac:dyDescent="0.4">
      <c r="A3" s="33"/>
      <c r="B3" s="33"/>
      <c r="C3" s="33"/>
      <c r="D3" s="33"/>
      <c r="E3" s="33"/>
      <c r="F3" s="33"/>
      <c r="G3" s="30"/>
      <c r="H3" s="33"/>
      <c r="I3" s="33"/>
    </row>
    <row r="4" spans="1:17" ht="20.25" customHeight="1" x14ac:dyDescent="0.4">
      <c r="A4" s="113" t="s">
        <v>2</v>
      </c>
      <c r="B4" s="113"/>
      <c r="C4" s="113"/>
      <c r="D4" s="113"/>
      <c r="E4" s="34"/>
      <c r="F4" s="33"/>
      <c r="G4" s="30"/>
      <c r="H4" s="33"/>
      <c r="I4" s="33"/>
    </row>
    <row r="5" spans="1:17" ht="21.75" customHeight="1" x14ac:dyDescent="0.4">
      <c r="A5" s="74" t="s">
        <v>3</v>
      </c>
      <c r="B5" s="75"/>
      <c r="C5" s="75"/>
      <c r="D5" s="75"/>
      <c r="E5" s="76"/>
      <c r="F5" s="3" t="s">
        <v>4</v>
      </c>
      <c r="G5" s="30"/>
      <c r="H5" s="3" t="s">
        <v>5</v>
      </c>
      <c r="I5" s="46" t="s">
        <v>130</v>
      </c>
    </row>
    <row r="6" spans="1:17" ht="21.75" customHeight="1" x14ac:dyDescent="0.4">
      <c r="A6" s="4" t="s">
        <v>6</v>
      </c>
      <c r="B6" s="61" t="s">
        <v>7</v>
      </c>
      <c r="C6" s="62"/>
      <c r="D6" s="62"/>
      <c r="E6" s="63"/>
      <c r="F6" s="50"/>
      <c r="G6" s="30"/>
      <c r="H6" s="3" t="s">
        <v>8</v>
      </c>
      <c r="I6" s="46" t="str">
        <f>IF(ISBLANK(F6), "入力してください", "OK")</f>
        <v>入力してください</v>
      </c>
    </row>
    <row r="7" spans="1:17" ht="21.75" customHeight="1" x14ac:dyDescent="0.4">
      <c r="A7" s="4" t="s">
        <v>9</v>
      </c>
      <c r="B7" s="61" t="s">
        <v>10</v>
      </c>
      <c r="C7" s="62"/>
      <c r="D7" s="62"/>
      <c r="E7" s="63"/>
      <c r="F7" s="50"/>
      <c r="G7" s="30"/>
      <c r="H7" s="5" t="s">
        <v>11</v>
      </c>
      <c r="I7" s="46" t="str">
        <f t="shared" ref="I7:I10" si="0">IF(ISBLANK(F7), "入力してください", "OK")</f>
        <v>入力してください</v>
      </c>
    </row>
    <row r="8" spans="1:17" ht="21.75" customHeight="1" x14ac:dyDescent="0.4">
      <c r="A8" s="4" t="s">
        <v>12</v>
      </c>
      <c r="B8" s="61" t="s">
        <v>13</v>
      </c>
      <c r="C8" s="62"/>
      <c r="D8" s="62"/>
      <c r="E8" s="63"/>
      <c r="F8" s="50"/>
      <c r="G8" s="30"/>
      <c r="H8" s="3" t="s">
        <v>14</v>
      </c>
      <c r="I8" s="46" t="str">
        <f t="shared" si="0"/>
        <v>入力してください</v>
      </c>
    </row>
    <row r="9" spans="1:17" ht="21.75" customHeight="1" x14ac:dyDescent="0.4">
      <c r="A9" s="4" t="s">
        <v>15</v>
      </c>
      <c r="B9" s="61" t="s">
        <v>16</v>
      </c>
      <c r="C9" s="62"/>
      <c r="D9" s="62"/>
      <c r="E9" s="63"/>
      <c r="F9" s="50"/>
      <c r="G9" s="30"/>
      <c r="H9" s="6">
        <v>19</v>
      </c>
      <c r="I9" s="46" t="str">
        <f t="shared" si="0"/>
        <v>入力してください</v>
      </c>
    </row>
    <row r="10" spans="1:17" ht="21.75" customHeight="1" x14ac:dyDescent="0.4">
      <c r="A10" s="4" t="s">
        <v>17</v>
      </c>
      <c r="B10" s="61" t="s">
        <v>18</v>
      </c>
      <c r="C10" s="62"/>
      <c r="D10" s="62"/>
      <c r="E10" s="63"/>
      <c r="F10" s="50"/>
      <c r="G10" s="30"/>
      <c r="H10" s="7" t="s">
        <v>19</v>
      </c>
      <c r="I10" s="46" t="str">
        <f t="shared" si="0"/>
        <v>入力してください</v>
      </c>
      <c r="J10" s="8" t="s">
        <v>20</v>
      </c>
      <c r="K10" s="8" t="str">
        <f>CONCATENATE(ADDRESS(ROW(),COLUMN()+2), ":", ADDRESS(ROW(),COLUMN()+1+L10))</f>
        <v>$M$10:$Q$10</v>
      </c>
      <c r="L10" s="8">
        <v>5</v>
      </c>
      <c r="M10" s="8" t="s">
        <v>21</v>
      </c>
      <c r="N10" s="8" t="s">
        <v>22</v>
      </c>
      <c r="O10" s="9" t="s">
        <v>23</v>
      </c>
      <c r="P10" s="1" t="s">
        <v>139</v>
      </c>
      <c r="Q10" s="9" t="s">
        <v>24</v>
      </c>
    </row>
    <row r="11" spans="1:17" ht="7.5" customHeight="1" x14ac:dyDescent="0.4">
      <c r="A11" s="35"/>
      <c r="B11" s="36"/>
      <c r="C11" s="36"/>
      <c r="D11" s="36"/>
      <c r="E11" s="36"/>
      <c r="F11" s="37"/>
      <c r="G11" s="38"/>
      <c r="H11" s="39"/>
      <c r="I11" s="40"/>
    </row>
    <row r="12" spans="1:17" ht="21.75" customHeight="1" x14ac:dyDescent="0.4">
      <c r="A12" s="99" t="s">
        <v>25</v>
      </c>
      <c r="B12" s="99"/>
      <c r="C12" s="99"/>
      <c r="D12" s="99"/>
      <c r="E12" s="99"/>
      <c r="F12" s="99"/>
      <c r="G12" s="38"/>
      <c r="H12" s="41"/>
      <c r="I12" s="40"/>
    </row>
    <row r="13" spans="1:17" ht="21.75" customHeight="1" x14ac:dyDescent="0.4">
      <c r="A13" s="74" t="s">
        <v>3</v>
      </c>
      <c r="B13" s="75"/>
      <c r="C13" s="75"/>
      <c r="D13" s="75"/>
      <c r="E13" s="76"/>
      <c r="F13" s="3" t="s">
        <v>4</v>
      </c>
      <c r="G13" s="30"/>
      <c r="H13" s="3" t="s">
        <v>5</v>
      </c>
      <c r="I13" s="46"/>
    </row>
    <row r="14" spans="1:17" ht="21.75" customHeight="1" x14ac:dyDescent="0.4">
      <c r="A14" s="10" t="s">
        <v>6</v>
      </c>
      <c r="B14" s="100" t="s">
        <v>26</v>
      </c>
      <c r="C14" s="103" t="s">
        <v>27</v>
      </c>
      <c r="D14" s="94"/>
      <c r="E14" s="11" t="s">
        <v>28</v>
      </c>
      <c r="F14" s="50"/>
      <c r="G14" s="53"/>
      <c r="H14" s="12" t="s">
        <v>29</v>
      </c>
      <c r="I14" s="46" t="str">
        <f t="shared" ref="I14" si="1">IF(ISBLANK(F14), "入力してください", "OK")</f>
        <v>入力してください</v>
      </c>
      <c r="J14" s="8" t="s">
        <v>20</v>
      </c>
      <c r="K14" s="8" t="str">
        <f>CONCATENATE(ADDRESS(ROW(),COLUMN()+2), ":", ADDRESS(ROW(),COLUMN()+1+L14))</f>
        <v>$M$14:$N$14</v>
      </c>
      <c r="L14" s="8">
        <v>2</v>
      </c>
      <c r="M14" s="8" t="s">
        <v>30</v>
      </c>
      <c r="N14" s="8" t="s">
        <v>31</v>
      </c>
    </row>
    <row r="15" spans="1:17" ht="21.75" customHeight="1" x14ac:dyDescent="0.4">
      <c r="A15" s="4" t="s">
        <v>9</v>
      </c>
      <c r="B15" s="101"/>
      <c r="C15" s="104" t="s">
        <v>32</v>
      </c>
      <c r="D15" s="13" t="s">
        <v>33</v>
      </c>
      <c r="E15" s="14" t="s">
        <v>34</v>
      </c>
      <c r="F15" s="50"/>
      <c r="G15" s="53"/>
      <c r="H15" s="12" t="s">
        <v>35</v>
      </c>
      <c r="I15" s="47" t="str">
        <f>IF(ISBLANK(F$14), "", IF(AND(F$14="あり", ISBLANK(F15)), "入力してください", "OK"))</f>
        <v/>
      </c>
      <c r="J15" s="8" t="s">
        <v>20</v>
      </c>
      <c r="K15" s="8" t="str">
        <f>CONCATENATE(ADDRESS(ROW(),COLUMN()+2), ":", ADDRESS(ROW(),COLUMN()+1+L15))</f>
        <v>$M$15:$N$15</v>
      </c>
      <c r="L15" s="8">
        <v>2</v>
      </c>
      <c r="M15" s="8" t="s">
        <v>36</v>
      </c>
      <c r="N15" s="1" t="s">
        <v>37</v>
      </c>
    </row>
    <row r="16" spans="1:17" ht="21.75" customHeight="1" x14ac:dyDescent="0.4">
      <c r="A16" s="4" t="s">
        <v>12</v>
      </c>
      <c r="B16" s="101"/>
      <c r="C16" s="104"/>
      <c r="D16" s="13" t="s">
        <v>38</v>
      </c>
      <c r="E16" s="15" t="s">
        <v>39</v>
      </c>
      <c r="F16" s="50"/>
      <c r="G16" s="53"/>
      <c r="H16" s="12" t="s">
        <v>134</v>
      </c>
      <c r="I16" s="47" t="str">
        <f t="shared" ref="I16:I23" si="2">IF(ISBLANK(F$14), "", IF(AND(F$14="あり", ISBLANK(F16)), "入力してください", "OK"))</f>
        <v/>
      </c>
      <c r="J16" s="8" t="s">
        <v>20</v>
      </c>
      <c r="K16" s="8" t="str">
        <f t="shared" ref="K16:K42" si="3">CONCATENATE(ADDRESS(ROW(),COLUMN()+2), ":", ADDRESS(ROW(),COLUMN()+1+L16))</f>
        <v>$M$16:$O$16</v>
      </c>
      <c r="L16" s="1">
        <v>3</v>
      </c>
      <c r="M16" s="8" t="s">
        <v>40</v>
      </c>
      <c r="N16" s="1" t="s">
        <v>41</v>
      </c>
      <c r="O16" s="1" t="s">
        <v>42</v>
      </c>
    </row>
    <row r="17" spans="1:15" ht="21.75" customHeight="1" x14ac:dyDescent="0.4">
      <c r="A17" s="4" t="s">
        <v>15</v>
      </c>
      <c r="B17" s="101"/>
      <c r="C17" s="104"/>
      <c r="D17" s="13" t="s">
        <v>43</v>
      </c>
      <c r="E17" s="16" t="s">
        <v>44</v>
      </c>
      <c r="F17" s="50"/>
      <c r="G17" s="53"/>
      <c r="H17" s="17" t="s">
        <v>45</v>
      </c>
      <c r="I17" s="47" t="str">
        <f t="shared" si="2"/>
        <v/>
      </c>
      <c r="J17" s="8" t="s">
        <v>20</v>
      </c>
      <c r="K17" s="8" t="str">
        <f t="shared" si="3"/>
        <v>$M$17:$N$17</v>
      </c>
      <c r="L17" s="1">
        <v>2</v>
      </c>
      <c r="M17" s="8" t="s">
        <v>30</v>
      </c>
      <c r="N17" s="9" t="s">
        <v>31</v>
      </c>
    </row>
    <row r="18" spans="1:15" ht="21.75" customHeight="1" x14ac:dyDescent="0.4">
      <c r="A18" s="64" t="s">
        <v>17</v>
      </c>
      <c r="B18" s="101"/>
      <c r="C18" s="104"/>
      <c r="D18" s="105" t="s">
        <v>46</v>
      </c>
      <c r="E18" s="18" t="s">
        <v>47</v>
      </c>
      <c r="F18" s="55"/>
      <c r="G18" s="53"/>
      <c r="H18" s="12" t="s">
        <v>29</v>
      </c>
      <c r="I18" s="47" t="str">
        <f t="shared" si="2"/>
        <v/>
      </c>
      <c r="J18" s="8" t="s">
        <v>20</v>
      </c>
      <c r="K18" s="8" t="str">
        <f t="shared" si="3"/>
        <v>$M$18:$N$18</v>
      </c>
      <c r="L18" s="1">
        <v>2</v>
      </c>
      <c r="M18" s="8" t="s">
        <v>30</v>
      </c>
      <c r="N18" s="9" t="s">
        <v>138</v>
      </c>
    </row>
    <row r="19" spans="1:15" ht="39.75" customHeight="1" x14ac:dyDescent="0.4">
      <c r="A19" s="65"/>
      <c r="B19" s="101"/>
      <c r="C19" s="104"/>
      <c r="D19" s="106"/>
      <c r="E19" s="19" t="s">
        <v>48</v>
      </c>
      <c r="F19" s="56"/>
      <c r="G19" s="53"/>
      <c r="H19" s="17" t="s">
        <v>49</v>
      </c>
      <c r="I19" s="47" t="str">
        <f>IF(F14="なし", "OK",   IF(OR(ISBLANK(F$14),ISBLANK(F$18)), "", IF(AND(F$14="あり",F$18="あり", ISBLANK(F19)), "入力してください", "OK")))</f>
        <v/>
      </c>
      <c r="J19" s="8" t="s">
        <v>20</v>
      </c>
      <c r="K19" s="8" t="str">
        <f t="shared" si="3"/>
        <v>$M$19:$O$19</v>
      </c>
      <c r="L19" s="1">
        <v>3</v>
      </c>
      <c r="M19" s="8" t="s">
        <v>50</v>
      </c>
      <c r="N19" s="9" t="s">
        <v>51</v>
      </c>
      <c r="O19" s="8" t="s">
        <v>52</v>
      </c>
    </row>
    <row r="20" spans="1:15" ht="17.25" customHeight="1" x14ac:dyDescent="0.4">
      <c r="A20" s="66"/>
      <c r="B20" s="101"/>
      <c r="C20" s="104"/>
      <c r="D20" s="107"/>
      <c r="E20" s="54" t="s">
        <v>53</v>
      </c>
      <c r="F20" s="57"/>
      <c r="G20" s="53"/>
      <c r="H20" s="17" t="s">
        <v>45</v>
      </c>
      <c r="I20" s="47" t="str">
        <f>IF(F14="なし", "OK",   IF(OR(ISBLANK(F$14),ISBLANK(F$18)), "", IF(AND(F$14="あり",F$18="あり", ISBLANK(F20)), "入力してください", "OK")))</f>
        <v/>
      </c>
      <c r="J20" s="8" t="s">
        <v>20</v>
      </c>
      <c r="K20" s="8" t="str">
        <f t="shared" si="3"/>
        <v>$M$20:$N$20</v>
      </c>
      <c r="L20" s="1">
        <v>2</v>
      </c>
      <c r="M20" s="8" t="s">
        <v>30</v>
      </c>
      <c r="N20" s="9" t="s">
        <v>31</v>
      </c>
    </row>
    <row r="21" spans="1:15" ht="21.75" customHeight="1" x14ac:dyDescent="0.4">
      <c r="A21" s="64" t="s">
        <v>54</v>
      </c>
      <c r="B21" s="101"/>
      <c r="C21" s="104"/>
      <c r="D21" s="104" t="s">
        <v>55</v>
      </c>
      <c r="E21" s="18" t="s">
        <v>56</v>
      </c>
      <c r="F21" s="55"/>
      <c r="G21" s="53"/>
      <c r="H21" s="17" t="s">
        <v>29</v>
      </c>
      <c r="I21" s="47" t="str">
        <f t="shared" si="2"/>
        <v/>
      </c>
      <c r="J21" s="8" t="s">
        <v>20</v>
      </c>
      <c r="K21" s="8" t="str">
        <f t="shared" si="3"/>
        <v>$M$21:$N$21</v>
      </c>
      <c r="L21" s="1">
        <v>2</v>
      </c>
      <c r="M21" s="8" t="s">
        <v>30</v>
      </c>
      <c r="N21" s="9" t="s">
        <v>31</v>
      </c>
    </row>
    <row r="22" spans="1:15" ht="21.75" customHeight="1" x14ac:dyDescent="0.4">
      <c r="A22" s="66"/>
      <c r="B22" s="101"/>
      <c r="C22" s="104"/>
      <c r="D22" s="104"/>
      <c r="E22" s="54" t="s">
        <v>57</v>
      </c>
      <c r="F22" s="57"/>
      <c r="G22" s="53"/>
      <c r="H22" s="17" t="s">
        <v>45</v>
      </c>
      <c r="I22" s="47" t="str">
        <f>IF(F14="なし", "OK",  IF(OR(ISBLANK(F$14),ISBLANK(F$21)), "", IF(AND(F$14="あり",F$21="あり", ISBLANK(F22)), "入力してください", "OK")))</f>
        <v/>
      </c>
      <c r="J22" s="8" t="s">
        <v>20</v>
      </c>
      <c r="K22" s="8" t="str">
        <f t="shared" si="3"/>
        <v>$M$22:$N$22</v>
      </c>
      <c r="L22" s="1">
        <v>2</v>
      </c>
      <c r="M22" s="8" t="s">
        <v>30</v>
      </c>
      <c r="N22" s="9" t="s">
        <v>31</v>
      </c>
    </row>
    <row r="23" spans="1:15" ht="21.75" customHeight="1" x14ac:dyDescent="0.4">
      <c r="A23" s="64" t="s">
        <v>58</v>
      </c>
      <c r="B23" s="101"/>
      <c r="C23" s="104"/>
      <c r="D23" s="104" t="s">
        <v>59</v>
      </c>
      <c r="E23" s="18" t="s">
        <v>60</v>
      </c>
      <c r="F23" s="55"/>
      <c r="G23" s="53"/>
      <c r="H23" s="12" t="s">
        <v>61</v>
      </c>
      <c r="I23" s="47" t="str">
        <f t="shared" si="2"/>
        <v/>
      </c>
      <c r="J23" s="9" t="s">
        <v>20</v>
      </c>
      <c r="K23" s="8" t="str">
        <f t="shared" si="3"/>
        <v>$M$23:$O$23</v>
      </c>
      <c r="L23" s="1">
        <v>3</v>
      </c>
      <c r="M23" s="8" t="s">
        <v>62</v>
      </c>
      <c r="N23" s="9" t="s">
        <v>63</v>
      </c>
      <c r="O23" s="8" t="s">
        <v>64</v>
      </c>
    </row>
    <row r="24" spans="1:15" ht="21.75" customHeight="1" x14ac:dyDescent="0.4">
      <c r="A24" s="65"/>
      <c r="B24" s="101"/>
      <c r="C24" s="104"/>
      <c r="D24" s="104"/>
      <c r="E24" s="20" t="s">
        <v>65</v>
      </c>
      <c r="F24" s="56"/>
      <c r="G24" s="53"/>
      <c r="H24" s="17" t="s">
        <v>45</v>
      </c>
      <c r="I24" s="47" t="str">
        <f>IF(F14="なし", "OK", IF(OR(ISBLANK(F$14),ISBLANK(F$23)), "", IF(AND(F$14="あり",NOT( F$23=O$23), ISBLANK(F24)), "入力してください", "OK")))</f>
        <v/>
      </c>
      <c r="J24" s="9" t="s">
        <v>20</v>
      </c>
      <c r="K24" s="8" t="str">
        <f t="shared" si="3"/>
        <v>$M$24:$N$24</v>
      </c>
      <c r="L24" s="1">
        <v>2</v>
      </c>
      <c r="M24" s="8" t="s">
        <v>30</v>
      </c>
      <c r="N24" s="9" t="s">
        <v>31</v>
      </c>
    </row>
    <row r="25" spans="1:15" ht="21.75" customHeight="1" x14ac:dyDescent="0.4">
      <c r="A25" s="66"/>
      <c r="B25" s="101"/>
      <c r="C25" s="104"/>
      <c r="D25" s="104"/>
      <c r="E25" s="58" t="s">
        <v>66</v>
      </c>
      <c r="F25" s="57"/>
      <c r="G25" s="53"/>
      <c r="H25" s="17" t="s">
        <v>45</v>
      </c>
      <c r="I25" s="47" t="str">
        <f>IF(F14="なし", "OK", IF(OR(ISBLANK(F$14),ISBLANK(F$23)), "", IF(AND(F$14="あり",NOT( F$23=O$23), ISBLANK(F25)), "入力してください", "OK")))</f>
        <v/>
      </c>
      <c r="J25" s="9" t="s">
        <v>20</v>
      </c>
      <c r="K25" s="8" t="str">
        <f t="shared" si="3"/>
        <v>$M$25:$N$25</v>
      </c>
      <c r="L25" s="1">
        <v>2</v>
      </c>
      <c r="M25" s="8" t="s">
        <v>30</v>
      </c>
      <c r="N25" s="9" t="s">
        <v>31</v>
      </c>
    </row>
    <row r="26" spans="1:15" ht="21.75" customHeight="1" x14ac:dyDescent="0.4">
      <c r="A26" s="4" t="s">
        <v>67</v>
      </c>
      <c r="B26" s="101"/>
      <c r="C26" s="92" t="s">
        <v>68</v>
      </c>
      <c r="D26" s="13" t="s">
        <v>69</v>
      </c>
      <c r="E26" s="21" t="s">
        <v>70</v>
      </c>
      <c r="F26" s="50"/>
      <c r="G26" s="53"/>
      <c r="H26" s="12" t="s">
        <v>35</v>
      </c>
      <c r="I26" s="47" t="str">
        <f t="shared" ref="I26" si="4">IF(ISBLANK(F$14), "", IF(AND(F$14="あり", ISBLANK(F26)), "入力してください", "OK"))</f>
        <v/>
      </c>
      <c r="J26" s="9" t="s">
        <v>20</v>
      </c>
      <c r="K26" s="8" t="str">
        <f t="shared" si="3"/>
        <v>$M$26:$O$26</v>
      </c>
      <c r="L26" s="1">
        <v>3</v>
      </c>
      <c r="M26" s="8" t="s">
        <v>36</v>
      </c>
      <c r="N26" s="9" t="s">
        <v>71</v>
      </c>
      <c r="O26" s="8" t="s">
        <v>72</v>
      </c>
    </row>
    <row r="27" spans="1:15" ht="21.75" customHeight="1" x14ac:dyDescent="0.4">
      <c r="A27" s="4" t="s">
        <v>73</v>
      </c>
      <c r="B27" s="101"/>
      <c r="C27" s="104"/>
      <c r="D27" s="13" t="s">
        <v>43</v>
      </c>
      <c r="E27" s="16" t="s">
        <v>74</v>
      </c>
      <c r="F27" s="50"/>
      <c r="G27" s="53"/>
      <c r="H27" s="12" t="s">
        <v>45</v>
      </c>
      <c r="I27" s="47" t="str">
        <f>IF(F14="なし", "OK", IF(OR(ISBLANK(F$14),ISBLANK(F$26)), "", IF(AND(F$14="あり",NOT( F$26=O$26), ISBLANK(F27)), "入力してください", "OK")))</f>
        <v/>
      </c>
      <c r="J27" s="9" t="s">
        <v>20</v>
      </c>
      <c r="K27" s="8" t="str">
        <f t="shared" si="3"/>
        <v>$M$27:$N$27</v>
      </c>
      <c r="L27" s="1">
        <v>2</v>
      </c>
      <c r="M27" s="8" t="s">
        <v>30</v>
      </c>
      <c r="N27" s="9" t="s">
        <v>31</v>
      </c>
    </row>
    <row r="28" spans="1:15" ht="21.75" customHeight="1" x14ac:dyDescent="0.4">
      <c r="A28" s="64" t="s">
        <v>75</v>
      </c>
      <c r="B28" s="101"/>
      <c r="C28" s="108" t="s">
        <v>76</v>
      </c>
      <c r="D28" s="96"/>
      <c r="E28" s="22" t="s">
        <v>77</v>
      </c>
      <c r="F28" s="55"/>
      <c r="G28" s="53"/>
      <c r="H28" s="17" t="s">
        <v>78</v>
      </c>
      <c r="I28" s="47" t="str">
        <f>IF(ISBLANK(F$14), "", IF(AND(F$14="あり", ISBLANK(F28)), "入力してください", "OK"))</f>
        <v/>
      </c>
      <c r="J28" s="9" t="s">
        <v>20</v>
      </c>
      <c r="K28" s="8" t="str">
        <f t="shared" si="3"/>
        <v>$M$28:$N$28</v>
      </c>
      <c r="L28" s="1">
        <v>2</v>
      </c>
      <c r="M28" s="8" t="s">
        <v>79</v>
      </c>
      <c r="N28" s="9" t="s">
        <v>80</v>
      </c>
    </row>
    <row r="29" spans="1:15" ht="27" x14ac:dyDescent="0.4">
      <c r="A29" s="65"/>
      <c r="B29" s="101"/>
      <c r="C29" s="109"/>
      <c r="D29" s="110"/>
      <c r="E29" s="23" t="s">
        <v>81</v>
      </c>
      <c r="F29" s="56"/>
      <c r="G29" s="53"/>
      <c r="H29" s="17" t="s">
        <v>78</v>
      </c>
      <c r="I29" s="47" t="str">
        <f t="shared" ref="I29:I30" si="5">IF(ISBLANK(F$14), "", IF(AND(F$14="あり", ISBLANK(F29)), "入力してください", "OK"))</f>
        <v/>
      </c>
      <c r="J29" s="9" t="s">
        <v>20</v>
      </c>
      <c r="K29" s="8" t="str">
        <f t="shared" si="3"/>
        <v>$M$29:$N$29</v>
      </c>
      <c r="L29" s="1">
        <v>2</v>
      </c>
      <c r="M29" s="8" t="s">
        <v>79</v>
      </c>
      <c r="N29" s="9" t="s">
        <v>80</v>
      </c>
    </row>
    <row r="30" spans="1:15" ht="35.25" customHeight="1" x14ac:dyDescent="0.4">
      <c r="A30" s="66"/>
      <c r="B30" s="102"/>
      <c r="C30" s="111"/>
      <c r="D30" s="98"/>
      <c r="E30" s="59" t="s">
        <v>82</v>
      </c>
      <c r="F30" s="57"/>
      <c r="G30" s="53"/>
      <c r="H30" s="12" t="s">
        <v>45</v>
      </c>
      <c r="I30" s="47" t="str">
        <f t="shared" si="5"/>
        <v/>
      </c>
      <c r="J30" s="9" t="s">
        <v>20</v>
      </c>
      <c r="K30" s="8" t="str">
        <f t="shared" si="3"/>
        <v>$M$30:$N$30</v>
      </c>
      <c r="L30" s="1">
        <v>2</v>
      </c>
      <c r="M30" s="8" t="s">
        <v>30</v>
      </c>
      <c r="N30" s="9" t="s">
        <v>31</v>
      </c>
    </row>
    <row r="31" spans="1:15" ht="21.75" customHeight="1" x14ac:dyDescent="0.4">
      <c r="A31" s="10" t="s">
        <v>83</v>
      </c>
      <c r="B31" s="92" t="s">
        <v>84</v>
      </c>
      <c r="C31" s="93" t="s">
        <v>85</v>
      </c>
      <c r="D31" s="94"/>
      <c r="E31" s="24" t="s">
        <v>86</v>
      </c>
      <c r="F31" s="50"/>
      <c r="G31" s="53"/>
      <c r="H31" s="12" t="s">
        <v>29</v>
      </c>
      <c r="I31" s="47" t="str">
        <f>IF(ISBLANK(F$31), "入力してください", "OK")</f>
        <v>入力してください</v>
      </c>
      <c r="J31" s="9" t="s">
        <v>20</v>
      </c>
      <c r="K31" s="8" t="str">
        <f t="shared" si="3"/>
        <v>$M$31:$N$31</v>
      </c>
      <c r="L31" s="1">
        <v>2</v>
      </c>
      <c r="M31" s="8" t="s">
        <v>30</v>
      </c>
      <c r="N31" s="9" t="s">
        <v>31</v>
      </c>
    </row>
    <row r="32" spans="1:15" ht="21.75" customHeight="1" x14ac:dyDescent="0.4">
      <c r="A32" s="4" t="s">
        <v>87</v>
      </c>
      <c r="B32" s="92"/>
      <c r="C32" s="93" t="s">
        <v>88</v>
      </c>
      <c r="D32" s="94"/>
      <c r="E32" s="11" t="s">
        <v>89</v>
      </c>
      <c r="F32" s="50"/>
      <c r="G32" s="53"/>
      <c r="H32" s="12" t="s">
        <v>90</v>
      </c>
      <c r="I32" s="47" t="str">
        <f>IF(ISBLANK(F$31), "", IF(AND(F$31="あり", ISBLANK(F32)), "入力してください", "OK"))</f>
        <v/>
      </c>
      <c r="J32" s="9" t="s">
        <v>20</v>
      </c>
      <c r="K32" s="8" t="str">
        <f t="shared" si="3"/>
        <v>$M$32:$N$32</v>
      </c>
      <c r="L32" s="1">
        <v>2</v>
      </c>
      <c r="M32" s="8" t="s">
        <v>91</v>
      </c>
      <c r="N32" s="9" t="s">
        <v>92</v>
      </c>
    </row>
    <row r="33" spans="1:15" ht="21.75" customHeight="1" x14ac:dyDescent="0.4">
      <c r="A33" s="64" t="s">
        <v>93</v>
      </c>
      <c r="B33" s="92"/>
      <c r="C33" s="95" t="s">
        <v>94</v>
      </c>
      <c r="D33" s="96"/>
      <c r="E33" s="25" t="s">
        <v>56</v>
      </c>
      <c r="F33" s="55"/>
      <c r="G33" s="53"/>
      <c r="H33" s="12" t="s">
        <v>29</v>
      </c>
      <c r="I33" s="47" t="str">
        <f>IF(ISBLANK(F$31), "", IF(AND(F$31="あり", ISBLANK(F33)), "入力してください", "OK"))</f>
        <v/>
      </c>
      <c r="J33" s="9" t="s">
        <v>20</v>
      </c>
      <c r="K33" s="8" t="str">
        <f t="shared" si="3"/>
        <v>$M$33:$N$33</v>
      </c>
      <c r="L33" s="1">
        <v>2</v>
      </c>
      <c r="M33" s="8" t="s">
        <v>30</v>
      </c>
      <c r="N33" s="9" t="s">
        <v>31</v>
      </c>
    </row>
    <row r="34" spans="1:15" ht="21.75" customHeight="1" x14ac:dyDescent="0.4">
      <c r="A34" s="66"/>
      <c r="B34" s="92"/>
      <c r="C34" s="97"/>
      <c r="D34" s="98"/>
      <c r="E34" s="54" t="s">
        <v>95</v>
      </c>
      <c r="F34" s="57"/>
      <c r="G34" s="53"/>
      <c r="H34" s="12" t="s">
        <v>45</v>
      </c>
      <c r="I34" s="47" t="str">
        <f>IF(F31="なし","OK",IF(OR(ISBLANK(F$31),ISBLANK(F$33)),"",IF(AND(F$31="あり",F$33="あり",ISBLANK(F34)),"入力してください","OK")))</f>
        <v/>
      </c>
      <c r="J34" s="9" t="s">
        <v>20</v>
      </c>
      <c r="K34" s="8" t="str">
        <f t="shared" si="3"/>
        <v>$M$34:$N$34</v>
      </c>
      <c r="L34" s="1">
        <v>2</v>
      </c>
      <c r="M34" s="8" t="s">
        <v>30</v>
      </c>
      <c r="N34" s="9" t="s">
        <v>31</v>
      </c>
    </row>
    <row r="35" spans="1:15" ht="21.75" customHeight="1" x14ac:dyDescent="0.4">
      <c r="A35" s="64" t="s">
        <v>96</v>
      </c>
      <c r="B35" s="92"/>
      <c r="C35" s="95" t="s">
        <v>97</v>
      </c>
      <c r="D35" s="96"/>
      <c r="E35" s="25" t="s">
        <v>56</v>
      </c>
      <c r="F35" s="55"/>
      <c r="G35" s="53"/>
      <c r="H35" s="12" t="s">
        <v>29</v>
      </c>
      <c r="I35" s="47" t="str">
        <f>IF(ISBLANK(F$31), "", IF(AND(F$31="あり", ISBLANK(F35)), "入力してください", "OK"))</f>
        <v/>
      </c>
      <c r="J35" s="9" t="s">
        <v>20</v>
      </c>
      <c r="K35" s="8" t="str">
        <f t="shared" si="3"/>
        <v>$M$35:$N$35</v>
      </c>
      <c r="L35" s="1">
        <v>2</v>
      </c>
      <c r="M35" s="8" t="s">
        <v>30</v>
      </c>
      <c r="N35" s="9" t="s">
        <v>31</v>
      </c>
    </row>
    <row r="36" spans="1:15" ht="21.75" customHeight="1" x14ac:dyDescent="0.4">
      <c r="A36" s="66"/>
      <c r="B36" s="92"/>
      <c r="C36" s="97"/>
      <c r="D36" s="98"/>
      <c r="E36" s="54" t="s">
        <v>98</v>
      </c>
      <c r="F36" s="57"/>
      <c r="G36" s="53"/>
      <c r="H36" s="12" t="s">
        <v>45</v>
      </c>
      <c r="I36" s="47" t="str">
        <f xml:space="preserve"> IF(F31="なし", "OK",  IF(OR(ISBLANK(F$31),ISBLANK(F$35)), "", IF(AND(F$31="あり",F$35="あり", ISBLANK(F36)), "入力してください", "OK")))</f>
        <v/>
      </c>
      <c r="J36" s="9" t="s">
        <v>20</v>
      </c>
      <c r="K36" s="8" t="str">
        <f t="shared" si="3"/>
        <v>$M$36:$N$36</v>
      </c>
      <c r="L36" s="1">
        <v>2</v>
      </c>
      <c r="M36" s="8" t="s">
        <v>30</v>
      </c>
      <c r="N36" s="9" t="s">
        <v>31</v>
      </c>
    </row>
    <row r="37" spans="1:15" ht="21.75" customHeight="1" x14ac:dyDescent="0.4">
      <c r="A37" s="64" t="s">
        <v>99</v>
      </c>
      <c r="B37" s="92"/>
      <c r="C37" s="95" t="s">
        <v>100</v>
      </c>
      <c r="D37" s="96"/>
      <c r="E37" s="25" t="s">
        <v>56</v>
      </c>
      <c r="F37" s="55"/>
      <c r="G37" s="53"/>
      <c r="H37" s="12" t="s">
        <v>29</v>
      </c>
      <c r="I37" s="47" t="str">
        <f>IF(ISBLANK(F$31), "", IF(AND(F$31="あり", ISBLANK(F37)), "入力してください", "OK"))</f>
        <v/>
      </c>
      <c r="J37" s="9" t="s">
        <v>20</v>
      </c>
      <c r="K37" s="8" t="str">
        <f t="shared" si="3"/>
        <v>$M$37:$N$37</v>
      </c>
      <c r="L37" s="1">
        <v>2</v>
      </c>
      <c r="M37" s="8" t="s">
        <v>30</v>
      </c>
      <c r="N37" s="9" t="s">
        <v>31</v>
      </c>
    </row>
    <row r="38" spans="1:15" ht="21.75" customHeight="1" x14ac:dyDescent="0.4">
      <c r="A38" s="66"/>
      <c r="B38" s="92"/>
      <c r="C38" s="97"/>
      <c r="D38" s="98"/>
      <c r="E38" s="54" t="s">
        <v>101</v>
      </c>
      <c r="F38" s="57"/>
      <c r="G38" s="53"/>
      <c r="H38" s="12" t="s">
        <v>45</v>
      </c>
      <c r="I38" s="47" t="str">
        <f>IF(F31="なし", "OK",   IF(OR(ISBLANK(F$31),ISBLANK(F$37)), "", IF(AND(F$31="あり",F$37="あり", ISBLANK(F38)), "入力してください", "OK")))</f>
        <v/>
      </c>
      <c r="J38" s="9" t="s">
        <v>20</v>
      </c>
      <c r="K38" s="8" t="str">
        <f t="shared" si="3"/>
        <v>$M$38:$N$38</v>
      </c>
      <c r="L38" s="1">
        <v>2</v>
      </c>
      <c r="M38" s="8" t="s">
        <v>30</v>
      </c>
      <c r="N38" s="9" t="s">
        <v>31</v>
      </c>
    </row>
    <row r="39" spans="1:15" ht="21.75" customHeight="1" x14ac:dyDescent="0.4">
      <c r="A39" s="64" t="s">
        <v>102</v>
      </c>
      <c r="B39" s="80" t="s">
        <v>103</v>
      </c>
      <c r="C39" s="81"/>
      <c r="D39" s="81"/>
      <c r="E39" s="82"/>
      <c r="F39" s="55"/>
      <c r="G39" s="53"/>
      <c r="H39" s="12" t="s">
        <v>78</v>
      </c>
      <c r="I39" s="47" t="str">
        <f xml:space="preserve"> IF(OR(ISBLANK(F$14), ISBLANK(F$31)), "",  IF(AND(NOT(AND(ISBLANK(F$14),ISBLANK(F$31))),NOT(AND(F$14="なし",F$31="なし"))),IF(ISBLANK(F39), "入力してください","OK"),"OK"))</f>
        <v/>
      </c>
      <c r="J39" s="9" t="s">
        <v>20</v>
      </c>
      <c r="K39" s="8" t="str">
        <f t="shared" si="3"/>
        <v>$M$39:$N$39</v>
      </c>
      <c r="L39" s="1">
        <v>2</v>
      </c>
      <c r="M39" s="8" t="s">
        <v>79</v>
      </c>
      <c r="N39" s="9" t="s">
        <v>80</v>
      </c>
    </row>
    <row r="40" spans="1:15" ht="21.75" customHeight="1" x14ac:dyDescent="0.4">
      <c r="A40" s="66"/>
      <c r="B40" s="83" t="s">
        <v>104</v>
      </c>
      <c r="C40" s="84"/>
      <c r="D40" s="84"/>
      <c r="E40" s="85"/>
      <c r="F40" s="60"/>
      <c r="G40" s="53"/>
      <c r="H40" s="17" t="s">
        <v>105</v>
      </c>
      <c r="I40" s="47" t="str">
        <f xml:space="preserve"> IF(OR(ISBLANK(F$14), ISBLANK(F$31)), "",  IF(AND(NOT(AND(ISBLANK(F$14),ISBLANK(F$31))),NOT(AND(F$14="なし",F$31="なし"))),IF(ISBLANK(F40), "入力してください","OK"),"OK"))</f>
        <v/>
      </c>
      <c r="J40" s="9" t="s">
        <v>106</v>
      </c>
      <c r="K40" s="8" t="str">
        <f t="shared" si="3"/>
        <v>$M$40:$L$40</v>
      </c>
    </row>
    <row r="41" spans="1:15" ht="21.75" customHeight="1" x14ac:dyDescent="0.4">
      <c r="A41" s="64" t="s">
        <v>107</v>
      </c>
      <c r="B41" s="86" t="s">
        <v>108</v>
      </c>
      <c r="C41" s="87"/>
      <c r="D41" s="87"/>
      <c r="E41" s="88"/>
      <c r="F41" s="55"/>
      <c r="G41" s="53"/>
      <c r="H41" s="17" t="s">
        <v>29</v>
      </c>
      <c r="I41" s="46" t="str">
        <f t="shared" ref="I41" si="6">IF(ISBLANK(F41), "入力してください", "OK")</f>
        <v>入力してください</v>
      </c>
      <c r="J41" s="9" t="s">
        <v>20</v>
      </c>
      <c r="K41" s="8" t="str">
        <f t="shared" si="3"/>
        <v>$M$41:$N$41</v>
      </c>
      <c r="L41" s="1">
        <v>2</v>
      </c>
      <c r="M41" s="8" t="s">
        <v>30</v>
      </c>
      <c r="N41" s="9" t="s">
        <v>31</v>
      </c>
    </row>
    <row r="42" spans="1:15" ht="21.75" customHeight="1" x14ac:dyDescent="0.4">
      <c r="A42" s="66"/>
      <c r="B42" s="89" t="s">
        <v>109</v>
      </c>
      <c r="C42" s="90"/>
      <c r="D42" s="90"/>
      <c r="E42" s="91"/>
      <c r="F42" s="57"/>
      <c r="G42" s="53"/>
      <c r="H42" s="17" t="s">
        <v>29</v>
      </c>
      <c r="I42" s="47" t="str">
        <f>IF(ISBLANK(F$41), "", IF(AND(F$41="あり", ISBLANK(F42)), "入力してください", "OK"))</f>
        <v/>
      </c>
      <c r="J42" s="9" t="s">
        <v>20</v>
      </c>
      <c r="K42" s="8" t="str">
        <f t="shared" si="3"/>
        <v>$M$42:$O$42</v>
      </c>
      <c r="L42" s="1">
        <v>3</v>
      </c>
      <c r="M42" s="8" t="s">
        <v>30</v>
      </c>
      <c r="N42" s="9" t="s">
        <v>31</v>
      </c>
      <c r="O42" s="9" t="s">
        <v>110</v>
      </c>
    </row>
    <row r="43" spans="1:15" ht="7.5" customHeight="1" x14ac:dyDescent="0.4">
      <c r="A43" s="35"/>
      <c r="B43" s="36"/>
      <c r="C43" s="36"/>
      <c r="D43" s="36"/>
      <c r="E43" s="36"/>
      <c r="F43" s="37"/>
      <c r="G43" s="38"/>
      <c r="H43" s="37"/>
      <c r="I43" s="42"/>
    </row>
    <row r="44" spans="1:15" ht="21.75" customHeight="1" x14ac:dyDescent="0.4">
      <c r="A44" s="73" t="s">
        <v>111</v>
      </c>
      <c r="B44" s="73"/>
      <c r="C44" s="73"/>
      <c r="D44" s="73"/>
      <c r="E44" s="43"/>
      <c r="F44" s="44"/>
      <c r="G44" s="38"/>
      <c r="H44" s="44"/>
      <c r="I44" s="42"/>
    </row>
    <row r="45" spans="1:15" ht="21.75" customHeight="1" x14ac:dyDescent="0.4">
      <c r="A45" s="74" t="s">
        <v>3</v>
      </c>
      <c r="B45" s="75"/>
      <c r="C45" s="75"/>
      <c r="D45" s="75"/>
      <c r="E45" s="76"/>
      <c r="F45" s="3" t="s">
        <v>4</v>
      </c>
      <c r="G45" s="30"/>
      <c r="H45" s="3" t="s">
        <v>5</v>
      </c>
      <c r="I45" s="46"/>
    </row>
    <row r="46" spans="1:15" ht="21.75" customHeight="1" x14ac:dyDescent="0.4">
      <c r="A46" s="4" t="s">
        <v>6</v>
      </c>
      <c r="B46" s="61" t="s">
        <v>112</v>
      </c>
      <c r="C46" s="62"/>
      <c r="D46" s="62"/>
      <c r="E46" s="63"/>
      <c r="F46" s="50"/>
      <c r="G46" s="30"/>
      <c r="H46" s="3" t="s">
        <v>113</v>
      </c>
      <c r="I46" s="46" t="str">
        <f>IF(ISBLANK(F46), "入力してください", "OK")</f>
        <v>入力してください</v>
      </c>
      <c r="J46" s="8" t="s">
        <v>106</v>
      </c>
    </row>
    <row r="47" spans="1:15" ht="21.75" customHeight="1" x14ac:dyDescent="0.4">
      <c r="A47" s="4" t="s">
        <v>9</v>
      </c>
      <c r="B47" s="61" t="s">
        <v>114</v>
      </c>
      <c r="C47" s="62"/>
      <c r="D47" s="62"/>
      <c r="E47" s="63"/>
      <c r="F47" s="50"/>
      <c r="G47" s="30"/>
      <c r="H47" s="3" t="s">
        <v>115</v>
      </c>
      <c r="I47" s="46" t="str">
        <f>IF(ISBLANK(F47), "入力してください", "OK")</f>
        <v>入力してください</v>
      </c>
      <c r="J47" s="8" t="s">
        <v>106</v>
      </c>
    </row>
    <row r="48" spans="1:15" ht="21.75" customHeight="1" x14ac:dyDescent="0.4">
      <c r="A48" s="4" t="s">
        <v>12</v>
      </c>
      <c r="B48" s="61" t="s">
        <v>116</v>
      </c>
      <c r="C48" s="62"/>
      <c r="D48" s="62"/>
      <c r="E48" s="63"/>
      <c r="F48" s="50"/>
      <c r="G48" s="30"/>
      <c r="H48" s="3" t="s">
        <v>117</v>
      </c>
      <c r="I48" s="46"/>
      <c r="J48" s="8" t="s">
        <v>106</v>
      </c>
    </row>
    <row r="49" spans="1:14" ht="47.25" customHeight="1" x14ac:dyDescent="0.4">
      <c r="A49" s="10" t="s">
        <v>15</v>
      </c>
      <c r="B49" s="67" t="s">
        <v>136</v>
      </c>
      <c r="C49" s="68"/>
      <c r="D49" s="68"/>
      <c r="E49" s="69"/>
      <c r="F49" s="50"/>
      <c r="G49" s="30"/>
      <c r="H49" s="26" t="s">
        <v>118</v>
      </c>
      <c r="I49" s="46" t="str">
        <f>IF(ISBLANK(F49), "入力してください", "OK")</f>
        <v>入力してください</v>
      </c>
      <c r="J49" s="9" t="s">
        <v>20</v>
      </c>
      <c r="K49" s="8" t="str">
        <f t="shared" ref="K49" si="7">CONCATENATE(ADDRESS(ROW(),COLUMN()+2), ":", ADDRESS(ROW(),COLUMN()+1+L49))</f>
        <v>$M$49:$N$49</v>
      </c>
      <c r="L49" s="1">
        <v>2</v>
      </c>
      <c r="M49" s="27" t="s">
        <v>118</v>
      </c>
      <c r="N49" s="9" t="s">
        <v>119</v>
      </c>
    </row>
    <row r="50" spans="1:14" ht="21.75" customHeight="1" x14ac:dyDescent="0.4">
      <c r="A50" s="64" t="s">
        <v>17</v>
      </c>
      <c r="B50" s="77" t="s">
        <v>120</v>
      </c>
      <c r="C50" s="78"/>
      <c r="D50" s="78"/>
      <c r="E50" s="78"/>
      <c r="F50" s="79"/>
      <c r="G50" s="30"/>
      <c r="H50" s="28"/>
      <c r="I50" s="48"/>
    </row>
    <row r="51" spans="1:14" ht="21.75" customHeight="1" x14ac:dyDescent="0.4">
      <c r="A51" s="65"/>
      <c r="B51" s="70" t="s">
        <v>121</v>
      </c>
      <c r="C51" s="71"/>
      <c r="D51" s="71"/>
      <c r="E51" s="72"/>
      <c r="F51" s="51"/>
      <c r="G51" s="30"/>
      <c r="H51" s="3" t="s">
        <v>122</v>
      </c>
      <c r="I51" s="46"/>
      <c r="J51" s="8" t="s">
        <v>106</v>
      </c>
    </row>
    <row r="52" spans="1:14" ht="21.75" customHeight="1" x14ac:dyDescent="0.4">
      <c r="A52" s="65"/>
      <c r="B52" s="70" t="s">
        <v>123</v>
      </c>
      <c r="C52" s="71"/>
      <c r="D52" s="71"/>
      <c r="E52" s="72"/>
      <c r="F52" s="51"/>
      <c r="G52" s="30"/>
      <c r="H52" s="3" t="s">
        <v>124</v>
      </c>
      <c r="I52" s="46"/>
      <c r="J52" s="8" t="s">
        <v>106</v>
      </c>
    </row>
    <row r="53" spans="1:14" ht="21.75" customHeight="1" x14ac:dyDescent="0.4">
      <c r="A53" s="66"/>
      <c r="B53" s="70" t="s">
        <v>125</v>
      </c>
      <c r="C53" s="71"/>
      <c r="D53" s="71"/>
      <c r="E53" s="72"/>
      <c r="F53" s="51"/>
      <c r="G53" s="30"/>
      <c r="H53" s="3" t="s">
        <v>124</v>
      </c>
      <c r="I53" s="46"/>
      <c r="J53" s="8" t="s">
        <v>106</v>
      </c>
    </row>
    <row r="54" spans="1:14" ht="21.75" customHeight="1" x14ac:dyDescent="0.4">
      <c r="A54" s="4" t="s">
        <v>54</v>
      </c>
      <c r="B54" s="61" t="s">
        <v>126</v>
      </c>
      <c r="C54" s="62"/>
      <c r="D54" s="62"/>
      <c r="E54" s="63"/>
      <c r="F54" s="50"/>
      <c r="G54" s="30"/>
      <c r="H54" s="3" t="s">
        <v>29</v>
      </c>
      <c r="I54" s="46" t="str">
        <f>IF(ISBLANK(F54), "入力してください", "OK")</f>
        <v>入力してください</v>
      </c>
      <c r="J54" s="9" t="s">
        <v>20</v>
      </c>
      <c r="K54" s="8" t="str">
        <f t="shared" ref="K54" si="8">CONCATENATE(ADDRESS(ROW(),COLUMN()+2), ":", ADDRESS(ROW(),COLUMN()+1+L54))</f>
        <v>$M$54:$N$54</v>
      </c>
      <c r="L54" s="1">
        <v>2</v>
      </c>
      <c r="M54" s="8" t="s">
        <v>30</v>
      </c>
      <c r="N54" s="9" t="s">
        <v>31</v>
      </c>
    </row>
    <row r="55" spans="1:14" ht="21.75" customHeight="1" x14ac:dyDescent="0.4">
      <c r="A55" s="4" t="s">
        <v>58</v>
      </c>
      <c r="B55" s="61" t="s">
        <v>137</v>
      </c>
      <c r="C55" s="62"/>
      <c r="D55" s="62"/>
      <c r="E55" s="63"/>
      <c r="F55" s="52"/>
      <c r="G55" s="30"/>
      <c r="H55" s="29">
        <v>44762</v>
      </c>
      <c r="I55" s="49" t="str">
        <f>IF(ISBLANK(F$54),"",IF(AND(F$54="あり",ISBLANK(F55)),"入力してください","OK"))</f>
        <v/>
      </c>
      <c r="J55" s="9" t="s">
        <v>127</v>
      </c>
    </row>
    <row r="56" spans="1:14" ht="21.75" customHeight="1" x14ac:dyDescent="0.4">
      <c r="A56" s="4" t="s">
        <v>67</v>
      </c>
      <c r="B56" s="61" t="s">
        <v>128</v>
      </c>
      <c r="C56" s="62"/>
      <c r="D56" s="62"/>
      <c r="E56" s="63"/>
      <c r="F56" s="52"/>
      <c r="G56" s="30"/>
      <c r="H56" s="3" t="s">
        <v>124</v>
      </c>
      <c r="I56" s="46"/>
    </row>
    <row r="57" spans="1:14" ht="21.75" customHeight="1" x14ac:dyDescent="0.4">
      <c r="A57" s="64" t="s">
        <v>73</v>
      </c>
      <c r="B57" s="67" t="s">
        <v>129</v>
      </c>
      <c r="C57" s="68"/>
      <c r="D57" s="68"/>
      <c r="E57" s="68"/>
      <c r="F57" s="69"/>
      <c r="G57" s="30"/>
      <c r="H57" s="28"/>
      <c r="I57" s="48"/>
    </row>
    <row r="58" spans="1:14" ht="21.75" customHeight="1" x14ac:dyDescent="0.4">
      <c r="A58" s="65"/>
      <c r="B58" s="70" t="s">
        <v>131</v>
      </c>
      <c r="C58" s="71"/>
      <c r="D58" s="71"/>
      <c r="E58" s="72"/>
      <c r="F58" s="52"/>
      <c r="G58" s="30"/>
      <c r="H58" s="29">
        <v>44762</v>
      </c>
      <c r="I58" s="49"/>
    </row>
    <row r="59" spans="1:14" ht="21.75" customHeight="1" x14ac:dyDescent="0.4">
      <c r="A59" s="65"/>
      <c r="B59" s="70" t="s">
        <v>132</v>
      </c>
      <c r="C59" s="71"/>
      <c r="D59" s="71"/>
      <c r="E59" s="72"/>
      <c r="F59" s="52"/>
      <c r="G59" s="30"/>
      <c r="H59" s="3" t="s">
        <v>124</v>
      </c>
      <c r="I59" s="46"/>
    </row>
    <row r="60" spans="1:14" ht="21.75" customHeight="1" thickBot="1" x14ac:dyDescent="0.45">
      <c r="A60" s="66"/>
      <c r="B60" s="70" t="s">
        <v>133</v>
      </c>
      <c r="C60" s="71"/>
      <c r="D60" s="71"/>
      <c r="E60" s="72"/>
      <c r="F60" s="52"/>
      <c r="G60" s="30"/>
      <c r="H60" s="3" t="s">
        <v>124</v>
      </c>
      <c r="I60" s="46"/>
    </row>
    <row r="61" spans="1:14" ht="18.75" thickBot="1" x14ac:dyDescent="0.45">
      <c r="A61" s="30"/>
      <c r="B61" s="30"/>
      <c r="C61" s="30"/>
      <c r="D61" s="30"/>
      <c r="E61" s="30"/>
      <c r="F61" s="32"/>
      <c r="G61" s="30"/>
      <c r="H61" s="32" t="s">
        <v>135</v>
      </c>
      <c r="I61" s="45" t="str">
        <f>IF(COUNTIF(I6:I60, "入力してください")&gt;0, "入力が必要な項目があります","入力漏れなし")</f>
        <v>入力が必要な項目があります</v>
      </c>
    </row>
  </sheetData>
  <sheetProtection sheet="1" objects="1" scenarios="1" selectLockedCells="1"/>
  <mergeCells count="56">
    <mergeCell ref="B8:E8"/>
    <mergeCell ref="A2:F2"/>
    <mergeCell ref="A4:D4"/>
    <mergeCell ref="A5:E5"/>
    <mergeCell ref="B6:E6"/>
    <mergeCell ref="B7:E7"/>
    <mergeCell ref="B9:E9"/>
    <mergeCell ref="B10:E10"/>
    <mergeCell ref="A12:F12"/>
    <mergeCell ref="A13:E13"/>
    <mergeCell ref="B14:B30"/>
    <mergeCell ref="C14:D14"/>
    <mergeCell ref="C15:C25"/>
    <mergeCell ref="A18:A20"/>
    <mergeCell ref="D18:D20"/>
    <mergeCell ref="A21:A22"/>
    <mergeCell ref="D21:D22"/>
    <mergeCell ref="A23:A25"/>
    <mergeCell ref="D23:D25"/>
    <mergeCell ref="C26:C27"/>
    <mergeCell ref="A28:A30"/>
    <mergeCell ref="C28:D30"/>
    <mergeCell ref="B31:B38"/>
    <mergeCell ref="C31:D31"/>
    <mergeCell ref="C32:D32"/>
    <mergeCell ref="A33:A34"/>
    <mergeCell ref="C33:D34"/>
    <mergeCell ref="A35:A36"/>
    <mergeCell ref="C35:D36"/>
    <mergeCell ref="A37:A38"/>
    <mergeCell ref="C37:D38"/>
    <mergeCell ref="A39:A40"/>
    <mergeCell ref="B39:E39"/>
    <mergeCell ref="B40:E40"/>
    <mergeCell ref="A41:A42"/>
    <mergeCell ref="B41:E41"/>
    <mergeCell ref="B42:E42"/>
    <mergeCell ref="B54:E54"/>
    <mergeCell ref="A44:D44"/>
    <mergeCell ref="A45:E45"/>
    <mergeCell ref="B46:E46"/>
    <mergeCell ref="B47:E47"/>
    <mergeCell ref="B48:E48"/>
    <mergeCell ref="B49:E49"/>
    <mergeCell ref="A50:A53"/>
    <mergeCell ref="B50:F50"/>
    <mergeCell ref="B51:E51"/>
    <mergeCell ref="B52:E52"/>
    <mergeCell ref="B53:E53"/>
    <mergeCell ref="B55:E55"/>
    <mergeCell ref="B56:E56"/>
    <mergeCell ref="A57:A60"/>
    <mergeCell ref="B57:F57"/>
    <mergeCell ref="B58:E58"/>
    <mergeCell ref="B59:E59"/>
    <mergeCell ref="B60:E60"/>
  </mergeCells>
  <phoneticPr fontId="2"/>
  <conditionalFormatting sqref="F15:F30">
    <cfRule type="expression" dxfId="14" priority="15">
      <formula>$F$14="なし"</formula>
    </cfRule>
  </conditionalFormatting>
  <conditionalFormatting sqref="F32:F38">
    <cfRule type="expression" dxfId="13" priority="14">
      <formula>$F$31="なし"</formula>
    </cfRule>
  </conditionalFormatting>
  <conditionalFormatting sqref="F39:F40">
    <cfRule type="expression" dxfId="12" priority="13">
      <formula>AND($F$14="なし", $F$31="なし")</formula>
    </cfRule>
  </conditionalFormatting>
  <conditionalFormatting sqref="F42">
    <cfRule type="expression" dxfId="11" priority="12">
      <formula>$F$41="なし"</formula>
    </cfRule>
  </conditionalFormatting>
  <conditionalFormatting sqref="F19:F20">
    <cfRule type="expression" dxfId="10" priority="11">
      <formula>$F$18=$N$18</formula>
    </cfRule>
  </conditionalFormatting>
  <conditionalFormatting sqref="F22">
    <cfRule type="expression" dxfId="9" priority="10">
      <formula>$F$21="なし"</formula>
    </cfRule>
  </conditionalFormatting>
  <conditionalFormatting sqref="F24:F25">
    <cfRule type="expression" dxfId="8" priority="9">
      <formula>$F$23=$O$23</formula>
    </cfRule>
  </conditionalFormatting>
  <conditionalFormatting sqref="F27">
    <cfRule type="expression" dxfId="7" priority="8">
      <formula>$F$26=$O$23</formula>
    </cfRule>
  </conditionalFormatting>
  <conditionalFormatting sqref="F34">
    <cfRule type="expression" dxfId="6" priority="7">
      <formula>F$33="なし"</formula>
    </cfRule>
  </conditionalFormatting>
  <conditionalFormatting sqref="F36">
    <cfRule type="expression" dxfId="5" priority="6">
      <formula>F$35="なし"</formula>
    </cfRule>
  </conditionalFormatting>
  <conditionalFormatting sqref="F38">
    <cfRule type="expression" dxfId="4" priority="5">
      <formula>F$37="なし"</formula>
    </cfRule>
  </conditionalFormatting>
  <conditionalFormatting sqref="F55">
    <cfRule type="expression" dxfId="3" priority="4">
      <formula>F$54="なし"</formula>
    </cfRule>
  </conditionalFormatting>
  <conditionalFormatting sqref="I6:I60">
    <cfRule type="containsText" dxfId="2" priority="3" operator="containsText" text="入力">
      <formula>NOT(ISERROR(SEARCH("入力",I6)))</formula>
    </cfRule>
  </conditionalFormatting>
  <conditionalFormatting sqref="I61">
    <cfRule type="containsText" dxfId="1" priority="1" operator="containsText" text="入力漏れなし">
      <formula>NOT(ISERROR(SEARCH("入力漏れなし",I61)))</formula>
    </cfRule>
    <cfRule type="containsText" dxfId="0" priority="2" operator="containsText" text="入力が必要な項目があります">
      <formula>NOT(ISERROR(SEARCH("入力が必要な項目があります",I61)))</formula>
    </cfRule>
  </conditionalFormatting>
  <dataValidations count="4">
    <dataValidation type="date" operator="greaterThan" allowBlank="1" showInputMessage="1" showErrorMessage="1" sqref="F55">
      <formula1>32874</formula1>
    </dataValidation>
    <dataValidation type="list" allowBlank="1" showInputMessage="1" showErrorMessage="1" sqref="F10 F54 F49 F41:F42 F14:F39">
      <formula1>INDIRECT(K10)</formula1>
    </dataValidation>
    <dataValidation type="list" allowBlank="1" showInputMessage="1" showErrorMessage="1" sqref="F43:F44">
      <formula1>"設置あり,設置なし,不明"</formula1>
    </dataValidation>
    <dataValidation type="list" allowBlank="1" showInputMessage="1" showErrorMessage="1" sqref="F11">
      <formula1>"限定沿海,沿海,近海,その他"</formula1>
    </dataValidation>
  </dataValidations>
  <pageMargins left="0.51181102362204722" right="0.31496062992125984" top="0.35433070866141736" bottom="0.35433070866141736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自主点検表</vt:lpstr>
      <vt:lpstr>自主点検表!Print_Area</vt:lpstr>
      <vt:lpstr>自主点検表!Print_Titles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2022-12-15T05:39:26Z</dcterms:created>
  <dcterms:modified xsi:type="dcterms:W3CDTF">2022-12-16T01:40:14Z</dcterms:modified>
</cp:coreProperties>
</file>