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A800AF4F-75DA-4EBF-B632-46D7A39D70B1}"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4" l="1"/>
  <c r="C3" i="14"/>
  <c r="C4" i="14"/>
  <c r="C5" i="14"/>
  <c r="C6" i="14"/>
  <c r="C7" i="14"/>
  <c r="C8" i="14"/>
  <c r="C9" i="14"/>
  <c r="C10" i="14"/>
  <c r="C11" i="14"/>
  <c r="C12" i="14"/>
  <c r="C13" i="14"/>
  <c r="C14" i="14"/>
  <c r="C15" i="14"/>
  <c r="C16" i="14"/>
  <c r="C17" i="14"/>
  <c r="C18" i="14"/>
  <c r="C19" i="14"/>
  <c r="C20" i="14"/>
  <c r="C21" i="14"/>
  <c r="C22" i="14"/>
  <c r="C23" i="14"/>
  <c r="C24" i="14"/>
  <c r="C25" i="14"/>
  <c r="C26" i="14"/>
  <c r="C27" i="14"/>
  <c r="C28" i="14"/>
  <c r="H28" i="14"/>
  <c r="I28" i="14"/>
  <c r="J28" i="14"/>
  <c r="K28" i="14"/>
  <c r="L28" i="14"/>
  <c r="M28" i="14"/>
  <c r="N28" i="14"/>
  <c r="O28" i="14"/>
  <c r="P28" i="14"/>
  <c r="Q28" i="14"/>
  <c r="R28" i="14"/>
  <c r="S28" i="14"/>
  <c r="T28" i="14"/>
  <c r="U28" i="14"/>
  <c r="V28" i="14"/>
  <c r="W28" i="14"/>
  <c r="X28" i="14"/>
  <c r="Y28" i="14"/>
  <c r="Z28" i="14"/>
  <c r="AA28" i="14"/>
  <c r="AB28" i="14"/>
  <c r="AC28" i="14"/>
  <c r="AD28" i="14"/>
  <c r="AE28" i="14"/>
  <c r="AF28" i="14"/>
  <c r="AG28" i="14"/>
  <c r="AH28" i="14"/>
</calcChain>
</file>

<file path=xl/sharedStrings.xml><?xml version="1.0" encoding="utf-8"?>
<sst xmlns="http://schemas.openxmlformats.org/spreadsheetml/2006/main" count="94" uniqueCount="50">
  <si>
    <t>法適用</t>
  </si>
  <si>
    <t>11 埼玉県 三芳町</t>
  </si>
  <si>
    <t>11 埼玉県 桶川市</t>
  </si>
  <si>
    <t>11 埼玉県 北本市</t>
  </si>
  <si>
    <t>11 埼玉県 八潮市</t>
  </si>
  <si>
    <t>11 埼玉県 吉川市</t>
  </si>
  <si>
    <t>13 東京都 国立市</t>
  </si>
  <si>
    <t>13 東京都 福生市</t>
  </si>
  <si>
    <t>13 東京都 東大和市</t>
  </si>
  <si>
    <t>13 東京都 清瀬市</t>
  </si>
  <si>
    <t>13 東京都 稲城市</t>
  </si>
  <si>
    <t>26 京都府 城陽市</t>
  </si>
  <si>
    <t>26 京都府 向日市</t>
  </si>
  <si>
    <t>26 京都府 長岡京市</t>
  </si>
  <si>
    <t>27 大阪府 柏原市</t>
  </si>
  <si>
    <t>27 大阪府 羽曳野市</t>
  </si>
  <si>
    <t>27 大阪府 摂津市</t>
  </si>
  <si>
    <t>27 大阪府 高石市</t>
  </si>
  <si>
    <t>27 大阪府 藤井寺市</t>
  </si>
  <si>
    <t>27 大阪府 四條畷市</t>
  </si>
  <si>
    <t>27 大阪府 交野市</t>
  </si>
  <si>
    <t>27 大阪府 島本町</t>
  </si>
  <si>
    <t>28 兵庫県 芦屋市</t>
  </si>
  <si>
    <t>47 沖縄県 豊見城市</t>
  </si>
  <si>
    <t>法適
法非適</t>
    <rPh sb="0" eb="1">
      <t>ホウ</t>
    </rPh>
    <rPh sb="1" eb="2">
      <t>テキ</t>
    </rPh>
    <rPh sb="3" eb="4">
      <t>ホウ</t>
    </rPh>
    <rPh sb="4" eb="5">
      <t>ヒ</t>
    </rPh>
    <rPh sb="5" eb="6">
      <t>テキ</t>
    </rPh>
    <phoneticPr fontId="10"/>
  </si>
  <si>
    <t>供用年数
【年】</t>
    <rPh sb="0" eb="2">
      <t>キョウヨウ</t>
    </rPh>
    <rPh sb="2" eb="4">
      <t>ネンスウ</t>
    </rPh>
    <rPh sb="6" eb="7">
      <t>ネン</t>
    </rPh>
    <phoneticPr fontId="10"/>
  </si>
  <si>
    <t>接続率【％】</t>
    <rPh sb="0" eb="2">
      <t>セツゾク</t>
    </rPh>
    <rPh sb="2" eb="3">
      <t>リツ</t>
    </rPh>
    <phoneticPr fontId="10"/>
  </si>
  <si>
    <t>経費回収率【％】</t>
    <rPh sb="0" eb="2">
      <t>ケイヒ</t>
    </rPh>
    <rPh sb="2" eb="4">
      <t>カイシュウ</t>
    </rPh>
    <rPh sb="4" eb="5">
      <t>リツ</t>
    </rPh>
    <phoneticPr fontId="10"/>
  </si>
  <si>
    <t>経費回収率（維持管理費）【％】</t>
    <rPh sb="0" eb="2">
      <t>ケイヒ</t>
    </rPh>
    <rPh sb="2" eb="4">
      <t>カイシュウ</t>
    </rPh>
    <rPh sb="4" eb="5">
      <t>リツ</t>
    </rPh>
    <rPh sb="6" eb="8">
      <t>イジ</t>
    </rPh>
    <rPh sb="8" eb="10">
      <t>カンリ</t>
    </rPh>
    <rPh sb="10" eb="11">
      <t>ヒ</t>
    </rPh>
    <phoneticPr fontId="10"/>
  </si>
  <si>
    <t>汚水処理原価【円/㎥】</t>
    <rPh sb="0" eb="2">
      <t>オスイ</t>
    </rPh>
    <rPh sb="2" eb="4">
      <t>ショリ</t>
    </rPh>
    <rPh sb="4" eb="6">
      <t>ゲンカ</t>
    </rPh>
    <rPh sb="7" eb="8">
      <t>エン</t>
    </rPh>
    <phoneticPr fontId="10"/>
  </si>
  <si>
    <t>汚水処理原価（維持管理費）【円/㎥】</t>
    <rPh sb="0" eb="2">
      <t>オスイ</t>
    </rPh>
    <rPh sb="2" eb="4">
      <t>ショリ</t>
    </rPh>
    <rPh sb="4" eb="6">
      <t>ゲンカ</t>
    </rPh>
    <rPh sb="7" eb="9">
      <t>イジ</t>
    </rPh>
    <rPh sb="9" eb="12">
      <t>カンリヒ</t>
    </rPh>
    <rPh sb="14" eb="15">
      <t>エン</t>
    </rPh>
    <phoneticPr fontId="10"/>
  </si>
  <si>
    <t>汚水処理原価（資本費）【円/㎥】</t>
    <rPh sb="0" eb="2">
      <t>オスイ</t>
    </rPh>
    <rPh sb="2" eb="4">
      <t>ショリ</t>
    </rPh>
    <rPh sb="4" eb="6">
      <t>ゲンカ</t>
    </rPh>
    <rPh sb="7" eb="9">
      <t>シホン</t>
    </rPh>
    <rPh sb="9" eb="10">
      <t>ヒ</t>
    </rPh>
    <rPh sb="12" eb="13">
      <t>エン</t>
    </rPh>
    <phoneticPr fontId="10"/>
  </si>
  <si>
    <t>使用料単価【円/m3】</t>
    <rPh sb="0" eb="3">
      <t>シヨウリョウ</t>
    </rPh>
    <rPh sb="3" eb="5">
      <t>タンカ</t>
    </rPh>
    <rPh sb="6" eb="7">
      <t>エン</t>
    </rPh>
    <phoneticPr fontId="10"/>
  </si>
  <si>
    <t>一般家庭用使用料【円・月/20m3】</t>
    <rPh sb="0" eb="2">
      <t>イッパン</t>
    </rPh>
    <rPh sb="2" eb="5">
      <t>カテイヨウ</t>
    </rPh>
    <rPh sb="5" eb="8">
      <t>シヨウリョウ</t>
    </rPh>
    <rPh sb="9" eb="10">
      <t>エン</t>
    </rPh>
    <rPh sb="11" eb="12">
      <t>ツキ</t>
    </rPh>
    <phoneticPr fontId="10"/>
  </si>
  <si>
    <t>直近改定からの経過年数【年】</t>
    <rPh sb="0" eb="2">
      <t>チョッキン</t>
    </rPh>
    <rPh sb="2" eb="4">
      <t>カイテイ</t>
    </rPh>
    <rPh sb="7" eb="9">
      <t>ケイカ</t>
    </rPh>
    <rPh sb="9" eb="11">
      <t>ネンスウ</t>
    </rPh>
    <rPh sb="12" eb="13">
      <t>トシ</t>
    </rPh>
    <phoneticPr fontId="10"/>
  </si>
  <si>
    <t>施設利用率【％】</t>
    <rPh sb="0" eb="2">
      <t>シセツ</t>
    </rPh>
    <rPh sb="2" eb="4">
      <t>リヨウ</t>
    </rPh>
    <rPh sb="4" eb="5">
      <t>リツ</t>
    </rPh>
    <phoneticPr fontId="10"/>
  </si>
  <si>
    <t>団体名</t>
    <rPh sb="0" eb="3">
      <t>ダンタイメイ</t>
    </rPh>
    <phoneticPr fontId="11"/>
  </si>
  <si>
    <t>類似団体区分の平均値</t>
    <rPh sb="0" eb="2">
      <t>ルイジ</t>
    </rPh>
    <rPh sb="2" eb="4">
      <t>ダンタイ</t>
    </rPh>
    <rPh sb="4" eb="6">
      <t>クブン</t>
    </rPh>
    <rPh sb="7" eb="9">
      <t>ヘイキン</t>
    </rPh>
    <rPh sb="9" eb="10">
      <t>チ</t>
    </rPh>
    <phoneticPr fontId="9"/>
  </si>
  <si>
    <t>Bb1【3万人以上：75人/ha以上：30年以上】</t>
    <rPh sb="5" eb="7">
      <t>マンニン</t>
    </rPh>
    <rPh sb="7" eb="9">
      <t>イジョウ</t>
    </rPh>
    <rPh sb="12" eb="13">
      <t>ニン</t>
    </rPh>
    <rPh sb="16" eb="18">
      <t>イジョウ</t>
    </rPh>
    <rPh sb="21" eb="22">
      <t>ネン</t>
    </rPh>
    <rPh sb="22" eb="24">
      <t>イジョウ</t>
    </rPh>
    <phoneticPr fontId="10"/>
  </si>
  <si>
    <t>※公共下水道を対象としている。</t>
    <rPh sb="1" eb="3">
      <t>コウキョウ</t>
    </rPh>
    <rPh sb="3" eb="6">
      <t>ゲスイドウ</t>
    </rPh>
    <rPh sb="7" eb="9">
      <t>タイショウ</t>
    </rPh>
    <phoneticPr fontId="10"/>
  </si>
  <si>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0"/>
  </si>
  <si>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0"/>
  </si>
  <si>
    <t>※該当するデータがない場合は黒塗りにしている。</t>
    <rPh sb="1" eb="3">
      <t>ガイトウ</t>
    </rPh>
    <rPh sb="11" eb="13">
      <t>バアイ</t>
    </rPh>
    <rPh sb="14" eb="16">
      <t>クロヌ</t>
    </rPh>
    <phoneticPr fontId="10"/>
  </si>
  <si>
    <t>14 神奈川県 伊勢原市</t>
  </si>
  <si>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</si>
  <si>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</si>
  <si>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</si>
  <si>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0"/>
  </si>
  <si>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0"/>
  </si>
  <si>
    <t>【公共下水道】</t>
    <rPh sb="1" eb="3">
      <t>コウキョウ</t>
    </rPh>
    <rPh sb="3" eb="6">
      <t>ゲスイドウ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</si>
</sst>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9" formatCode="#,##0.0;[Red]\-#,##0.0"/>
    <numFmt numFmtId="180" formatCode="#,##0.0"/>
  </numFmts>
  <fonts count="13"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cellStyleXfs>
  <cellXfs count="29">
    <xf numFmtId="0" fontId="0" fillId="0" borderId="0" xfId="0">
      <alignment vertical="center"/>
    </xf>
    <xf numFmtId="0" fontId="3" fillId="0" borderId="0" xfId="0" applyFont="1">
      <alignment vertical="center"/>
    </xf>
    <xf numFmtId="0" fontId="8" fillId="0" borderId="0" xfId="0" applyFont="1">
      <alignment vertical="center"/>
    </xf>
    <xf numFmtId="0" fontId="4" fillId="0" borderId="2" xfId="0" applyFont="1" applyBorder="1">
      <alignment vertical="center"/>
    </xf>
    <xf numFmtId="0" fontId="4" fillId="0" borderId="1" xfId="0" applyFont="1" applyBorder="1" applyAlignment="1"/>
    <xf numFmtId="0" fontId="8" fillId="2" borderId="1" xfId="0" applyFont="1" applyFill="1" applyBorder="1">
      <alignment vertical="center"/>
    </xf>
    <xf numFmtId="176" fontId="8" fillId="2" borderId="1" xfId="0" applyNumberFormat="1" applyFont="1" applyFill="1" applyBorder="1">
      <alignment vertical="center"/>
    </xf>
    <xf numFmtId="180" fontId="8" fillId="2" borderId="1" xfId="0" applyNumberFormat="1" applyFont="1" applyFill="1" applyBorder="1">
      <alignment vertical="center"/>
    </xf>
    <xf numFmtId="3" fontId="8" fillId="2" borderId="1" xfId="0" applyNumberFormat="1" applyFont="1" applyFill="1" applyBorder="1">
      <alignment vertical="center"/>
    </xf>
    <xf numFmtId="0" fontId="12" fillId="0" borderId="2" xfId="0" applyFont="1" applyBorder="1" applyAlignment="1">
      <alignment horizontal="center" vertical="center"/>
    </xf>
    <xf numFmtId="0" fontId="12" fillId="0" borderId="1" xfId="0" applyFont="1" applyBorder="1">
      <alignment vertical="center"/>
    </xf>
    <xf numFmtId="1" fontId="12" fillId="0" borderId="1" xfId="0" applyNumberFormat="1" applyFont="1" applyBorder="1">
      <alignment vertical="center"/>
    </xf>
    <xf numFmtId="176" fontId="12" fillId="0" borderId="1" xfId="7" applyNumberFormat="1" applyFont="1" applyBorder="1">
      <alignment vertical="center"/>
    </xf>
    <xf numFmtId="38" fontId="12" fillId="0" borderId="1" xfId="1" applyFont="1" applyBorder="1">
      <alignment vertical="center"/>
    </xf>
    <xf numFmtId="0" fontId="8" fillId="3" borderId="2" xfId="8" applyFill="1" applyBorder="1" applyAlignment="1">
      <alignment horizontal="left" vertical="center" shrinkToFit="1"/>
    </xf>
    <xf numFmtId="0" fontId="8" fillId="3" borderId="2" xfId="8" applyFill="1" applyBorder="1" applyAlignment="1">
      <alignment horizontal="center" vertical="center" shrinkToFit="1"/>
    </xf>
    <xf numFmtId="179" fontId="8" fillId="3" borderId="1" xfId="4" applyNumberFormat="1" applyFont="1" applyFill="1" applyBorder="1" applyAlignment="1">
      <alignment horizontal="center" vertical="center" shrinkToFit="1"/>
    </xf>
    <xf numFmtId="176" fontId="8" fillId="3" borderId="1" xfId="0" applyNumberFormat="1" applyFont="1" applyFill="1" applyBorder="1">
      <alignment vertical="center"/>
    </xf>
    <xf numFmtId="177" fontId="12" fillId="0" borderId="1" xfId="0" applyNumberFormat="1" applyFont="1" applyBorder="1">
      <alignment vertical="center"/>
    </xf>
    <xf numFmtId="38" fontId="8" fillId="3" borderId="2" xfId="4" applyFont="1" applyFill="1" applyBorder="1" applyAlignment="1">
      <alignment horizontal="center" vertical="center" shrinkToFit="1"/>
    </xf>
    <xf numFmtId="38" fontId="8" fillId="3" borderId="3" xfId="4" applyFont="1" applyFill="1" applyBorder="1" applyAlignment="1">
      <alignment horizontal="center" vertical="center" shrinkToFit="1"/>
    </xf>
    <xf numFmtId="38" fontId="8" fillId="3" borderId="4" xfId="4" applyFont="1" applyFill="1" applyBorder="1" applyAlignment="1">
      <alignment horizontal="center" vertical="center" shrinkToFit="1"/>
    </xf>
    <xf numFmtId="38" fontId="8" fillId="3" borderId="5" xfId="4" applyFont="1" applyFill="1" applyBorder="1" applyAlignment="1">
      <alignment horizontal="center" vertical="center" wrapText="1"/>
    </xf>
    <xf numFmtId="38" fontId="8" fillId="3" borderId="6" xfId="4" applyFont="1" applyFill="1" applyBorder="1" applyAlignment="1">
      <alignment horizontal="center" vertical="center" wrapText="1"/>
    </xf>
    <xf numFmtId="179" fontId="8" fillId="3" borderId="2" xfId="4" applyNumberFormat="1" applyFont="1" applyFill="1" applyBorder="1" applyAlignment="1">
      <alignment horizontal="center" vertical="center" shrinkToFit="1"/>
    </xf>
    <xf numFmtId="179" fontId="8" fillId="3" borderId="3" xfId="4" applyNumberFormat="1" applyFont="1" applyFill="1" applyBorder="1" applyAlignment="1">
      <alignment horizontal="center" vertical="center" shrinkToFit="1"/>
    </xf>
    <xf numFmtId="179" fontId="8" fillId="3" borderId="4" xfId="4" applyNumberFormat="1" applyFont="1" applyFill="1" applyBorder="1" applyAlignment="1">
      <alignment horizontal="center" vertical="center" shrinkToFit="1"/>
    </xf>
    <xf numFmtId="38" fontId="4" fillId="3" borderId="5" xfId="4" applyFont="1" applyFill="1" applyBorder="1" applyAlignment="1">
      <alignment horizontal="center" vertical="center" wrapText="1"/>
    </xf>
    <xf numFmtId="38" fontId="4" fillId="3" borderId="6" xfId="4" applyFont="1" applyFill="1" applyBorder="1" applyAlignment="1">
      <alignment horizontal="center" vertical="center" wrapText="1"/>
    </xf>
  </cellXfs>
  <cellStyles count="9">
    <cellStyle name="パーセント" xfId="7" builtinId="5"/>
    <cellStyle name="桁区切り" xfId="1" builtinId="6"/>
    <cellStyle name="桁区切り 2" xfId="6" xr:uid="{F9F5B36A-789E-4170-874C-B5546A859CD8}"/>
    <cellStyle name="桁区切り 3" xfId="4" xr:uid="{7952E08B-71CA-47EF-8B1F-081EBE33B2D1}"/>
    <cellStyle name="標準" xfId="0" builtinId="0"/>
    <cellStyle name="標準 2" xfId="5" xr:uid="{F77D8BBF-81E7-4D68-A295-466178CC2363}"/>
    <cellStyle name="標準 2 2" xfId="2" xr:uid="{2CAB8852-EB03-476A-8654-0E0CB1D47771}"/>
    <cellStyle name="標準 3" xfId="3" xr:uid="{B74E704A-FCDD-4436-8960-486922DAF0EB}"/>
    <cellStyle name="標準 5" xfId="8" xr:uid="{E296EAAB-2089-4BC3-85E6-C0A67E135550}"/>
  </cellStyles>
  <dxfs count="61">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ont>
        <b/>
        <i val="0"/>
      </font>
      <fill>
        <patternFill>
          <bgColor rgb="FFFFFF99"/>
        </patternFill>
      </fill>
      <border>
        <top style="thin">
          <color indexed="64"/>
        </top>
        <bottom style="thin">
          <color indexed="64"/>
        </bottom>
      </border>
    </dxf>
    <dxf>
      <font>
        <b/>
        <i val="0"/>
      </font>
      <fill>
        <patternFill>
          <bgColor rgb="FFFFFF99"/>
        </patternFill>
      </fill>
      <border>
        <top style="thin">
          <color indexed="64"/>
        </top>
        <bottom style="thin">
          <color indexed="64"/>
        </bottom>
      </border>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C1:AI40"/>
  <sheetViews>
    <sheetView tabSelected="1" topLeftCell="F1" zoomScale="70" zoomScaleNormal="70" workbookViewId="0">
      <selection activeCell="F2" sqref="F2"/>
    </sheetView>
  </sheetViews>
  <sheetFormatPr defaultColWidth="9.77734375" defaultRowHeight="13.2" x14ac:dyDescent="0.2"/>
  <cols>
    <col min="1" max="4" width="0" style="1" hidden="1" customWidth="1"/>
    <col min="5" max="5" width="28.21875" style="1" hidden="1" customWidth="1"/>
    <col min="6" max="6" width="26.5546875" style="2" customWidth="1"/>
    <col min="7" max="34" width="11.21875" style="2" customWidth="1"/>
    <col min="35" max="35" width="9.77734375" style="2"/>
    <col min="36" max="16384" width="9.77734375" style="1"/>
  </cols>
  <sheetData>
    <row r="1" spans="3:34" x14ac:dyDescent="0.2">
      <c r="F1" s="2" t="s">
        <v>49</v>
      </c>
    </row>
    <row r="2" spans="3:34" s="2" customFormat="1" ht="27.75" customHeight="1" x14ac:dyDescent="0.2">
      <c r="C2" s="1" t="e">
        <f>VLOOKUP(F2,#REF!,7,FALSE)</f>
        <v>#REF!</v>
      </c>
      <c r="F2" s="14" t="s">
        <v>38</v>
      </c>
      <c r="G2" s="27" t="s">
        <v>24</v>
      </c>
      <c r="H2" s="22" t="s">
        <v>25</v>
      </c>
      <c r="I2" s="24" t="s">
        <v>26</v>
      </c>
      <c r="J2" s="25"/>
      <c r="K2" s="26"/>
      <c r="L2" s="24" t="s">
        <v>27</v>
      </c>
      <c r="M2" s="25"/>
      <c r="N2" s="26"/>
      <c r="O2" s="24" t="s">
        <v>28</v>
      </c>
      <c r="P2" s="25"/>
      <c r="Q2" s="26"/>
      <c r="R2" s="24" t="s">
        <v>29</v>
      </c>
      <c r="S2" s="25"/>
      <c r="T2" s="26"/>
      <c r="U2" s="24" t="s">
        <v>30</v>
      </c>
      <c r="V2" s="25"/>
      <c r="W2" s="26"/>
      <c r="X2" s="24" t="s">
        <v>31</v>
      </c>
      <c r="Y2" s="25"/>
      <c r="Z2" s="26"/>
      <c r="AA2" s="24" t="s">
        <v>32</v>
      </c>
      <c r="AB2" s="25"/>
      <c r="AC2" s="26"/>
      <c r="AD2" s="19" t="s">
        <v>33</v>
      </c>
      <c r="AE2" s="20"/>
      <c r="AF2" s="21"/>
      <c r="AG2" s="22" t="s">
        <v>34</v>
      </c>
      <c r="AH2" s="22" t="s">
        <v>35</v>
      </c>
    </row>
    <row r="3" spans="3:34" s="2" customFormat="1" x14ac:dyDescent="0.2">
      <c r="C3" s="1" t="e">
        <f>VLOOKUP(F3,#REF!,7,FALSE)</f>
        <v>#REF!</v>
      </c>
      <c r="F3" s="15" t="s">
        <v>36</v>
      </c>
      <c r="G3" s="28"/>
      <c r="H3" s="23"/>
      <c r="I3" s="16" t="s">
        <v>44</v>
      </c>
      <c r="J3" s="16" t="s">
        <v>45</v>
      </c>
      <c r="K3" s="16" t="s">
        <v>46</v>
      </c>
      <c r="L3" s="16" t="s">
        <v>44</v>
      </c>
      <c r="M3" s="16" t="s">
        <v>45</v>
      </c>
      <c r="N3" s="16" t="s">
        <v>46</v>
      </c>
      <c r="O3" s="16" t="s">
        <v>44</v>
      </c>
      <c r="P3" s="16" t="s">
        <v>45</v>
      </c>
      <c r="Q3" s="16" t="s">
        <v>46</v>
      </c>
      <c r="R3" s="16" t="s">
        <v>44</v>
      </c>
      <c r="S3" s="16" t="s">
        <v>45</v>
      </c>
      <c r="T3" s="16" t="s">
        <v>46</v>
      </c>
      <c r="U3" s="16" t="s">
        <v>44</v>
      </c>
      <c r="V3" s="16" t="s">
        <v>45</v>
      </c>
      <c r="W3" s="16" t="s">
        <v>46</v>
      </c>
      <c r="X3" s="16" t="s">
        <v>44</v>
      </c>
      <c r="Y3" s="16" t="s">
        <v>45</v>
      </c>
      <c r="Z3" s="16" t="s">
        <v>46</v>
      </c>
      <c r="AA3" s="16" t="s">
        <v>44</v>
      </c>
      <c r="AB3" s="16" t="s">
        <v>45</v>
      </c>
      <c r="AC3" s="16" t="s">
        <v>46</v>
      </c>
      <c r="AD3" s="16" t="s">
        <v>44</v>
      </c>
      <c r="AE3" s="16" t="s">
        <v>45</v>
      </c>
      <c r="AF3" s="16" t="s">
        <v>46</v>
      </c>
      <c r="AG3" s="23"/>
      <c r="AH3" s="23"/>
    </row>
    <row r="4" spans="3:34" s="2" customFormat="1" x14ac:dyDescent="0.2">
      <c r="C4" s="1" t="e">
        <f>VLOOKUP(F4,#REF!,7,FALSE)</f>
        <v>#REF!</v>
      </c>
      <c r="F4" s="3" t="s">
        <v>2</v>
      </c>
      <c r="G4" s="4" t="s">
        <v>0</v>
      </c>
      <c r="H4" s="5">
        <v>43</v>
      </c>
      <c r="I4" s="6">
        <v>0.92400000000000004</v>
      </c>
      <c r="J4" s="6">
        <v>0.93044177761725744</v>
      </c>
      <c r="K4" s="6">
        <v>0.96242540217955375</v>
      </c>
      <c r="L4" s="6">
        <v>0.72499999999999998</v>
      </c>
      <c r="M4" s="6">
        <v>0.73651656281991329</v>
      </c>
      <c r="N4" s="6">
        <v>0.68692400190753911</v>
      </c>
      <c r="O4" s="6">
        <v>1.5209999999999999</v>
      </c>
      <c r="P4" s="6">
        <v>1.5978645930442985</v>
      </c>
      <c r="Q4" s="6">
        <v>1.3506237143812094</v>
      </c>
      <c r="R4" s="7">
        <v>150</v>
      </c>
      <c r="S4" s="7">
        <v>137.74806812699848</v>
      </c>
      <c r="T4" s="7">
        <v>150</v>
      </c>
      <c r="U4" s="7">
        <v>71.489999999999995</v>
      </c>
      <c r="V4" s="7">
        <v>63.493323598019998</v>
      </c>
      <c r="W4" s="7">
        <v>76.289642473320697</v>
      </c>
      <c r="X4" s="7">
        <v>78.510000000000005</v>
      </c>
      <c r="Y4" s="7">
        <v>74.254744528978492</v>
      </c>
      <c r="Z4" s="7">
        <v>73.710357526679303</v>
      </c>
      <c r="AA4" s="7">
        <v>108.73</v>
      </c>
      <c r="AB4" s="7">
        <v>101.45373367198017</v>
      </c>
      <c r="AC4" s="7">
        <v>103.03860028613087</v>
      </c>
      <c r="AD4" s="8">
        <v>1890</v>
      </c>
      <c r="AE4" s="8">
        <v>1944</v>
      </c>
      <c r="AF4" s="8">
        <v>1980</v>
      </c>
      <c r="AG4" s="5">
        <v>27</v>
      </c>
      <c r="AH4" s="17"/>
    </row>
    <row r="5" spans="3:34" s="2" customFormat="1" x14ac:dyDescent="0.2">
      <c r="C5" s="1" t="e">
        <f>VLOOKUP(F5,#REF!,7,FALSE)</f>
        <v>#REF!</v>
      </c>
      <c r="F5" s="3" t="s">
        <v>3</v>
      </c>
      <c r="G5" s="4" t="s">
        <v>0</v>
      </c>
      <c r="H5" s="5">
        <v>43</v>
      </c>
      <c r="I5" s="6">
        <v>0.96</v>
      </c>
      <c r="J5" s="6">
        <v>0.9906936369509044</v>
      </c>
      <c r="K5" s="6">
        <v>0.99411069448972933</v>
      </c>
      <c r="L5" s="6">
        <v>0.69900000000000007</v>
      </c>
      <c r="M5" s="6">
        <v>0.72048648595941123</v>
      </c>
      <c r="N5" s="6">
        <v>0.74408273096607402</v>
      </c>
      <c r="O5" s="6">
        <v>1.6230000000000002</v>
      </c>
      <c r="P5" s="6">
        <v>1.4767772863673094</v>
      </c>
      <c r="Q5" s="6">
        <v>1.5301304168565413</v>
      </c>
      <c r="R5" s="7">
        <v>148.71</v>
      </c>
      <c r="S5" s="7">
        <v>138.12255468322354</v>
      </c>
      <c r="T5" s="7">
        <v>131.20102373012764</v>
      </c>
      <c r="U5" s="7">
        <v>64.040000000000006</v>
      </c>
      <c r="V5" s="7">
        <v>67.386893727386678</v>
      </c>
      <c r="W5" s="7">
        <v>63.801369456608164</v>
      </c>
      <c r="X5" s="7">
        <v>84.68</v>
      </c>
      <c r="Y5" s="7">
        <v>70.735660955836863</v>
      </c>
      <c r="Z5" s="7">
        <v>67.399654273519488</v>
      </c>
      <c r="AA5" s="7">
        <v>103.96</v>
      </c>
      <c r="AB5" s="7">
        <v>99.51543405545236</v>
      </c>
      <c r="AC5" s="7">
        <v>97.624416042658055</v>
      </c>
      <c r="AD5" s="8">
        <v>1944</v>
      </c>
      <c r="AE5" s="8">
        <v>1944</v>
      </c>
      <c r="AF5" s="8">
        <v>1980</v>
      </c>
      <c r="AG5" s="5">
        <v>15</v>
      </c>
      <c r="AH5" s="17"/>
    </row>
    <row r="6" spans="3:34" s="2" customFormat="1" x14ac:dyDescent="0.2">
      <c r="C6" s="1" t="e">
        <f>VLOOKUP(F6,#REF!,7,FALSE)</f>
        <v>#REF!</v>
      </c>
      <c r="F6" s="3" t="s">
        <v>4</v>
      </c>
      <c r="G6" s="4" t="s">
        <v>0</v>
      </c>
      <c r="H6" s="5">
        <v>41</v>
      </c>
      <c r="I6" s="6">
        <v>0.91200000000000003</v>
      </c>
      <c r="J6" s="6">
        <v>0.91558179723502309</v>
      </c>
      <c r="K6" s="6">
        <v>0.91392492281599069</v>
      </c>
      <c r="L6" s="6">
        <v>0.65599999999999992</v>
      </c>
      <c r="M6" s="6">
        <v>0.73272870447278571</v>
      </c>
      <c r="N6" s="6">
        <v>0.76638648734139836</v>
      </c>
      <c r="O6" s="6">
        <v>1.9480000000000002</v>
      </c>
      <c r="P6" s="6">
        <v>1.8440029574412704</v>
      </c>
      <c r="Q6" s="6">
        <v>1.7698554028064679</v>
      </c>
      <c r="R6" s="7">
        <v>150</v>
      </c>
      <c r="S6" s="7">
        <v>149.99999048195025</v>
      </c>
      <c r="T6" s="7">
        <v>134.10845529103554</v>
      </c>
      <c r="U6" s="7">
        <v>50.5</v>
      </c>
      <c r="V6" s="7">
        <v>59.603645565340749</v>
      </c>
      <c r="W6" s="7">
        <v>58.071923734730369</v>
      </c>
      <c r="X6" s="7">
        <v>99.5</v>
      </c>
      <c r="Y6" s="7">
        <v>90.396344916609507</v>
      </c>
      <c r="Z6" s="7">
        <v>76.036531556305164</v>
      </c>
      <c r="AA6" s="7">
        <v>98.37</v>
      </c>
      <c r="AB6" s="7">
        <v>109.9092986967696</v>
      </c>
      <c r="AC6" s="7">
        <v>102.7789079732777</v>
      </c>
      <c r="AD6" s="8">
        <v>1617</v>
      </c>
      <c r="AE6" s="8">
        <v>1944</v>
      </c>
      <c r="AF6" s="8">
        <v>1980</v>
      </c>
      <c r="AG6" s="5">
        <v>8</v>
      </c>
      <c r="AH6" s="17"/>
    </row>
    <row r="7" spans="3:34" s="2" customFormat="1" x14ac:dyDescent="0.2">
      <c r="C7" s="1" t="e">
        <f>VLOOKUP(F7,#REF!,7,FALSE)</f>
        <v>#REF!</v>
      </c>
      <c r="F7" s="3" t="s">
        <v>5</v>
      </c>
      <c r="G7" s="4" t="s">
        <v>0</v>
      </c>
      <c r="H7" s="5">
        <v>33</v>
      </c>
      <c r="I7" s="6">
        <v>0.94700000000000006</v>
      </c>
      <c r="J7" s="6">
        <v>0.96069615422902077</v>
      </c>
      <c r="K7" s="6">
        <v>0.97103525498526244</v>
      </c>
      <c r="L7" s="6">
        <v>0.93900000000000006</v>
      </c>
      <c r="M7" s="6">
        <v>1.0401436755628253</v>
      </c>
      <c r="N7" s="6">
        <v>1.2563515172986173</v>
      </c>
      <c r="O7" s="6">
        <v>1.911</v>
      </c>
      <c r="P7" s="6">
        <v>1.7499956784937647</v>
      </c>
      <c r="Q7" s="6">
        <v>1.9222675960692241</v>
      </c>
      <c r="R7" s="7">
        <v>116.12</v>
      </c>
      <c r="S7" s="7">
        <v>90.103337447970702</v>
      </c>
      <c r="T7" s="7">
        <v>86.266744433488341</v>
      </c>
      <c r="U7" s="7">
        <v>57.1</v>
      </c>
      <c r="V7" s="7">
        <v>53.554656017365538</v>
      </c>
      <c r="W7" s="7">
        <v>56.382033117059386</v>
      </c>
      <c r="X7" s="7">
        <v>59.02</v>
      </c>
      <c r="Y7" s="7">
        <v>36.548681430605164</v>
      </c>
      <c r="Z7" s="7">
        <v>29.884711316428952</v>
      </c>
      <c r="AA7" s="7">
        <v>109.09</v>
      </c>
      <c r="AB7" s="7">
        <v>93.720416593609784</v>
      </c>
      <c r="AC7" s="7">
        <v>108.38135526142513</v>
      </c>
      <c r="AD7" s="8">
        <v>1785</v>
      </c>
      <c r="AE7" s="8">
        <v>1836</v>
      </c>
      <c r="AF7" s="8">
        <v>1870</v>
      </c>
      <c r="AG7" s="5">
        <v>26</v>
      </c>
      <c r="AH7" s="17"/>
    </row>
    <row r="8" spans="3:34" s="2" customFormat="1" x14ac:dyDescent="0.2">
      <c r="C8" s="1" t="e">
        <f>VLOOKUP(F8,#REF!,7,FALSE)</f>
        <v>#REF!</v>
      </c>
      <c r="F8" s="3" t="s">
        <v>1</v>
      </c>
      <c r="G8" s="4" t="s">
        <v>0</v>
      </c>
      <c r="H8" s="5">
        <v>40</v>
      </c>
      <c r="I8" s="6">
        <v>0.998</v>
      </c>
      <c r="J8" s="6">
        <v>0.99931088797007284</v>
      </c>
      <c r="K8" s="6">
        <v>0.99512099282884181</v>
      </c>
      <c r="L8" s="6">
        <v>0.92900000000000005</v>
      </c>
      <c r="M8" s="6">
        <v>1.3677766563480076</v>
      </c>
      <c r="N8" s="6">
        <v>0.84248677284521012</v>
      </c>
      <c r="O8" s="6">
        <v>1.8019999999999998</v>
      </c>
      <c r="P8" s="6">
        <v>1.9069985975416843</v>
      </c>
      <c r="Q8" s="6">
        <v>1.557588256905247</v>
      </c>
      <c r="R8" s="7">
        <v>102.84</v>
      </c>
      <c r="S8" s="7">
        <v>65.869340186682365</v>
      </c>
      <c r="T8" s="7">
        <v>107.58588620806269</v>
      </c>
      <c r="U8" s="7">
        <v>53.01</v>
      </c>
      <c r="V8" s="7">
        <v>47.244159483143257</v>
      </c>
      <c r="W8" s="7">
        <v>58.192327576489063</v>
      </c>
      <c r="X8" s="7">
        <v>49.83</v>
      </c>
      <c r="Y8" s="7">
        <v>18.625180703539112</v>
      </c>
      <c r="Z8" s="7">
        <v>49.393558631573626</v>
      </c>
      <c r="AA8" s="7">
        <v>95.56</v>
      </c>
      <c r="AB8" s="7">
        <v>90.094545876389859</v>
      </c>
      <c r="AC8" s="7">
        <v>90.639686075122739</v>
      </c>
      <c r="AD8" s="8">
        <v>1365</v>
      </c>
      <c r="AE8" s="8">
        <v>1512</v>
      </c>
      <c r="AF8" s="8">
        <v>1540</v>
      </c>
      <c r="AG8" s="5">
        <v>9</v>
      </c>
      <c r="AH8" s="17"/>
    </row>
    <row r="9" spans="3:34" s="2" customFormat="1" x14ac:dyDescent="0.2">
      <c r="C9" s="1" t="e">
        <f>VLOOKUP(F9,#REF!,7,FALSE)</f>
        <v>#REF!</v>
      </c>
      <c r="F9" s="3" t="s">
        <v>6</v>
      </c>
      <c r="G9" s="4" t="s">
        <v>0</v>
      </c>
      <c r="H9" s="5">
        <v>45</v>
      </c>
      <c r="I9" s="6">
        <v>0.998</v>
      </c>
      <c r="J9" s="6">
        <v>0.99805222152032003</v>
      </c>
      <c r="K9" s="6">
        <v>0.9989580035876332</v>
      </c>
      <c r="L9" s="6">
        <v>0.99900000000000011</v>
      </c>
      <c r="M9" s="6">
        <v>0.98972423344360172</v>
      </c>
      <c r="N9" s="6">
        <v>1.1733965273588258</v>
      </c>
      <c r="O9" s="6">
        <v>1.9350000000000001</v>
      </c>
      <c r="P9" s="6">
        <v>1.7795888499558548</v>
      </c>
      <c r="Q9" s="6">
        <v>1.7812335343363972</v>
      </c>
      <c r="R9" s="7">
        <v>121.68</v>
      </c>
      <c r="S9" s="7">
        <v>123.5448479022684</v>
      </c>
      <c r="T9" s="7">
        <v>93.789493796030484</v>
      </c>
      <c r="U9" s="7">
        <v>62.84</v>
      </c>
      <c r="V9" s="7">
        <v>68.709876379036743</v>
      </c>
      <c r="W9" s="7">
        <v>61.784299588770395</v>
      </c>
      <c r="X9" s="7">
        <v>58.84</v>
      </c>
      <c r="Y9" s="7">
        <v>54.834971523231651</v>
      </c>
      <c r="Z9" s="7">
        <v>32.005194207260082</v>
      </c>
      <c r="AA9" s="7">
        <v>121.58</v>
      </c>
      <c r="AB9" s="7">
        <v>122.27532988597895</v>
      </c>
      <c r="AC9" s="7">
        <v>110.0522663230043</v>
      </c>
      <c r="AD9" s="8">
        <v>1722</v>
      </c>
      <c r="AE9" s="8">
        <v>1771</v>
      </c>
      <c r="AF9" s="8">
        <v>1804</v>
      </c>
      <c r="AG9" s="5">
        <v>25</v>
      </c>
      <c r="AH9" s="17"/>
    </row>
    <row r="10" spans="3:34" s="2" customFormat="1" x14ac:dyDescent="0.2">
      <c r="C10" s="1" t="e">
        <f>VLOOKUP(F10,#REF!,7,FALSE)</f>
        <v>#REF!</v>
      </c>
      <c r="F10" s="3" t="s">
        <v>7</v>
      </c>
      <c r="G10" s="4" t="s">
        <v>0</v>
      </c>
      <c r="H10" s="5">
        <v>46</v>
      </c>
      <c r="I10" s="6">
        <v>0.998</v>
      </c>
      <c r="J10" s="6">
        <v>0.9979473911168607</v>
      </c>
      <c r="K10" s="6">
        <v>0.99920177383592013</v>
      </c>
      <c r="L10" s="6">
        <v>1.8019999999999998</v>
      </c>
      <c r="M10" s="6">
        <v>2.2411729650221974</v>
      </c>
      <c r="N10" s="6">
        <v>1.2446068129391228</v>
      </c>
      <c r="O10" s="6">
        <v>2.2669999999999999</v>
      </c>
      <c r="P10" s="6">
        <v>2.461339719721241</v>
      </c>
      <c r="Q10" s="6">
        <v>1.8471492033353336</v>
      </c>
      <c r="R10" s="7">
        <v>77.09</v>
      </c>
      <c r="S10" s="7">
        <v>56.320940623706768</v>
      </c>
      <c r="T10" s="7">
        <v>94.675802861812386</v>
      </c>
      <c r="U10" s="7">
        <v>61.28</v>
      </c>
      <c r="V10" s="7">
        <v>51.283034389404655</v>
      </c>
      <c r="W10" s="7">
        <v>63.792437042727215</v>
      </c>
      <c r="X10" s="7">
        <v>15.81</v>
      </c>
      <c r="Y10" s="7">
        <v>5.0379062343021124</v>
      </c>
      <c r="Z10" s="7">
        <v>30.883365819085167</v>
      </c>
      <c r="AA10" s="7">
        <v>138.94999999999999</v>
      </c>
      <c r="AB10" s="7">
        <v>126.22496949047202</v>
      </c>
      <c r="AC10" s="7">
        <v>117.834149262293</v>
      </c>
      <c r="AD10" s="8">
        <v>1008</v>
      </c>
      <c r="AE10" s="8">
        <v>1036</v>
      </c>
      <c r="AF10" s="8">
        <v>1056</v>
      </c>
      <c r="AG10" s="5">
        <v>1</v>
      </c>
      <c r="AH10" s="17"/>
    </row>
    <row r="11" spans="3:34" s="2" customFormat="1" x14ac:dyDescent="0.2">
      <c r="C11" s="1" t="e">
        <f>VLOOKUP(F11,#REF!,7,FALSE)</f>
        <v>#REF!</v>
      </c>
      <c r="F11" s="3" t="s">
        <v>8</v>
      </c>
      <c r="G11" s="4" t="s">
        <v>0</v>
      </c>
      <c r="H11" s="5">
        <v>39</v>
      </c>
      <c r="I11" s="6">
        <v>0.98499999999999999</v>
      </c>
      <c r="J11" s="6">
        <v>0.99076504781548846</v>
      </c>
      <c r="K11" s="6">
        <v>0.993517265721513</v>
      </c>
      <c r="L11" s="6">
        <v>0.73299999999999998</v>
      </c>
      <c r="M11" s="6">
        <v>0.99870304711832092</v>
      </c>
      <c r="N11" s="6">
        <v>1.065546212284771</v>
      </c>
      <c r="O11" s="6">
        <v>1.8359999999999999</v>
      </c>
      <c r="P11" s="6">
        <v>2.1140753616110732</v>
      </c>
      <c r="Q11" s="6">
        <v>2.257333625218914</v>
      </c>
      <c r="R11" s="7">
        <v>161.37</v>
      </c>
      <c r="S11" s="7">
        <v>151.15616275811152</v>
      </c>
      <c r="T11" s="7">
        <v>126.63216890738532</v>
      </c>
      <c r="U11" s="7">
        <v>64.38</v>
      </c>
      <c r="V11" s="7">
        <v>71.407161295421702</v>
      </c>
      <c r="W11" s="7">
        <v>59.775137545113282</v>
      </c>
      <c r="X11" s="7">
        <v>96.99</v>
      </c>
      <c r="Y11" s="7">
        <v>79.749001462689819</v>
      </c>
      <c r="Z11" s="7">
        <v>66.857031362272039</v>
      </c>
      <c r="AA11" s="7">
        <v>118.23</v>
      </c>
      <c r="AB11" s="7">
        <v>150.96012033723886</v>
      </c>
      <c r="AC11" s="7">
        <v>134.93242793266978</v>
      </c>
      <c r="AD11" s="8">
        <v>1575</v>
      </c>
      <c r="AE11" s="8">
        <v>1980</v>
      </c>
      <c r="AF11" s="8">
        <v>2017</v>
      </c>
      <c r="AG11" s="5">
        <v>8</v>
      </c>
      <c r="AH11" s="17"/>
    </row>
    <row r="12" spans="3:34" s="2" customFormat="1" x14ac:dyDescent="0.2">
      <c r="C12" s="1" t="e">
        <f>VLOOKUP(F12,#REF!,7,FALSE)</f>
        <v>#REF!</v>
      </c>
      <c r="F12" s="3" t="s">
        <v>9</v>
      </c>
      <c r="G12" s="4" t="s">
        <v>0</v>
      </c>
      <c r="H12" s="5">
        <v>43</v>
      </c>
      <c r="I12" s="6">
        <v>0.99199999999999999</v>
      </c>
      <c r="J12" s="6">
        <v>0.99499390970298085</v>
      </c>
      <c r="K12" s="6">
        <v>0.99681639423205548</v>
      </c>
      <c r="L12" s="6">
        <v>0.81099999999999994</v>
      </c>
      <c r="M12" s="6">
        <v>0.94650618234277684</v>
      </c>
      <c r="N12" s="6">
        <v>0.98222985491781556</v>
      </c>
      <c r="O12" s="6">
        <v>1.8840000000000001</v>
      </c>
      <c r="P12" s="6">
        <v>1.8282309247136521</v>
      </c>
      <c r="Q12" s="6">
        <v>1.4803329714588351</v>
      </c>
      <c r="R12" s="7">
        <v>147.09</v>
      </c>
      <c r="S12" s="7">
        <v>124.92948922627657</v>
      </c>
      <c r="T12" s="7">
        <v>117.70931132517299</v>
      </c>
      <c r="U12" s="7">
        <v>63.31</v>
      </c>
      <c r="V12" s="7">
        <v>64.678117141091761</v>
      </c>
      <c r="W12" s="7">
        <v>78.102428314801415</v>
      </c>
      <c r="X12" s="7">
        <v>83.79</v>
      </c>
      <c r="Y12" s="7">
        <v>60.251372085184812</v>
      </c>
      <c r="Z12" s="7">
        <v>39.606883010371568</v>
      </c>
      <c r="AA12" s="7">
        <v>119.3</v>
      </c>
      <c r="AB12" s="7">
        <v>118.24653390959611</v>
      </c>
      <c r="AC12" s="7">
        <v>115.61759978540064</v>
      </c>
      <c r="AD12" s="8">
        <v>1610</v>
      </c>
      <c r="AE12" s="8">
        <v>1883</v>
      </c>
      <c r="AF12" s="8">
        <v>1918</v>
      </c>
      <c r="AG12" s="5">
        <v>9</v>
      </c>
      <c r="AH12" s="17"/>
    </row>
    <row r="13" spans="3:34" s="2" customFormat="1" x14ac:dyDescent="0.2">
      <c r="C13" s="1" t="e">
        <f>VLOOKUP(F13,#REF!,7,FALSE)</f>
        <v>#REF!</v>
      </c>
      <c r="F13" s="3" t="s">
        <v>10</v>
      </c>
      <c r="G13" s="4" t="s">
        <v>0</v>
      </c>
      <c r="H13" s="5">
        <v>39</v>
      </c>
      <c r="I13" s="6">
        <v>0.95299999999999996</v>
      </c>
      <c r="J13" s="6">
        <v>0.97432116286547443</v>
      </c>
      <c r="K13" s="6">
        <v>0.97820020179035272</v>
      </c>
      <c r="L13" s="6">
        <v>0.755</v>
      </c>
      <c r="M13" s="6">
        <v>0.86949450571767528</v>
      </c>
      <c r="N13" s="6">
        <v>1.0689413337955969</v>
      </c>
      <c r="O13" s="6">
        <v>1.9730000000000001</v>
      </c>
      <c r="P13" s="6">
        <v>2.1440441016909544</v>
      </c>
      <c r="Q13" s="6">
        <v>1.5445145924964327</v>
      </c>
      <c r="R13" s="7">
        <v>172.48</v>
      </c>
      <c r="S13" s="7">
        <v>137.91187169829288</v>
      </c>
      <c r="T13" s="7">
        <v>113.11892701146971</v>
      </c>
      <c r="U13" s="7">
        <v>66.03</v>
      </c>
      <c r="V13" s="7">
        <v>55.928707166206948</v>
      </c>
      <c r="W13" s="7">
        <v>78.288348523613251</v>
      </c>
      <c r="X13" s="7">
        <v>106.45</v>
      </c>
      <c r="Y13" s="7">
        <v>81.983164532085937</v>
      </c>
      <c r="Z13" s="7">
        <v>34.830578487856457</v>
      </c>
      <c r="AA13" s="7">
        <v>130.30000000000001</v>
      </c>
      <c r="AB13" s="7">
        <v>119.91361471490661</v>
      </c>
      <c r="AC13" s="7">
        <v>120.91749671716723</v>
      </c>
      <c r="AD13" s="8">
        <v>1974</v>
      </c>
      <c r="AE13" s="8">
        <v>2030</v>
      </c>
      <c r="AF13" s="8">
        <v>2068</v>
      </c>
      <c r="AG13" s="5">
        <v>24</v>
      </c>
      <c r="AH13" s="17"/>
    </row>
    <row r="14" spans="3:34" s="2" customFormat="1" x14ac:dyDescent="0.2">
      <c r="C14" s="1" t="e">
        <f>VLOOKUP(F14,#REF!,7,FALSE)</f>
        <v>#REF!</v>
      </c>
      <c r="F14" s="3" t="s">
        <v>43</v>
      </c>
      <c r="G14" s="4" t="s">
        <v>0</v>
      </c>
      <c r="H14" s="5">
        <v>51</v>
      </c>
      <c r="I14" s="6">
        <v>0.93400000000000005</v>
      </c>
      <c r="J14" s="6">
        <v>0.97636165167312827</v>
      </c>
      <c r="K14" s="6">
        <v>0.93600533592044632</v>
      </c>
      <c r="L14" s="6">
        <v>0.70900000000000007</v>
      </c>
      <c r="M14" s="6">
        <v>0.83001896860766622</v>
      </c>
      <c r="N14" s="6">
        <v>0.95772293924794671</v>
      </c>
      <c r="O14" s="6">
        <v>1.181</v>
      </c>
      <c r="P14" s="6">
        <v>1.6587442103099954</v>
      </c>
      <c r="Q14" s="6">
        <v>1.4045049501115947</v>
      </c>
      <c r="R14" s="7">
        <v>151.16999999999999</v>
      </c>
      <c r="S14" s="7">
        <v>150.00407583013742</v>
      </c>
      <c r="T14" s="7">
        <v>150.14546030065006</v>
      </c>
      <c r="U14" s="7">
        <v>90.75</v>
      </c>
      <c r="V14" s="7">
        <v>75.060535273373105</v>
      </c>
      <c r="W14" s="7">
        <v>102.38322872585749</v>
      </c>
      <c r="X14" s="7">
        <v>60.42</v>
      </c>
      <c r="Y14" s="7">
        <v>74.943540556764333</v>
      </c>
      <c r="Z14" s="7">
        <v>47.762231574792558</v>
      </c>
      <c r="AA14" s="7">
        <v>107.16</v>
      </c>
      <c r="AB14" s="7">
        <v>124.50622830747683</v>
      </c>
      <c r="AC14" s="7">
        <v>143.79775155387446</v>
      </c>
      <c r="AD14" s="8">
        <v>2019</v>
      </c>
      <c r="AE14" s="8">
        <v>2312</v>
      </c>
      <c r="AF14" s="8">
        <v>2355</v>
      </c>
      <c r="AG14" s="5">
        <v>6</v>
      </c>
      <c r="AH14" s="6">
        <v>0.61131128848346639</v>
      </c>
    </row>
    <row r="15" spans="3:34" s="2" customFormat="1" x14ac:dyDescent="0.2">
      <c r="C15" s="1" t="e">
        <f>VLOOKUP(F15,#REF!,7,FALSE)</f>
        <v>#REF!</v>
      </c>
      <c r="F15" s="3" t="s">
        <v>11</v>
      </c>
      <c r="G15" s="4" t="s">
        <v>0</v>
      </c>
      <c r="H15" s="5">
        <v>34</v>
      </c>
      <c r="I15" s="6">
        <v>0.91</v>
      </c>
      <c r="J15" s="6">
        <v>0.93182925704953445</v>
      </c>
      <c r="K15" s="6">
        <v>0.95757377585220305</v>
      </c>
      <c r="L15" s="6">
        <v>0.82200000000000006</v>
      </c>
      <c r="M15" s="6">
        <v>1.0383368962727832</v>
      </c>
      <c r="N15" s="6">
        <v>0.9687356727661941</v>
      </c>
      <c r="O15" s="6">
        <v>2.4260000000000002</v>
      </c>
      <c r="P15" s="6">
        <v>2.3243079440034209</v>
      </c>
      <c r="Q15" s="6">
        <v>1.9968522018688946</v>
      </c>
      <c r="R15" s="7">
        <v>179.43</v>
      </c>
      <c r="S15" s="7">
        <v>144.62833692583314</v>
      </c>
      <c r="T15" s="7">
        <v>150.11609377912555</v>
      </c>
      <c r="U15" s="7">
        <v>60.8</v>
      </c>
      <c r="V15" s="7">
        <v>64.609742811446907</v>
      </c>
      <c r="W15" s="7">
        <v>72.826028368073565</v>
      </c>
      <c r="X15" s="7">
        <v>118.63</v>
      </c>
      <c r="Y15" s="7">
        <v>80.018594114386232</v>
      </c>
      <c r="Z15" s="7">
        <v>77.290065411051998</v>
      </c>
      <c r="AA15" s="7">
        <v>147.5</v>
      </c>
      <c r="AB15" s="7">
        <v>150.17293847666397</v>
      </c>
      <c r="AC15" s="7">
        <v>145.42281510015428</v>
      </c>
      <c r="AD15" s="8">
        <v>2730</v>
      </c>
      <c r="AE15" s="8">
        <v>2808</v>
      </c>
      <c r="AF15" s="8">
        <v>3107</v>
      </c>
      <c r="AG15" s="5">
        <v>3</v>
      </c>
      <c r="AH15" s="17"/>
    </row>
    <row r="16" spans="3:34" s="2" customFormat="1" x14ac:dyDescent="0.2">
      <c r="C16" s="1" t="e">
        <f>VLOOKUP(F16,#REF!,7,FALSE)</f>
        <v>#REF!</v>
      </c>
      <c r="F16" s="3" t="s">
        <v>12</v>
      </c>
      <c r="G16" s="4" t="s">
        <v>0</v>
      </c>
      <c r="H16" s="5">
        <v>45</v>
      </c>
      <c r="I16" s="6">
        <v>0.9840000000000001</v>
      </c>
      <c r="J16" s="6">
        <v>0.99027572410193965</v>
      </c>
      <c r="K16" s="6">
        <v>0.99246827815977878</v>
      </c>
      <c r="L16" s="6">
        <v>0.84900000000000009</v>
      </c>
      <c r="M16" s="6">
        <v>0.85689379178032909</v>
      </c>
      <c r="N16" s="6">
        <v>0.92272082586398363</v>
      </c>
      <c r="O16" s="6">
        <v>1.861</v>
      </c>
      <c r="P16" s="6">
        <v>1.630223422650686</v>
      </c>
      <c r="Q16" s="6">
        <v>1.6451187106821072</v>
      </c>
      <c r="R16" s="7">
        <v>149.94999999999999</v>
      </c>
      <c r="S16" s="7">
        <v>149.99342635003075</v>
      </c>
      <c r="T16" s="7">
        <v>130.01514690223948</v>
      </c>
      <c r="U16" s="7">
        <v>68.41</v>
      </c>
      <c r="V16" s="7">
        <v>78.840994468242073</v>
      </c>
      <c r="W16" s="7">
        <v>72.923420629457169</v>
      </c>
      <c r="X16" s="7">
        <v>81.540000000000006</v>
      </c>
      <c r="Y16" s="7">
        <v>71.152431881788686</v>
      </c>
      <c r="Z16" s="7">
        <v>57.091726272782317</v>
      </c>
      <c r="AA16" s="7">
        <v>127.33</v>
      </c>
      <c r="AB16" s="7">
        <v>128.52843584720139</v>
      </c>
      <c r="AC16" s="7">
        <v>119.96768372446157</v>
      </c>
      <c r="AD16" s="8">
        <v>2163</v>
      </c>
      <c r="AE16" s="8">
        <v>2224</v>
      </c>
      <c r="AF16" s="8">
        <v>2266</v>
      </c>
      <c r="AG16" s="5">
        <v>15</v>
      </c>
      <c r="AH16" s="17"/>
    </row>
    <row r="17" spans="3:34" s="2" customFormat="1" x14ac:dyDescent="0.2">
      <c r="C17" s="1" t="e">
        <f>VLOOKUP(F17,#REF!,7,FALSE)</f>
        <v>#REF!</v>
      </c>
      <c r="F17" s="3" t="s">
        <v>13</v>
      </c>
      <c r="G17" s="4" t="s">
        <v>0</v>
      </c>
      <c r="H17" s="5">
        <v>45</v>
      </c>
      <c r="I17" s="6">
        <v>0.98799999999999999</v>
      </c>
      <c r="J17" s="6">
        <v>0.9918125910741189</v>
      </c>
      <c r="K17" s="6">
        <v>0.99409803348909653</v>
      </c>
      <c r="L17" s="6">
        <v>0.71099999999999997</v>
      </c>
      <c r="M17" s="6">
        <v>0.84504129935293515</v>
      </c>
      <c r="N17" s="6">
        <v>0.99171489117191547</v>
      </c>
      <c r="O17" s="6">
        <v>2.0830000000000002</v>
      </c>
      <c r="P17" s="6">
        <v>1.8924170048483508</v>
      </c>
      <c r="Q17" s="6">
        <v>2.1795941480366756</v>
      </c>
      <c r="R17" s="7">
        <v>165.15</v>
      </c>
      <c r="S17" s="7">
        <v>150.34654018498156</v>
      </c>
      <c r="T17" s="7">
        <v>150.92039689955647</v>
      </c>
      <c r="U17" s="7">
        <v>56.33</v>
      </c>
      <c r="V17" s="7">
        <v>67.135856074869807</v>
      </c>
      <c r="W17" s="7">
        <v>68.668749694380011</v>
      </c>
      <c r="X17" s="7">
        <v>108.82</v>
      </c>
      <c r="Y17" s="7">
        <v>83.210684110111742</v>
      </c>
      <c r="Z17" s="7">
        <v>82.251647205176454</v>
      </c>
      <c r="AA17" s="7">
        <v>117.36</v>
      </c>
      <c r="AB17" s="7">
        <v>127.04903567113509</v>
      </c>
      <c r="AC17" s="7">
        <v>149.67000498686593</v>
      </c>
      <c r="AD17" s="8">
        <v>1811</v>
      </c>
      <c r="AE17" s="8">
        <v>2176</v>
      </c>
      <c r="AF17" s="8">
        <v>2656</v>
      </c>
      <c r="AG17" s="5">
        <v>4</v>
      </c>
      <c r="AH17" s="17"/>
    </row>
    <row r="18" spans="3:34" s="2" customFormat="1" x14ac:dyDescent="0.2">
      <c r="C18" s="1" t="e">
        <f>VLOOKUP(F18,#REF!,7,FALSE)</f>
        <v>#REF!</v>
      </c>
      <c r="F18" s="3" t="s">
        <v>14</v>
      </c>
      <c r="G18" s="4" t="s">
        <v>0</v>
      </c>
      <c r="H18" s="5">
        <v>35</v>
      </c>
      <c r="I18" s="6">
        <v>0.89599999999999991</v>
      </c>
      <c r="J18" s="6">
        <v>0.91555800994025804</v>
      </c>
      <c r="K18" s="6">
        <v>0.92649441459878912</v>
      </c>
      <c r="L18" s="6">
        <v>0.70099999999999996</v>
      </c>
      <c r="M18" s="6">
        <v>1.0039320785367651</v>
      </c>
      <c r="N18" s="6">
        <v>0.99483026703365685</v>
      </c>
      <c r="O18" s="6">
        <v>2.4819999999999998</v>
      </c>
      <c r="P18" s="6">
        <v>3.1327596427038404</v>
      </c>
      <c r="Q18" s="6">
        <v>2.5938011472082749</v>
      </c>
      <c r="R18" s="7">
        <v>176.89</v>
      </c>
      <c r="S18" s="7">
        <v>169.77777481216978</v>
      </c>
      <c r="T18" s="7">
        <v>167.50699219756655</v>
      </c>
      <c r="U18" s="7">
        <v>49.95</v>
      </c>
      <c r="V18" s="7">
        <v>54.407415121518703</v>
      </c>
      <c r="W18" s="7">
        <v>64.245875578113072</v>
      </c>
      <c r="X18" s="7">
        <v>126.94</v>
      </c>
      <c r="Y18" s="7">
        <v>115.37035969065107</v>
      </c>
      <c r="Z18" s="7">
        <v>103.26111661945346</v>
      </c>
      <c r="AA18" s="7">
        <v>123.99</v>
      </c>
      <c r="AB18" s="7">
        <v>170.44535435652847</v>
      </c>
      <c r="AC18" s="7">
        <v>166.64102577790979</v>
      </c>
      <c r="AD18" s="8">
        <v>1953</v>
      </c>
      <c r="AE18" s="8">
        <v>2754</v>
      </c>
      <c r="AF18" s="8">
        <v>2805</v>
      </c>
      <c r="AG18" s="5">
        <v>10</v>
      </c>
      <c r="AH18" s="17"/>
    </row>
    <row r="19" spans="3:34" s="2" customFormat="1" x14ac:dyDescent="0.2">
      <c r="C19" s="1" t="e">
        <f>VLOOKUP(F19,#REF!,7,FALSE)</f>
        <v>#REF!</v>
      </c>
      <c r="F19" s="3" t="s">
        <v>15</v>
      </c>
      <c r="G19" s="4" t="s">
        <v>0</v>
      </c>
      <c r="H19" s="5">
        <v>36</v>
      </c>
      <c r="I19" s="6">
        <v>0.85699999999999998</v>
      </c>
      <c r="J19" s="6">
        <v>0.86937849530442124</v>
      </c>
      <c r="K19" s="6">
        <v>0.89070703158619502</v>
      </c>
      <c r="L19" s="6">
        <v>0.86299999999999999</v>
      </c>
      <c r="M19" s="6">
        <v>0.88373932386784937</v>
      </c>
      <c r="N19" s="6">
        <v>0.99561124529540734</v>
      </c>
      <c r="O19" s="6">
        <v>2.7960000000000003</v>
      </c>
      <c r="P19" s="6">
        <v>2.423741470101509</v>
      </c>
      <c r="Q19" s="6">
        <v>2.3180625413746272</v>
      </c>
      <c r="R19" s="7">
        <v>162.16</v>
      </c>
      <c r="S19" s="7">
        <v>149.03750182575925</v>
      </c>
      <c r="T19" s="7">
        <v>159.51818546637909</v>
      </c>
      <c r="U19" s="7">
        <v>50.05</v>
      </c>
      <c r="V19" s="7">
        <v>54.341728570965813</v>
      </c>
      <c r="W19" s="7">
        <v>68.513293513325664</v>
      </c>
      <c r="X19" s="7">
        <v>112.1</v>
      </c>
      <c r="Y19" s="7">
        <v>94.695773254793423</v>
      </c>
      <c r="Z19" s="7">
        <v>91.004891953053431</v>
      </c>
      <c r="AA19" s="7">
        <v>139.94</v>
      </c>
      <c r="AB19" s="7">
        <v>131.71030109444985</v>
      </c>
      <c r="AC19" s="7">
        <v>158.81809927944545</v>
      </c>
      <c r="AD19" s="8">
        <v>2129</v>
      </c>
      <c r="AE19" s="8">
        <v>2190</v>
      </c>
      <c r="AF19" s="8">
        <v>2780</v>
      </c>
      <c r="AG19" s="5">
        <v>1</v>
      </c>
      <c r="AH19" s="17"/>
    </row>
    <row r="20" spans="3:34" s="2" customFormat="1" x14ac:dyDescent="0.2">
      <c r="C20" s="1" t="e">
        <f>VLOOKUP(F20,#REF!,7,FALSE)</f>
        <v>#REF!</v>
      </c>
      <c r="F20" s="3" t="s">
        <v>16</v>
      </c>
      <c r="G20" s="4" t="s">
        <v>0</v>
      </c>
      <c r="H20" s="5">
        <v>50</v>
      </c>
      <c r="I20" s="6">
        <v>0.95200000000000007</v>
      </c>
      <c r="J20" s="6">
        <v>0.95745478838738407</v>
      </c>
      <c r="K20" s="6">
        <v>0.96357002133339553</v>
      </c>
      <c r="L20" s="6">
        <v>0.91599999999999993</v>
      </c>
      <c r="M20" s="6">
        <v>1</v>
      </c>
      <c r="N20" s="6">
        <v>1</v>
      </c>
      <c r="O20" s="6">
        <v>2.798</v>
      </c>
      <c r="P20" s="6">
        <v>2.7173801486754328</v>
      </c>
      <c r="Q20" s="6">
        <v>2.1478047083146024</v>
      </c>
      <c r="R20" s="7">
        <v>188.73</v>
      </c>
      <c r="S20" s="7">
        <v>157.15605470223051</v>
      </c>
      <c r="T20" s="7">
        <v>154.65707911395242</v>
      </c>
      <c r="U20" s="7">
        <v>61.78</v>
      </c>
      <c r="V20" s="7">
        <v>57.833665554241676</v>
      </c>
      <c r="W20" s="7">
        <v>72.007049111701093</v>
      </c>
      <c r="X20" s="7">
        <v>126.95</v>
      </c>
      <c r="Y20" s="7">
        <v>99.322389147988829</v>
      </c>
      <c r="Z20" s="7">
        <v>82.650030002251313</v>
      </c>
      <c r="AA20" s="7">
        <v>172.83</v>
      </c>
      <c r="AB20" s="7">
        <v>157.15605470223051</v>
      </c>
      <c r="AC20" s="7">
        <v>154.65707911395242</v>
      </c>
      <c r="AD20" s="8">
        <v>2194</v>
      </c>
      <c r="AE20" s="8">
        <v>2194</v>
      </c>
      <c r="AF20" s="8">
        <v>2299</v>
      </c>
      <c r="AG20" s="5">
        <v>17</v>
      </c>
      <c r="AH20" s="17"/>
    </row>
    <row r="21" spans="3:34" s="2" customFormat="1" x14ac:dyDescent="0.2">
      <c r="C21" s="1" t="e">
        <f>VLOOKUP(F21,#REF!,7,FALSE)</f>
        <v>#REF!</v>
      </c>
      <c r="F21" s="3" t="s">
        <v>17</v>
      </c>
      <c r="G21" s="4" t="s">
        <v>0</v>
      </c>
      <c r="H21" s="5">
        <v>35</v>
      </c>
      <c r="I21" s="6">
        <v>0.91700000000000004</v>
      </c>
      <c r="J21" s="6">
        <v>0.93807413606192591</v>
      </c>
      <c r="K21" s="6">
        <v>0.97897426961723877</v>
      </c>
      <c r="L21" s="6">
        <v>0.98099999999999998</v>
      </c>
      <c r="M21" s="6">
        <v>0.93816833662478649</v>
      </c>
      <c r="N21" s="6">
        <v>0.98113055270730654</v>
      </c>
      <c r="O21" s="6">
        <v>1.9980000000000002</v>
      </c>
      <c r="P21" s="6">
        <v>2.1218579848903767</v>
      </c>
      <c r="Q21" s="6">
        <v>1.7459592071216843</v>
      </c>
      <c r="R21" s="7">
        <v>150.04</v>
      </c>
      <c r="S21" s="7">
        <v>161.86734318457627</v>
      </c>
      <c r="T21" s="7">
        <v>150.53698978601071</v>
      </c>
      <c r="U21" s="7">
        <v>73.69</v>
      </c>
      <c r="V21" s="7">
        <v>71.568793571824727</v>
      </c>
      <c r="W21" s="7">
        <v>84.593293697353374</v>
      </c>
      <c r="X21" s="7">
        <v>76.349999999999994</v>
      </c>
      <c r="Y21" s="7">
        <v>90.298549612751543</v>
      </c>
      <c r="Z21" s="7">
        <v>65.943696088657333</v>
      </c>
      <c r="AA21" s="7">
        <v>147.26</v>
      </c>
      <c r="AB21" s="7">
        <v>151.85881610934737</v>
      </c>
      <c r="AC21" s="7">
        <v>147.69643999164288</v>
      </c>
      <c r="AD21" s="8">
        <v>2470</v>
      </c>
      <c r="AE21" s="8">
        <v>2531</v>
      </c>
      <c r="AF21" s="8">
        <v>2755</v>
      </c>
      <c r="AG21" s="5">
        <v>5</v>
      </c>
      <c r="AH21" s="17"/>
    </row>
    <row r="22" spans="3:34" s="2" customFormat="1" x14ac:dyDescent="0.2">
      <c r="C22" s="1" t="e">
        <f>VLOOKUP(F22,#REF!,7,FALSE)</f>
        <v>#REF!</v>
      </c>
      <c r="F22" s="3" t="s">
        <v>18</v>
      </c>
      <c r="G22" s="4" t="s">
        <v>0</v>
      </c>
      <c r="H22" s="5">
        <v>38</v>
      </c>
      <c r="I22" s="6">
        <v>0.89599999999999991</v>
      </c>
      <c r="J22" s="6">
        <v>0.89839322231960272</v>
      </c>
      <c r="K22" s="6">
        <v>0.90415049836414818</v>
      </c>
      <c r="L22" s="6">
        <v>0.82499999999999996</v>
      </c>
      <c r="M22" s="6">
        <v>0.91472680737416079</v>
      </c>
      <c r="N22" s="6">
        <v>1.0051815923020977</v>
      </c>
      <c r="O22" s="6">
        <v>2.145</v>
      </c>
      <c r="P22" s="6">
        <v>1.8007448300035049</v>
      </c>
      <c r="Q22" s="6">
        <v>1.8527709324316579</v>
      </c>
      <c r="R22" s="7">
        <v>172.94</v>
      </c>
      <c r="S22" s="7">
        <v>143.59397956713971</v>
      </c>
      <c r="T22" s="7">
        <v>154.7904900190147</v>
      </c>
      <c r="U22" s="7">
        <v>66.48</v>
      </c>
      <c r="V22" s="7">
        <v>72.941629651850519</v>
      </c>
      <c r="W22" s="7">
        <v>83.978298939701446</v>
      </c>
      <c r="X22" s="7">
        <v>106.46</v>
      </c>
      <c r="Y22" s="7">
        <v>70.652349915289193</v>
      </c>
      <c r="Z22" s="7">
        <v>70.812191079313251</v>
      </c>
      <c r="AA22" s="7">
        <v>142.63</v>
      </c>
      <c r="AB22" s="7">
        <v>131.34926248760019</v>
      </c>
      <c r="AC22" s="7">
        <v>155.59255123053515</v>
      </c>
      <c r="AD22" s="8">
        <v>2317</v>
      </c>
      <c r="AE22" s="8">
        <v>2383</v>
      </c>
      <c r="AF22" s="8">
        <v>2857</v>
      </c>
      <c r="AG22" s="5">
        <v>4</v>
      </c>
      <c r="AH22" s="17"/>
    </row>
    <row r="23" spans="3:34" s="2" customFormat="1" x14ac:dyDescent="0.2">
      <c r="C23" s="1" t="e">
        <f>VLOOKUP(F23,#REF!,7,FALSE)</f>
        <v>#REF!</v>
      </c>
      <c r="F23" s="3" t="s">
        <v>19</v>
      </c>
      <c r="G23" s="4" t="s">
        <v>0</v>
      </c>
      <c r="H23" s="5">
        <v>38</v>
      </c>
      <c r="I23" s="6">
        <v>0.98199999999999998</v>
      </c>
      <c r="J23" s="6">
        <v>0.98813148915874827</v>
      </c>
      <c r="K23" s="6">
        <v>0.99167482859941236</v>
      </c>
      <c r="L23" s="6">
        <v>1.073</v>
      </c>
      <c r="M23" s="6">
        <v>1.2533705768468195</v>
      </c>
      <c r="N23" s="6">
        <v>1.0799070059035578</v>
      </c>
      <c r="O23" s="6">
        <v>2.129</v>
      </c>
      <c r="P23" s="6">
        <v>2.1287590913142664</v>
      </c>
      <c r="Q23" s="6">
        <v>1.5716919801547322</v>
      </c>
      <c r="R23" s="7">
        <v>113.58</v>
      </c>
      <c r="S23" s="7">
        <v>99.866036963393213</v>
      </c>
      <c r="T23" s="7">
        <v>118.19184872357233</v>
      </c>
      <c r="U23" s="7">
        <v>57.24</v>
      </c>
      <c r="V23" s="7">
        <v>58.799115816781431</v>
      </c>
      <c r="W23" s="7">
        <v>81.209427221683427</v>
      </c>
      <c r="X23" s="7">
        <v>56.33</v>
      </c>
      <c r="Y23" s="7">
        <v>41.066921146611783</v>
      </c>
      <c r="Z23" s="7">
        <v>36.982421501888908</v>
      </c>
      <c r="AA23" s="7">
        <v>121.88</v>
      </c>
      <c r="AB23" s="7">
        <v>125.16915235621394</v>
      </c>
      <c r="AC23" s="7">
        <v>127.63620547727925</v>
      </c>
      <c r="AD23" s="8">
        <v>2106</v>
      </c>
      <c r="AE23" s="8">
        <v>2166</v>
      </c>
      <c r="AF23" s="8">
        <v>2206</v>
      </c>
      <c r="AG23" s="5">
        <v>19</v>
      </c>
      <c r="AH23" s="17"/>
    </row>
    <row r="24" spans="3:34" s="2" customFormat="1" x14ac:dyDescent="0.2">
      <c r="C24" s="1" t="e">
        <f>VLOOKUP(F24,#REF!,7,FALSE)</f>
        <v>#REF!</v>
      </c>
      <c r="F24" s="3" t="s">
        <v>20</v>
      </c>
      <c r="G24" s="4" t="s">
        <v>0</v>
      </c>
      <c r="H24" s="5">
        <v>56</v>
      </c>
      <c r="I24" s="6">
        <v>0.98199999999999998</v>
      </c>
      <c r="J24" s="6">
        <v>0.98184278937635672</v>
      </c>
      <c r="K24" s="6">
        <v>0.98420827998292792</v>
      </c>
      <c r="L24" s="6">
        <v>0.96900000000000008</v>
      </c>
      <c r="M24" s="6">
        <v>0.98180879360913187</v>
      </c>
      <c r="N24" s="6">
        <v>1.1294905002456628</v>
      </c>
      <c r="O24" s="6">
        <v>2.5219999999999998</v>
      </c>
      <c r="P24" s="6">
        <v>2.7317961536812052</v>
      </c>
      <c r="Q24" s="6">
        <v>2.0999126451664401</v>
      </c>
      <c r="R24" s="7">
        <v>161.81</v>
      </c>
      <c r="S24" s="7">
        <v>136.25665628623295</v>
      </c>
      <c r="T24" s="7">
        <v>125.40134357941496</v>
      </c>
      <c r="U24" s="7">
        <v>62.16</v>
      </c>
      <c r="V24" s="7">
        <v>48.970704914907095</v>
      </c>
      <c r="W24" s="7">
        <v>67.450246855275836</v>
      </c>
      <c r="X24" s="7">
        <v>99.66</v>
      </c>
      <c r="Y24" s="7">
        <v>87.285951371325851</v>
      </c>
      <c r="Z24" s="7">
        <v>57.95109672413912</v>
      </c>
      <c r="AA24" s="7">
        <v>156.76</v>
      </c>
      <c r="AB24" s="7">
        <v>133.77798332960049</v>
      </c>
      <c r="AC24" s="7">
        <v>141.63962629099163</v>
      </c>
      <c r="AD24" s="8">
        <v>2488</v>
      </c>
      <c r="AE24" s="8">
        <v>2559</v>
      </c>
      <c r="AF24" s="8">
        <v>2607</v>
      </c>
      <c r="AG24" s="5">
        <v>15</v>
      </c>
      <c r="AH24" s="17"/>
    </row>
    <row r="25" spans="3:34" s="2" customFormat="1" x14ac:dyDescent="0.2">
      <c r="C25" s="1" t="e">
        <f>VLOOKUP(F25,#REF!,7,FALSE)</f>
        <v>#REF!</v>
      </c>
      <c r="F25" s="3" t="s">
        <v>21</v>
      </c>
      <c r="G25" s="4" t="s">
        <v>0</v>
      </c>
      <c r="H25" s="5">
        <v>34</v>
      </c>
      <c r="I25" s="6">
        <v>0.97799999999999998</v>
      </c>
      <c r="J25" s="6">
        <v>0.98784880002692788</v>
      </c>
      <c r="K25" s="6">
        <v>0.98823452299020087</v>
      </c>
      <c r="L25" s="6">
        <v>0.752</v>
      </c>
      <c r="M25" s="6">
        <v>0.69999855625748941</v>
      </c>
      <c r="N25" s="6">
        <v>0.89794961192047484</v>
      </c>
      <c r="O25" s="6">
        <v>2.3280000000000003</v>
      </c>
      <c r="P25" s="6">
        <v>1.7329953074656739</v>
      </c>
      <c r="Q25" s="6">
        <v>1.9210509958532014</v>
      </c>
      <c r="R25" s="7">
        <v>165.66</v>
      </c>
      <c r="S25" s="7">
        <v>148.53393312509726</v>
      </c>
      <c r="T25" s="7">
        <v>136.11183847587282</v>
      </c>
      <c r="U25" s="7">
        <v>53.53</v>
      </c>
      <c r="V25" s="7">
        <v>59.99643409009866</v>
      </c>
      <c r="W25" s="7">
        <v>63.622242616682726</v>
      </c>
      <c r="X25" s="7">
        <v>112.12</v>
      </c>
      <c r="Y25" s="7">
        <v>88.537499034998604</v>
      </c>
      <c r="Z25" s="7">
        <v>72.489595859190089</v>
      </c>
      <c r="AA25" s="7">
        <v>124.63</v>
      </c>
      <c r="AB25" s="7">
        <v>103.97353874281457</v>
      </c>
      <c r="AC25" s="7">
        <v>122.22157253719234</v>
      </c>
      <c r="AD25" s="8">
        <v>1932</v>
      </c>
      <c r="AE25" s="8">
        <v>1987</v>
      </c>
      <c r="AF25" s="8">
        <v>2024</v>
      </c>
      <c r="AG25" s="5">
        <v>14</v>
      </c>
      <c r="AH25" s="17"/>
    </row>
    <row r="26" spans="3:34" s="2" customFormat="1" x14ac:dyDescent="0.2">
      <c r="C26" s="1" t="e">
        <f>VLOOKUP(F26,#REF!,7,FALSE)</f>
        <v>#REF!</v>
      </c>
      <c r="F26" s="3" t="s">
        <v>22</v>
      </c>
      <c r="G26" s="4" t="s">
        <v>0</v>
      </c>
      <c r="H26" s="5">
        <v>61</v>
      </c>
      <c r="I26" s="6">
        <v>1</v>
      </c>
      <c r="J26" s="6">
        <v>1</v>
      </c>
      <c r="K26" s="6">
        <v>1</v>
      </c>
      <c r="L26" s="6">
        <v>0.93500000000000005</v>
      </c>
      <c r="M26" s="6">
        <v>1.1055630704875359</v>
      </c>
      <c r="N26" s="6">
        <v>1.0349863151030692</v>
      </c>
      <c r="O26" s="6">
        <v>1.661</v>
      </c>
      <c r="P26" s="6">
        <v>1.8369741772687438</v>
      </c>
      <c r="Q26" s="6">
        <v>1.4114309220475967</v>
      </c>
      <c r="R26" s="7">
        <v>102.53</v>
      </c>
      <c r="S26" s="7">
        <v>83.433705802129353</v>
      </c>
      <c r="T26" s="7">
        <v>87.631140734276357</v>
      </c>
      <c r="U26" s="7">
        <v>57.69</v>
      </c>
      <c r="V26" s="7">
        <v>50.213674808375522</v>
      </c>
      <c r="W26" s="7">
        <v>64.258923352246526</v>
      </c>
      <c r="X26" s="7">
        <v>44.84</v>
      </c>
      <c r="Y26" s="7">
        <v>33.220030993753831</v>
      </c>
      <c r="Z26" s="7">
        <v>23.372217382029827</v>
      </c>
      <c r="AA26" s="7">
        <v>95.84</v>
      </c>
      <c r="AB26" s="7">
        <v>92.241223968755875</v>
      </c>
      <c r="AC26" s="7">
        <v>90.697031436847155</v>
      </c>
      <c r="AD26" s="8">
        <v>1417</v>
      </c>
      <c r="AE26" s="8">
        <v>1458</v>
      </c>
      <c r="AF26" s="8">
        <v>1485</v>
      </c>
      <c r="AG26" s="5">
        <v>22</v>
      </c>
      <c r="AH26" s="6">
        <v>0.70392089423903692</v>
      </c>
    </row>
    <row r="27" spans="3:34" s="2" customFormat="1" x14ac:dyDescent="0.2">
      <c r="C27" s="1" t="e">
        <f>VLOOKUP(F27,#REF!,7,FALSE)</f>
        <v>#REF!</v>
      </c>
      <c r="F27" s="3" t="s">
        <v>23</v>
      </c>
      <c r="G27" s="4" t="s">
        <v>0</v>
      </c>
      <c r="H27" s="5">
        <v>39</v>
      </c>
      <c r="I27" s="6">
        <v>0.84400000000000008</v>
      </c>
      <c r="J27" s="6">
        <v>0.86720133097284735</v>
      </c>
      <c r="K27" s="6">
        <v>0.89295509435506981</v>
      </c>
      <c r="L27" s="6">
        <v>0.46299999999999997</v>
      </c>
      <c r="M27" s="6">
        <v>0.83256138616021114</v>
      </c>
      <c r="N27" s="6">
        <v>0.67135644783739912</v>
      </c>
      <c r="O27" s="6">
        <v>1.0900000000000001</v>
      </c>
      <c r="P27" s="6">
        <v>1.4447051995407345</v>
      </c>
      <c r="Q27" s="6">
        <v>1.0392038657833356</v>
      </c>
      <c r="R27" s="7">
        <v>177.3</v>
      </c>
      <c r="S27" s="7">
        <v>107.27835956488865</v>
      </c>
      <c r="T27" s="7">
        <v>117.82150292639027</v>
      </c>
      <c r="U27" s="7">
        <v>75.28</v>
      </c>
      <c r="V27" s="7">
        <v>61.822868618961394</v>
      </c>
      <c r="W27" s="7">
        <v>76.11617728529194</v>
      </c>
      <c r="X27" s="7">
        <v>102.02</v>
      </c>
      <c r="Y27" s="7">
        <v>45.455490945927252</v>
      </c>
      <c r="Z27" s="7">
        <v>41.705325641098327</v>
      </c>
      <c r="AA27" s="7">
        <v>82.06</v>
      </c>
      <c r="AB27" s="7">
        <v>89.315819744337233</v>
      </c>
      <c r="AC27" s="7">
        <v>79.100225683525096</v>
      </c>
      <c r="AD27" s="8">
        <v>1281</v>
      </c>
      <c r="AE27" s="8">
        <v>1317</v>
      </c>
      <c r="AF27" s="8">
        <v>1342</v>
      </c>
      <c r="AG27" s="5">
        <v>19</v>
      </c>
      <c r="AH27" s="17"/>
    </row>
    <row r="28" spans="3:34" s="2" customFormat="1" x14ac:dyDescent="0.2">
      <c r="C28" s="1" t="e">
        <f>VLOOKUP(F28,#REF!,7,FALSE)</f>
        <v>#REF!</v>
      </c>
      <c r="F28" s="9" t="s">
        <v>37</v>
      </c>
      <c r="G28" s="10"/>
      <c r="H28" s="11">
        <f>AVERAGE(H4:H27)</f>
        <v>42.041666666666664</v>
      </c>
      <c r="I28" s="12">
        <f t="shared" ref="I28:AH28" si="0">AVERAGE(I4:I27)</f>
        <v>0.9494583333333334</v>
      </c>
      <c r="J28" s="12">
        <f t="shared" si="0"/>
        <v>0.96029026135294149</v>
      </c>
      <c r="K28" s="12">
        <f t="shared" si="0"/>
        <v>0.96685105380482306</v>
      </c>
      <c r="L28" s="12">
        <f t="shared" si="0"/>
        <v>0.8590416666666667</v>
      </c>
      <c r="M28" s="12">
        <f t="shared" si="0"/>
        <v>0.99280887102441617</v>
      </c>
      <c r="N28" s="12">
        <f t="shared" si="0"/>
        <v>0.9775954216272349</v>
      </c>
      <c r="O28" s="12">
        <f t="shared" si="0"/>
        <v>2.0083333333333337</v>
      </c>
      <c r="P28" s="12">
        <f t="shared" si="0"/>
        <v>2.0200135274182851</v>
      </c>
      <c r="Q28" s="12">
        <f t="shared" si="0"/>
        <v>1.7903661779175011</v>
      </c>
      <c r="R28" s="18">
        <f t="shared" si="0"/>
        <v>148.53</v>
      </c>
      <c r="S28" s="18">
        <f t="shared" si="0"/>
        <v>130.31168034417004</v>
      </c>
      <c r="T28" s="18">
        <f t="shared" si="0"/>
        <v>129.51884676952528</v>
      </c>
      <c r="U28" s="18">
        <f t="shared" si="0"/>
        <v>62.421666666666674</v>
      </c>
      <c r="V28" s="18">
        <f t="shared" si="0"/>
        <v>61.659697254578141</v>
      </c>
      <c r="W28" s="18">
        <f t="shared" si="0"/>
        <v>70.719841790099025</v>
      </c>
      <c r="X28" s="18">
        <f t="shared" si="0"/>
        <v>86.108333333333334</v>
      </c>
      <c r="Y28" s="18">
        <f t="shared" si="0"/>
        <v>68.651983089591909</v>
      </c>
      <c r="Z28" s="18">
        <f t="shared" si="0"/>
        <v>58.799004979426265</v>
      </c>
      <c r="AA28" s="18">
        <f t="shared" si="0"/>
        <v>122.96833333333335</v>
      </c>
      <c r="AB28" s="18">
        <f t="shared" si="0"/>
        <v>122.8986726011146</v>
      </c>
      <c r="AC28" s="18">
        <f t="shared" si="0"/>
        <v>125.22395907682613</v>
      </c>
      <c r="AD28" s="13">
        <f t="shared" si="0"/>
        <v>1895.8333333333333</v>
      </c>
      <c r="AE28" s="13">
        <f t="shared" si="0"/>
        <v>2039.125</v>
      </c>
      <c r="AF28" s="13">
        <f t="shared" si="0"/>
        <v>2156.5416666666665</v>
      </c>
      <c r="AG28" s="11">
        <f t="shared" si="0"/>
        <v>12.75</v>
      </c>
      <c r="AH28" s="12">
        <f t="shared" si="0"/>
        <v>0.65761609136125165</v>
      </c>
    </row>
    <row r="30" spans="3:34" s="2" customFormat="1" x14ac:dyDescent="0.2">
      <c r="F30" s="2" t="s">
        <v>47</v>
      </c>
    </row>
    <row r="31" spans="3:34" s="2" customFormat="1" x14ac:dyDescent="0.2"/>
    <row r="32" spans="3:34" s="2" customFormat="1" x14ac:dyDescent="0.2">
      <c r="F32" s="2" t="s">
        <v>39</v>
      </c>
    </row>
    <row r="33" spans="6:6" s="2" customFormat="1" x14ac:dyDescent="0.2"/>
    <row r="34" spans="6:6" s="2" customFormat="1" x14ac:dyDescent="0.2">
      <c r="F34" s="2" t="s">
        <v>48</v>
      </c>
    </row>
    <row r="35" spans="6:6" s="2" customFormat="1" x14ac:dyDescent="0.2"/>
    <row r="36" spans="6:6" s="2" customFormat="1" x14ac:dyDescent="0.2">
      <c r="F36" s="2" t="s">
        <v>40</v>
      </c>
    </row>
    <row r="37" spans="6:6" s="2" customFormat="1" x14ac:dyDescent="0.2"/>
    <row r="38" spans="6:6" s="2" customFormat="1" x14ac:dyDescent="0.2">
      <c r="F38" s="2" t="s">
        <v>41</v>
      </c>
    </row>
    <row r="39" spans="6:6" s="2" customFormat="1" x14ac:dyDescent="0.2"/>
    <row r="40" spans="6:6" s="2" customFormat="1" x14ac:dyDescent="0.2">
      <c r="F40" s="2" t="s">
        <v>42</v>
      </c>
    </row>
  </sheetData>
  <mergeCells count="12">
    <mergeCell ref="U2:W2"/>
    <mergeCell ref="X2:Z2"/>
    <mergeCell ref="AA2:AC2"/>
    <mergeCell ref="AD2:AF2"/>
    <mergeCell ref="AG2:AG3"/>
    <mergeCell ref="AH2:AH3"/>
    <mergeCell ref="G2:G3"/>
    <mergeCell ref="H2:H3"/>
    <mergeCell ref="I2:K2"/>
    <mergeCell ref="L2:N2"/>
    <mergeCell ref="O2:Q2"/>
    <mergeCell ref="R2:T2"/>
  </mergeCells>
  <phoneticPr fontId="10"/>
  <conditionalFormatting sqref="F2:G3">
    <cfRule type="containsErrors" dxfId="58" priority="85">
      <formula>ISERROR(F2)</formula>
    </cfRule>
  </conditionalFormatting>
  <conditionalFormatting sqref="G2:G3">
    <cfRule type="containsErrors" dxfId="42" priority="86">
      <formula>ISERROR(G2)</formula>
    </cfRule>
  </conditionalFormatting>
  <conditionalFormatting sqref="H3:H27 H2:AH2">
    <cfRule type="containsErrors" dxfId="26" priority="27">
      <formula>ISERROR(H2)</formula>
    </cfRule>
  </conditionalFormatting>
  <conditionalFormatting sqref="AG3:AH3">
    <cfRule type="containsErrors" dxfId="25" priority="50">
      <formula>ISERROR(AG3)</formula>
    </cfRule>
  </conditionalFormatting>
  <conditionalFormatting sqref="H4:AH28">
    <cfRule type="containsErrors" dxfId="24" priority="16">
      <formula>ISERROR(H4)</formula>
    </cfRule>
  </conditionalFormatting>
  <conditionalFormatting sqref="I3:AF3">
    <cfRule type="containsErrors" dxfId="9" priority="42">
      <formula>ISERROR(I3)</formula>
    </cfRule>
    <cfRule type="containsErrors" dxfId="8" priority="43">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