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84C3CB75-B444-4157-8111-9A3D1B5F611C}"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alcChain>
</file>

<file path=xl/sharedStrings.xml><?xml version="1.0" encoding="utf-8"?>
<sst xmlns="http://schemas.openxmlformats.org/spreadsheetml/2006/main" count="68" uniqueCount="37">
  <si>
    <t>法適用</t>
  </si>
  <si>
    <t>23 愛知県 北名古屋市</t>
  </si>
  <si>
    <t>22 静岡県 長泉町</t>
  </si>
  <si>
    <t>23 愛知県 江南市</t>
  </si>
  <si>
    <t>23 愛知県 稲沢市</t>
  </si>
  <si>
    <t>23 愛知県 高浜市</t>
  </si>
  <si>
    <t>23 愛知県 あま市</t>
  </si>
  <si>
    <t>23 愛知県 長久手市</t>
  </si>
  <si>
    <t>23 愛知県 東郷町</t>
  </si>
  <si>
    <t>40 福岡県 志免町</t>
  </si>
  <si>
    <t>40 福岡県 粕屋町</t>
  </si>
  <si>
    <t>40 福岡県 篠栗町</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</si>
  <si>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</si>
  <si>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</si>
  <si>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</si>
  <si>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</si>
  <si>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</si>
  <si>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</si>
  <si>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</si>
  <si>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</si>
  <si>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</si>
  <si>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</si>
  <si>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</si>
  <si>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</si>
  <si>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</si>
  <si>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</si>
  <si>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Bc2【3万人以上：50人/ha以上：30年未満】</t>
    <rPh sb="5" eb="7">
      <t>マンニン</t>
    </rPh>
    <rPh sb="7" eb="9">
      <t>イジョウ</t>
    </rPh>
    <rPh sb="12" eb="13">
      <t>ニン</t>
    </rPh>
    <rPh sb="16" eb="18">
      <t>イジョウ</t>
    </rPh>
    <rPh sb="21" eb="22">
      <t>ネン</t>
    </rPh>
    <rPh sb="22" eb="24">
      <t>ミマン</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</si>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</sst>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47">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27"/>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36</v>
      </c>
    </row>
    <row r="2" spans="3:34" s="2" customFormat="1" ht="30" customHeight="1" x14ac:dyDescent="0.2">
      <c r="C2" s="1" t="e">
        <f>VLOOKUP(F2,#REF!,7,FALSE)</f>
        <v>#REF!</v>
      </c>
      <c r="F2" s="14" t="s">
        <v>26</v>
      </c>
      <c r="G2" s="27" t="s">
        <v>12</v>
      </c>
      <c r="H2" s="22" t="s">
        <v>13</v>
      </c>
      <c r="I2" s="24" t="s">
        <v>14</v>
      </c>
      <c r="J2" s="25"/>
      <c r="K2" s="26"/>
      <c r="L2" s="24" t="s">
        <v>15</v>
      </c>
      <c r="M2" s="25"/>
      <c r="N2" s="26"/>
      <c r="O2" s="24" t="s">
        <v>16</v>
      </c>
      <c r="P2" s="25"/>
      <c r="Q2" s="26"/>
      <c r="R2" s="24" t="s">
        <v>17</v>
      </c>
      <c r="S2" s="25"/>
      <c r="T2" s="26"/>
      <c r="U2" s="24" t="s">
        <v>18</v>
      </c>
      <c r="V2" s="25"/>
      <c r="W2" s="26"/>
      <c r="X2" s="24" t="s">
        <v>19</v>
      </c>
      <c r="Y2" s="25"/>
      <c r="Z2" s="26"/>
      <c r="AA2" s="24" t="s">
        <v>20</v>
      </c>
      <c r="AB2" s="25"/>
      <c r="AC2" s="26"/>
      <c r="AD2" s="19" t="s">
        <v>21</v>
      </c>
      <c r="AE2" s="20"/>
      <c r="AF2" s="21"/>
      <c r="AG2" s="22" t="s">
        <v>22</v>
      </c>
      <c r="AH2" s="22" t="s">
        <v>23</v>
      </c>
    </row>
    <row r="3" spans="3:34" s="2" customFormat="1" x14ac:dyDescent="0.2">
      <c r="C3" s="1" t="e">
        <f>VLOOKUP(F3,#REF!,7,FALSE)</f>
        <v>#REF!</v>
      </c>
      <c r="F3" s="15" t="s">
        <v>24</v>
      </c>
      <c r="G3" s="28"/>
      <c r="H3" s="23"/>
      <c r="I3" s="16" t="s">
        <v>31</v>
      </c>
      <c r="J3" s="16" t="s">
        <v>32</v>
      </c>
      <c r="K3" s="16" t="s">
        <v>33</v>
      </c>
      <c r="L3" s="16" t="s">
        <v>31</v>
      </c>
      <c r="M3" s="16" t="s">
        <v>32</v>
      </c>
      <c r="N3" s="16" t="s">
        <v>33</v>
      </c>
      <c r="O3" s="16" t="s">
        <v>31</v>
      </c>
      <c r="P3" s="16" t="s">
        <v>32</v>
      </c>
      <c r="Q3" s="16" t="s">
        <v>33</v>
      </c>
      <c r="R3" s="16" t="s">
        <v>31</v>
      </c>
      <c r="S3" s="16" t="s">
        <v>32</v>
      </c>
      <c r="T3" s="16" t="s">
        <v>33</v>
      </c>
      <c r="U3" s="16" t="s">
        <v>31</v>
      </c>
      <c r="V3" s="16" t="s">
        <v>32</v>
      </c>
      <c r="W3" s="16" t="s">
        <v>33</v>
      </c>
      <c r="X3" s="16" t="s">
        <v>31</v>
      </c>
      <c r="Y3" s="16" t="s">
        <v>32</v>
      </c>
      <c r="Z3" s="16" t="s">
        <v>33</v>
      </c>
      <c r="AA3" s="16" t="s">
        <v>31</v>
      </c>
      <c r="AB3" s="16" t="s">
        <v>32</v>
      </c>
      <c r="AC3" s="16" t="s">
        <v>33</v>
      </c>
      <c r="AD3" s="16" t="s">
        <v>31</v>
      </c>
      <c r="AE3" s="16" t="s">
        <v>32</v>
      </c>
      <c r="AF3" s="16" t="s">
        <v>33</v>
      </c>
      <c r="AG3" s="23"/>
      <c r="AH3" s="23"/>
    </row>
    <row r="4" spans="3:34" s="2" customFormat="1" x14ac:dyDescent="0.2">
      <c r="C4" s="1" t="e">
        <f>VLOOKUP(F4,#REF!,7,FALSE)</f>
        <v>#REF!</v>
      </c>
      <c r="F4" s="3" t="s">
        <v>2</v>
      </c>
      <c r="G4" s="4" t="s">
        <v>0</v>
      </c>
      <c r="H4" s="5">
        <v>30</v>
      </c>
      <c r="I4" s="6">
        <v>0.99900000000000011</v>
      </c>
      <c r="J4" s="6">
        <v>0.96606071734606436</v>
      </c>
      <c r="K4" s="6">
        <v>0.99262604321481651</v>
      </c>
      <c r="L4" s="6">
        <v>0.622</v>
      </c>
      <c r="M4" s="6">
        <v>0.57913662446619085</v>
      </c>
      <c r="N4" s="6">
        <v>0.58640732455050126</v>
      </c>
      <c r="O4" s="6">
        <v>1.006</v>
      </c>
      <c r="P4" s="6">
        <v>0.7980540077636864</v>
      </c>
      <c r="Q4" s="6">
        <v>0.69909592214212868</v>
      </c>
      <c r="R4" s="7">
        <v>150</v>
      </c>
      <c r="S4" s="7">
        <v>154.24381516585436</v>
      </c>
      <c r="T4" s="7">
        <v>150.00013982115942</v>
      </c>
      <c r="U4" s="7">
        <v>92.84</v>
      </c>
      <c r="V4" s="7">
        <v>111.93257798461072</v>
      </c>
      <c r="W4" s="7">
        <v>125.82133279393437</v>
      </c>
      <c r="X4" s="7">
        <v>57.16</v>
      </c>
      <c r="Y4" s="7">
        <v>42.311237181243648</v>
      </c>
      <c r="Z4" s="7">
        <v>24.178807027225044</v>
      </c>
      <c r="AA4" s="7">
        <v>93.36</v>
      </c>
      <c r="AB4" s="7">
        <v>89.328242459939958</v>
      </c>
      <c r="AC4" s="7">
        <v>87.961180674727203</v>
      </c>
      <c r="AD4" s="8">
        <v>1570</v>
      </c>
      <c r="AE4" s="8">
        <v>1620</v>
      </c>
      <c r="AF4" s="8">
        <v>1650</v>
      </c>
      <c r="AG4" s="5">
        <v>5</v>
      </c>
      <c r="AH4" s="17"/>
    </row>
    <row r="5" spans="3:34" s="2" customFormat="1" x14ac:dyDescent="0.2">
      <c r="C5" s="1" t="e">
        <f>VLOOKUP(F5,#REF!,7,FALSE)</f>
        <v>#REF!</v>
      </c>
      <c r="F5" s="3" t="s">
        <v>3</v>
      </c>
      <c r="G5" s="4" t="s">
        <v>0</v>
      </c>
      <c r="H5" s="5">
        <v>22</v>
      </c>
      <c r="I5" s="6">
        <v>0.73499999999999999</v>
      </c>
      <c r="J5" s="6">
        <v>0.66347868793134646</v>
      </c>
      <c r="K5" s="6">
        <v>0.75690660095720985</v>
      </c>
      <c r="L5" s="6">
        <v>0.34399999999999997</v>
      </c>
      <c r="M5" s="6">
        <v>0.76560604281632816</v>
      </c>
      <c r="N5" s="6">
        <v>0.63431680645332755</v>
      </c>
      <c r="O5" s="6">
        <v>0.76900000000000002</v>
      </c>
      <c r="P5" s="6">
        <v>0.90849138971967824</v>
      </c>
      <c r="Q5" s="6">
        <v>1.2265574873388938</v>
      </c>
      <c r="R5" s="7">
        <v>344.48</v>
      </c>
      <c r="S5" s="7">
        <v>156.93483559032214</v>
      </c>
      <c r="T5" s="7">
        <v>207.7404722276319</v>
      </c>
      <c r="U5" s="7">
        <v>154.24</v>
      </c>
      <c r="V5" s="7">
        <v>132.25250103185991</v>
      </c>
      <c r="W5" s="7">
        <v>107.43342588893195</v>
      </c>
      <c r="X5" s="7">
        <v>190.24</v>
      </c>
      <c r="Y5" s="7">
        <v>24.682334558462234</v>
      </c>
      <c r="Z5" s="7">
        <v>100.30704633869995</v>
      </c>
      <c r="AA5" s="7">
        <v>118.57</v>
      </c>
      <c r="AB5" s="7">
        <v>120.15025845633758</v>
      </c>
      <c r="AC5" s="7">
        <v>131.77327291453764</v>
      </c>
      <c r="AD5" s="8">
        <v>1944</v>
      </c>
      <c r="AE5" s="8">
        <v>1944</v>
      </c>
      <c r="AF5" s="8">
        <v>2568</v>
      </c>
      <c r="AG5" s="5">
        <v>1</v>
      </c>
      <c r="AH5" s="17"/>
    </row>
    <row r="6" spans="3:34" s="2" customFormat="1" x14ac:dyDescent="0.2">
      <c r="C6" s="1" t="e">
        <f>VLOOKUP(F6,#REF!,7,FALSE)</f>
        <v>#REF!</v>
      </c>
      <c r="F6" s="3" t="s">
        <v>4</v>
      </c>
      <c r="G6" s="4" t="s">
        <v>0</v>
      </c>
      <c r="H6" s="5">
        <v>24</v>
      </c>
      <c r="I6" s="6">
        <v>0.78400000000000003</v>
      </c>
      <c r="J6" s="6">
        <v>0.76614435799060565</v>
      </c>
      <c r="K6" s="6">
        <v>0.79401472989635746</v>
      </c>
      <c r="L6" s="6">
        <v>0.63900000000000001</v>
      </c>
      <c r="M6" s="6">
        <v>0.93455334627139719</v>
      </c>
      <c r="N6" s="6">
        <v>0.92682887336866759</v>
      </c>
      <c r="O6" s="6">
        <v>1.4869999999999999</v>
      </c>
      <c r="P6" s="6">
        <v>1.4453852876486435</v>
      </c>
      <c r="Q6" s="6">
        <v>1.532316821522983</v>
      </c>
      <c r="R6" s="7">
        <v>229.43</v>
      </c>
      <c r="S6" s="7">
        <v>153.00032960030796</v>
      </c>
      <c r="T6" s="7">
        <v>152.46667584208649</v>
      </c>
      <c r="U6" s="7">
        <v>98.59</v>
      </c>
      <c r="V6" s="7">
        <v>98.926543137301536</v>
      </c>
      <c r="W6" s="7">
        <v>92.220169753495966</v>
      </c>
      <c r="X6" s="7">
        <v>130.83000000000001</v>
      </c>
      <c r="Y6" s="7">
        <v>54.073786463006421</v>
      </c>
      <c r="Z6" s="7">
        <v>60.246506088590529</v>
      </c>
      <c r="AA6" s="7">
        <v>146.63</v>
      </c>
      <c r="AB6" s="7">
        <v>142.98697000859451</v>
      </c>
      <c r="AC6" s="7">
        <v>141.31051739698688</v>
      </c>
      <c r="AD6" s="8">
        <v>2310</v>
      </c>
      <c r="AE6" s="8">
        <v>2376</v>
      </c>
      <c r="AF6" s="8">
        <v>2420</v>
      </c>
      <c r="AG6" s="5">
        <v>19</v>
      </c>
      <c r="AH6" s="17"/>
    </row>
    <row r="7" spans="3:34" s="2" customFormat="1" x14ac:dyDescent="0.2">
      <c r="C7" s="1" t="e">
        <f>VLOOKUP(F7,#REF!,7,FALSE)</f>
        <v>#REF!</v>
      </c>
      <c r="F7" s="3" t="s">
        <v>5</v>
      </c>
      <c r="G7" s="4" t="s">
        <v>0</v>
      </c>
      <c r="H7" s="5">
        <v>26</v>
      </c>
      <c r="I7" s="6">
        <v>0.81599999999999995</v>
      </c>
      <c r="J7" s="6">
        <v>0.81134677260489851</v>
      </c>
      <c r="K7" s="6">
        <v>0.79639167923508147</v>
      </c>
      <c r="L7" s="6">
        <v>0.60499999999999998</v>
      </c>
      <c r="M7" s="6">
        <v>0.71675100171154182</v>
      </c>
      <c r="N7" s="6">
        <v>0.77982166454036517</v>
      </c>
      <c r="O7" s="6">
        <v>1.0290000000000001</v>
      </c>
      <c r="P7" s="6">
        <v>1.1171485099446723</v>
      </c>
      <c r="Q7" s="6">
        <v>1.0302170550582361</v>
      </c>
      <c r="R7" s="7">
        <v>205.25</v>
      </c>
      <c r="S7" s="7">
        <v>149.99994410787031</v>
      </c>
      <c r="T7" s="7">
        <v>150.00008558463722</v>
      </c>
      <c r="U7" s="7">
        <v>120.74</v>
      </c>
      <c r="V7" s="7">
        <v>96.238422411104494</v>
      </c>
      <c r="W7" s="7">
        <v>113.54239948512283</v>
      </c>
      <c r="X7" s="7">
        <v>84.51</v>
      </c>
      <c r="Y7" s="7">
        <v>53.761521696765818</v>
      </c>
      <c r="Z7" s="7">
        <v>36.45768609951439</v>
      </c>
      <c r="AA7" s="7">
        <v>124.27</v>
      </c>
      <c r="AB7" s="7">
        <v>107.51261019599134</v>
      </c>
      <c r="AC7" s="7">
        <v>116.97331642180902</v>
      </c>
      <c r="AD7" s="8">
        <v>1680</v>
      </c>
      <c r="AE7" s="8">
        <v>1728</v>
      </c>
      <c r="AF7" s="8">
        <v>1760</v>
      </c>
      <c r="AG7" s="5">
        <v>26</v>
      </c>
      <c r="AH7" s="17"/>
    </row>
    <row r="8" spans="3:34" s="2" customFormat="1" x14ac:dyDescent="0.2">
      <c r="C8" s="1" t="e">
        <f>VLOOKUP(F8,#REF!,7,FALSE)</f>
        <v>#REF!</v>
      </c>
      <c r="F8" s="3" t="s">
        <v>1</v>
      </c>
      <c r="G8" s="4" t="s">
        <v>0</v>
      </c>
      <c r="H8" s="5">
        <v>16</v>
      </c>
      <c r="I8" s="6">
        <v>0.65099999999999991</v>
      </c>
      <c r="J8" s="6">
        <v>0.75285728734702129</v>
      </c>
      <c r="K8" s="6">
        <v>0.78928275949850446</v>
      </c>
      <c r="L8" s="6">
        <v>0.82099999999999995</v>
      </c>
      <c r="M8" s="6">
        <v>0.83210025774650542</v>
      </c>
      <c r="N8" s="6">
        <v>0.76849168229482046</v>
      </c>
      <c r="O8" s="6">
        <v>0.93900000000000006</v>
      </c>
      <c r="P8" s="6">
        <v>0.93594165789348371</v>
      </c>
      <c r="Q8" s="6">
        <v>0.8777334115213995</v>
      </c>
      <c r="R8" s="7">
        <v>150</v>
      </c>
      <c r="S8" s="7">
        <v>150.00014110223421</v>
      </c>
      <c r="T8" s="7">
        <v>150.00004409198291</v>
      </c>
      <c r="U8" s="7">
        <v>131.19</v>
      </c>
      <c r="V8" s="7">
        <v>133.35783808800829</v>
      </c>
      <c r="W8" s="7">
        <v>131.33120457239741</v>
      </c>
      <c r="X8" s="7">
        <v>18.809999999999999</v>
      </c>
      <c r="Y8" s="7">
        <v>16.642303014225927</v>
      </c>
      <c r="Z8" s="7">
        <v>18.668839519585511</v>
      </c>
      <c r="AA8" s="7">
        <v>123.17</v>
      </c>
      <c r="AB8" s="7">
        <v>124.81515607318126</v>
      </c>
      <c r="AC8" s="7">
        <v>115.27378622854521</v>
      </c>
      <c r="AD8" s="8">
        <v>2100</v>
      </c>
      <c r="AE8" s="8">
        <v>2160</v>
      </c>
      <c r="AF8" s="8">
        <v>2200</v>
      </c>
      <c r="AG8" s="5">
        <v>10</v>
      </c>
      <c r="AH8" s="17"/>
    </row>
    <row r="9" spans="3:34" s="2" customFormat="1" x14ac:dyDescent="0.2">
      <c r="C9" s="1" t="e">
        <f>VLOOKUP(F9,#REF!,7,FALSE)</f>
        <v>#REF!</v>
      </c>
      <c r="F9" s="3" t="s">
        <v>6</v>
      </c>
      <c r="G9" s="4" t="s">
        <v>0</v>
      </c>
      <c r="H9" s="5">
        <v>14</v>
      </c>
      <c r="I9" s="6">
        <v>0.48700000000000004</v>
      </c>
      <c r="J9" s="6">
        <v>0.58742358078602619</v>
      </c>
      <c r="K9" s="6">
        <v>0.69332107843137258</v>
      </c>
      <c r="L9" s="6">
        <v>0.22899999999999998</v>
      </c>
      <c r="M9" s="6">
        <v>0.32472887963607067</v>
      </c>
      <c r="N9" s="6">
        <v>0.88857464674075137</v>
      </c>
      <c r="O9" s="6">
        <v>1.0109999999999999</v>
      </c>
      <c r="P9" s="6">
        <v>1.1786992352360597</v>
      </c>
      <c r="Q9" s="6">
        <v>0.90180800336173961</v>
      </c>
      <c r="R9" s="7">
        <v>612.47</v>
      </c>
      <c r="S9" s="7">
        <v>403.47912123414915</v>
      </c>
      <c r="T9" s="7">
        <v>150.00005263362888</v>
      </c>
      <c r="U9" s="7">
        <v>138.63999999999999</v>
      </c>
      <c r="V9" s="7">
        <v>111.15755324017985</v>
      </c>
      <c r="W9" s="7">
        <v>147.79891427350327</v>
      </c>
      <c r="X9" s="7">
        <v>473.82</v>
      </c>
      <c r="Y9" s="7">
        <v>292.32156799396927</v>
      </c>
      <c r="Z9" s="7">
        <v>2.2011383601256047</v>
      </c>
      <c r="AA9" s="7">
        <v>140.24</v>
      </c>
      <c r="AB9" s="7">
        <v>131.02132299491157</v>
      </c>
      <c r="AC9" s="7">
        <v>133.2862437800209</v>
      </c>
      <c r="AD9" s="8">
        <v>2520</v>
      </c>
      <c r="AE9" s="8">
        <v>2592</v>
      </c>
      <c r="AF9" s="8">
        <v>2640</v>
      </c>
      <c r="AG9" s="5">
        <v>14</v>
      </c>
      <c r="AH9" s="17"/>
    </row>
    <row r="10" spans="3:34" s="2" customFormat="1" x14ac:dyDescent="0.2">
      <c r="C10" s="1" t="e">
        <f>VLOOKUP(F10,#REF!,7,FALSE)</f>
        <v>#REF!</v>
      </c>
      <c r="F10" s="3" t="s">
        <v>7</v>
      </c>
      <c r="G10" s="4" t="s">
        <v>0</v>
      </c>
      <c r="H10" s="5">
        <v>28</v>
      </c>
      <c r="I10" s="6">
        <v>0.88300000000000001</v>
      </c>
      <c r="J10" s="6">
        <v>0.91935024764218076</v>
      </c>
      <c r="K10" s="6">
        <v>0.93604672253056187</v>
      </c>
      <c r="L10" s="6">
        <v>0.66</v>
      </c>
      <c r="M10" s="6">
        <v>0.92099650872090899</v>
      </c>
      <c r="N10" s="6">
        <v>0.81808809051714926</v>
      </c>
      <c r="O10" s="6">
        <v>1.2370000000000001</v>
      </c>
      <c r="P10" s="6">
        <v>1.1173048117750461</v>
      </c>
      <c r="Q10" s="6">
        <v>1.2685983123284252</v>
      </c>
      <c r="R10" s="7">
        <v>184.08</v>
      </c>
      <c r="S10" s="7">
        <v>150.06785916794422</v>
      </c>
      <c r="T10" s="7">
        <v>150.24088683834515</v>
      </c>
      <c r="U10" s="7">
        <v>98.16</v>
      </c>
      <c r="V10" s="7">
        <v>123.70122540269232</v>
      </c>
      <c r="W10" s="7">
        <v>96.88668117931789</v>
      </c>
      <c r="X10" s="7">
        <v>85.92</v>
      </c>
      <c r="Y10" s="7">
        <v>26.366633765251905</v>
      </c>
      <c r="Z10" s="7">
        <v>53.354205659027251</v>
      </c>
      <c r="AA10" s="7">
        <v>121.41</v>
      </c>
      <c r="AB10" s="7">
        <v>138.21197436489769</v>
      </c>
      <c r="AC10" s="7">
        <v>122.91028023118487</v>
      </c>
      <c r="AD10" s="8">
        <v>2100</v>
      </c>
      <c r="AE10" s="8">
        <v>2160</v>
      </c>
      <c r="AF10" s="8">
        <v>2200</v>
      </c>
      <c r="AG10" s="5">
        <v>28</v>
      </c>
      <c r="AH10" s="6">
        <v>0.48961267605633801</v>
      </c>
    </row>
    <row r="11" spans="3:34" s="2" customFormat="1" x14ac:dyDescent="0.2">
      <c r="C11" s="1" t="e">
        <f>VLOOKUP(F11,#REF!,7,FALSE)</f>
        <v>#REF!</v>
      </c>
      <c r="F11" s="3" t="s">
        <v>8</v>
      </c>
      <c r="G11" s="4" t="s">
        <v>0</v>
      </c>
      <c r="H11" s="5">
        <v>27</v>
      </c>
      <c r="I11" s="6">
        <v>0.91299999999999992</v>
      </c>
      <c r="J11" s="6">
        <v>0.94151143159641748</v>
      </c>
      <c r="K11" s="6">
        <v>0.95670888852333169</v>
      </c>
      <c r="L11" s="6">
        <v>0.56100000000000005</v>
      </c>
      <c r="M11" s="6">
        <v>0.62076613983391371</v>
      </c>
      <c r="N11" s="6">
        <v>0.72535953569752054</v>
      </c>
      <c r="O11" s="6">
        <v>1.1299999999999999</v>
      </c>
      <c r="P11" s="6">
        <v>1.4618839738575287</v>
      </c>
      <c r="Q11" s="6">
        <v>1.1412557785081461</v>
      </c>
      <c r="R11" s="7">
        <v>164.89</v>
      </c>
      <c r="S11" s="7">
        <v>163.55940312779205</v>
      </c>
      <c r="T11" s="7">
        <v>150</v>
      </c>
      <c r="U11" s="7">
        <v>81.78</v>
      </c>
      <c r="V11" s="7">
        <v>69.452939582654935</v>
      </c>
      <c r="W11" s="7">
        <v>95.337024708744082</v>
      </c>
      <c r="X11" s="7">
        <v>83.11</v>
      </c>
      <c r="Y11" s="7">
        <v>94.106463545137132</v>
      </c>
      <c r="Z11" s="7">
        <v>54.662975291255918</v>
      </c>
      <c r="AA11" s="7">
        <v>92.43</v>
      </c>
      <c r="AB11" s="7">
        <v>101.53213931317845</v>
      </c>
      <c r="AC11" s="7">
        <v>108.80393035462809</v>
      </c>
      <c r="AD11" s="8">
        <v>1680</v>
      </c>
      <c r="AE11" s="8">
        <v>1944</v>
      </c>
      <c r="AF11" s="8">
        <v>1980</v>
      </c>
      <c r="AG11" s="5">
        <v>5</v>
      </c>
      <c r="AH11" s="17"/>
    </row>
    <row r="12" spans="3:34" s="2" customFormat="1" x14ac:dyDescent="0.2">
      <c r="C12" s="1" t="e">
        <f>VLOOKUP(F12,#REF!,7,FALSE)</f>
        <v>#REF!</v>
      </c>
      <c r="F12" s="3" t="s">
        <v>11</v>
      </c>
      <c r="G12" s="4" t="s">
        <v>0</v>
      </c>
      <c r="H12" s="5">
        <v>28</v>
      </c>
      <c r="I12" s="6">
        <v>0.95200000000000007</v>
      </c>
      <c r="J12" s="6">
        <v>0.96765436186061915</v>
      </c>
      <c r="K12" s="6">
        <v>0.97061756298610646</v>
      </c>
      <c r="L12" s="6">
        <v>0.89300000000000002</v>
      </c>
      <c r="M12" s="6">
        <v>0.97185655328074116</v>
      </c>
      <c r="N12" s="6">
        <v>1</v>
      </c>
      <c r="O12" s="6">
        <v>1.6340000000000001</v>
      </c>
      <c r="P12" s="6">
        <v>1.6979980664661802</v>
      </c>
      <c r="Q12" s="6">
        <v>2.0234579518443034</v>
      </c>
      <c r="R12" s="7">
        <v>162.26</v>
      </c>
      <c r="S12" s="7">
        <v>174.9998086300206</v>
      </c>
      <c r="T12" s="7">
        <v>169.27045249017331</v>
      </c>
      <c r="U12" s="7">
        <v>88.67</v>
      </c>
      <c r="V12" s="7">
        <v>100.16189900257967</v>
      </c>
      <c r="W12" s="7">
        <v>83.654049907926108</v>
      </c>
      <c r="X12" s="7">
        <v>73.59</v>
      </c>
      <c r="Y12" s="7">
        <v>74.837909627440922</v>
      </c>
      <c r="Z12" s="7">
        <v>85.616402582247204</v>
      </c>
      <c r="AA12" s="7">
        <v>144.9</v>
      </c>
      <c r="AB12" s="7">
        <v>170.07471083996111</v>
      </c>
      <c r="AC12" s="7">
        <v>169.27045249017331</v>
      </c>
      <c r="AD12" s="8">
        <v>2496</v>
      </c>
      <c r="AE12" s="8">
        <v>2970</v>
      </c>
      <c r="AF12" s="8">
        <v>3025</v>
      </c>
      <c r="AG12" s="5">
        <v>7</v>
      </c>
      <c r="AH12" s="17"/>
    </row>
    <row r="13" spans="3:34" s="2" customFormat="1" x14ac:dyDescent="0.2">
      <c r="C13" s="1" t="e">
        <f>VLOOKUP(F13,#REF!,7,FALSE)</f>
        <v>#REF!</v>
      </c>
      <c r="F13" s="3" t="s">
        <v>9</v>
      </c>
      <c r="G13" s="4" t="s">
        <v>0</v>
      </c>
      <c r="H13" s="5">
        <v>30</v>
      </c>
      <c r="I13" s="6">
        <v>0.95099999999999996</v>
      </c>
      <c r="J13" s="6">
        <v>0.95922578963374894</v>
      </c>
      <c r="K13" s="6">
        <v>0.96790118134000169</v>
      </c>
      <c r="L13" s="6">
        <v>0.96299999999999997</v>
      </c>
      <c r="M13" s="6">
        <v>1</v>
      </c>
      <c r="N13" s="6">
        <v>0.95265015189294178</v>
      </c>
      <c r="O13" s="6">
        <v>1.61</v>
      </c>
      <c r="P13" s="6">
        <v>1.644380449608208</v>
      </c>
      <c r="Q13" s="6">
        <v>1.4777466905002461</v>
      </c>
      <c r="R13" s="7">
        <v>165.05</v>
      </c>
      <c r="S13" s="7">
        <v>160.05320012340621</v>
      </c>
      <c r="T13" s="7">
        <v>152.68967792919548</v>
      </c>
      <c r="U13" s="7">
        <v>98.73</v>
      </c>
      <c r="V13" s="7">
        <v>97.333436530178091</v>
      </c>
      <c r="W13" s="7">
        <v>98.433544670968899</v>
      </c>
      <c r="X13" s="7">
        <v>66.319999999999993</v>
      </c>
      <c r="Y13" s="7">
        <v>62.719763593228137</v>
      </c>
      <c r="Z13" s="7">
        <v>54.256133258226576</v>
      </c>
      <c r="AA13" s="7">
        <v>158.91</v>
      </c>
      <c r="AB13" s="7">
        <v>160.05320012340621</v>
      </c>
      <c r="AC13" s="7">
        <v>145.45984487173243</v>
      </c>
      <c r="AD13" s="8">
        <v>2541</v>
      </c>
      <c r="AE13" s="8">
        <v>2613</v>
      </c>
      <c r="AF13" s="8">
        <v>2662</v>
      </c>
      <c r="AG13" s="5">
        <v>7</v>
      </c>
      <c r="AH13" s="17"/>
    </row>
    <row r="14" spans="3:34" s="2" customFormat="1" x14ac:dyDescent="0.2">
      <c r="C14" s="1" t="e">
        <f>VLOOKUP(F14,#REF!,7,FALSE)</f>
        <v>#REF!</v>
      </c>
      <c r="F14" s="3" t="s">
        <v>10</v>
      </c>
      <c r="G14" s="4" t="s">
        <v>0</v>
      </c>
      <c r="H14" s="5">
        <v>30</v>
      </c>
      <c r="I14" s="6">
        <v>0.94</v>
      </c>
      <c r="J14" s="6">
        <v>0.96418543841224258</v>
      </c>
      <c r="K14" s="6">
        <v>0.96631724022719678</v>
      </c>
      <c r="L14" s="6">
        <v>0.85799999999999998</v>
      </c>
      <c r="M14" s="6">
        <v>0.90951169477181915</v>
      </c>
      <c r="N14" s="6">
        <v>0.98070802650549405</v>
      </c>
      <c r="O14" s="6">
        <v>1.22</v>
      </c>
      <c r="P14" s="6">
        <v>1.3089474747551757</v>
      </c>
      <c r="Q14" s="6">
        <v>1.2018296668237611</v>
      </c>
      <c r="R14" s="7">
        <v>187.76</v>
      </c>
      <c r="S14" s="7">
        <v>177.85229761696422</v>
      </c>
      <c r="T14" s="7">
        <v>156.5781279929783</v>
      </c>
      <c r="U14" s="7">
        <v>131.99</v>
      </c>
      <c r="V14" s="7">
        <v>123.57924801751292</v>
      </c>
      <c r="W14" s="7">
        <v>127.769709083439</v>
      </c>
      <c r="X14" s="7">
        <v>55.77</v>
      </c>
      <c r="Y14" s="7">
        <v>54.273049599451284</v>
      </c>
      <c r="Z14" s="7">
        <v>28.808418909539295</v>
      </c>
      <c r="AA14" s="7">
        <v>161.03</v>
      </c>
      <c r="AB14" s="7">
        <v>161.75874462466709</v>
      </c>
      <c r="AC14" s="7">
        <v>153.55742689791839</v>
      </c>
      <c r="AD14" s="8">
        <v>2620</v>
      </c>
      <c r="AE14" s="8">
        <v>2700</v>
      </c>
      <c r="AF14" s="8">
        <v>2750</v>
      </c>
      <c r="AG14" s="5">
        <v>29</v>
      </c>
      <c r="AH14" s="17"/>
    </row>
    <row r="15" spans="3:34" s="2" customFormat="1" x14ac:dyDescent="0.2">
      <c r="C15" s="1" t="e">
        <f>VLOOKUP(F15,#REF!,7,FALSE)</f>
        <v>#REF!</v>
      </c>
      <c r="F15" s="9" t="s">
        <v>25</v>
      </c>
      <c r="G15" s="10"/>
      <c r="H15" s="11">
        <f>AVERAGE(H4:H14)</f>
        <v>25</v>
      </c>
      <c r="I15" s="12">
        <f t="shared" ref="I15:AH15" si="0">AVERAGE(I4:I14)</f>
        <v>0.82827272727272716</v>
      </c>
      <c r="J15" s="12">
        <f t="shared" si="0"/>
        <v>0.84538533392283377</v>
      </c>
      <c r="K15" s="12">
        <f t="shared" si="0"/>
        <v>0.87455768062186723</v>
      </c>
      <c r="L15" s="12">
        <f t="shared" si="0"/>
        <v>0.65409090909090906</v>
      </c>
      <c r="M15" s="12">
        <f t="shared" si="0"/>
        <v>0.77963700447776529</v>
      </c>
      <c r="N15" s="12">
        <f t="shared" si="0"/>
        <v>0.82374970932377634</v>
      </c>
      <c r="O15" s="12">
        <f t="shared" si="0"/>
        <v>1.1883636363636365</v>
      </c>
      <c r="P15" s="12">
        <f t="shared" si="0"/>
        <v>1.2376577149698511</v>
      </c>
      <c r="Q15" s="12">
        <f t="shared" si="0"/>
        <v>1.2164197364500238</v>
      </c>
      <c r="R15" s="18">
        <f t="shared" si="0"/>
        <v>232.33363636363637</v>
      </c>
      <c r="S15" s="18">
        <f t="shared" si="0"/>
        <v>181.29006867880594</v>
      </c>
      <c r="T15" s="18">
        <f t="shared" si="0"/>
        <v>158.08969231380175</v>
      </c>
      <c r="U15" s="18">
        <f t="shared" si="0"/>
        <v>112.32454545454544</v>
      </c>
      <c r="V15" s="18">
        <f t="shared" si="0"/>
        <v>108.91765312988024</v>
      </c>
      <c r="W15" s="18">
        <f t="shared" si="0"/>
        <v>110.92985966525289</v>
      </c>
      <c r="X15" s="18">
        <f t="shared" si="0"/>
        <v>120.00727272727271</v>
      </c>
      <c r="Y15" s="18">
        <f t="shared" si="0"/>
        <v>72.372415548925687</v>
      </c>
      <c r="Z15" s="18">
        <f t="shared" si="0"/>
        <v>47.159832648548836</v>
      </c>
      <c r="AA15" s="18">
        <f t="shared" si="0"/>
        <v>129.53818181818181</v>
      </c>
      <c r="AB15" s="18">
        <f t="shared" si="0"/>
        <v>131.58593904136973</v>
      </c>
      <c r="AC15" s="18">
        <f t="shared" si="0"/>
        <v>129.689113842024</v>
      </c>
      <c r="AD15" s="13">
        <f t="shared" si="0"/>
        <v>2141.909090909091</v>
      </c>
      <c r="AE15" s="13">
        <f t="shared" si="0"/>
        <v>2255.181818181818</v>
      </c>
      <c r="AF15" s="13">
        <f t="shared" si="0"/>
        <v>2350.4545454545455</v>
      </c>
      <c r="AG15" s="11">
        <f t="shared" si="0"/>
        <v>13.727272727272727</v>
      </c>
      <c r="AH15" s="12">
        <f t="shared" si="0"/>
        <v>0.48961267605633801</v>
      </c>
    </row>
    <row r="17" spans="6:6" s="2" customFormat="1" x14ac:dyDescent="0.2">
      <c r="F17" s="2" t="s">
        <v>34</v>
      </c>
    </row>
    <row r="18" spans="6:6" s="2" customFormat="1" x14ac:dyDescent="0.2"/>
    <row r="19" spans="6:6" s="2" customFormat="1" x14ac:dyDescent="0.2">
      <c r="F19" s="2" t="s">
        <v>27</v>
      </c>
    </row>
    <row r="20" spans="6:6" s="2" customFormat="1" x14ac:dyDescent="0.2"/>
    <row r="21" spans="6:6" s="2" customFormat="1" x14ac:dyDescent="0.2">
      <c r="F21" s="2" t="s">
        <v>35</v>
      </c>
    </row>
    <row r="22" spans="6:6" s="2" customFormat="1" x14ac:dyDescent="0.2"/>
    <row r="23" spans="6:6" s="2" customFormat="1" x14ac:dyDescent="0.2">
      <c r="F23" s="2" t="s">
        <v>28</v>
      </c>
    </row>
    <row r="24" spans="6:6" s="2" customFormat="1" x14ac:dyDescent="0.2"/>
    <row r="25" spans="6:6" s="2" customFormat="1" x14ac:dyDescent="0.2">
      <c r="F25" s="2" t="s">
        <v>29</v>
      </c>
    </row>
    <row r="26" spans="6:6" s="2" customFormat="1" x14ac:dyDescent="0.2"/>
    <row r="27" spans="6:6" s="2" customFormat="1" x14ac:dyDescent="0.2">
      <c r="F27" s="2" t="s">
        <v>30</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46" priority="79">
      <formula>ISERROR(F2)</formula>
    </cfRule>
  </conditionalFormatting>
  <conditionalFormatting sqref="G2:G3">
    <cfRule type="containsErrors" dxfId="33" priority="80">
      <formula>ISERROR(G2)</formula>
    </cfRule>
  </conditionalFormatting>
  <conditionalFormatting sqref="H2:AH2">
    <cfRule type="containsErrors" dxfId="20" priority="27">
      <formula>ISERROR(H2)</formula>
    </cfRule>
  </conditionalFormatting>
  <conditionalFormatting sqref="AG3:AH3 H3:H14 I4:AH14">
    <cfRule type="containsErrors" dxfId="19" priority="50">
      <formula>ISERROR(H3)</formula>
    </cfRule>
  </conditionalFormatting>
  <conditionalFormatting sqref="H15:AH15">
    <cfRule type="containsErrors" dxfId="18" priority="14">
      <formula>ISERROR(H15)</formula>
    </cfRule>
  </conditionalFormatting>
  <conditionalFormatting sqref="I3:AF3">
    <cfRule type="containsErrors" dxfId="5" priority="38">
      <formula>ISERROR(I3)</formula>
    </cfRule>
    <cfRule type="containsErrors" dxfId="4" priority="39">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