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E3A4A67B-D188-4F38-AEE7-14257B90B412}"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H16" i="14"/>
  <c r="I16" i="14"/>
  <c r="J16" i="14"/>
  <c r="K16" i="14"/>
  <c r="L16" i="14"/>
  <c r="M16" i="14"/>
  <c r="N16" i="14"/>
  <c r="O16" i="14"/>
  <c r="P16" i="14"/>
  <c r="Q16" i="14"/>
  <c r="R16" i="14"/>
  <c r="S16" i="14"/>
  <c r="T16" i="14"/>
  <c r="U16" i="14"/>
  <c r="V16" i="14"/>
  <c r="W16" i="14"/>
  <c r="X16" i="14"/>
  <c r="Y16" i="14"/>
  <c r="Z16" i="14"/>
  <c r="AA16" i="14"/>
  <c r="AB16" i="14"/>
  <c r="AC16" i="14"/>
  <c r="AD16" i="14"/>
  <c r="AE16" i="14"/>
  <c r="AF16" i="14"/>
  <c r="AG16" i="14"/>
  <c r="AH16" i="14"/>
</calcChain>
</file>

<file path=xl/sharedStrings.xml><?xml version="1.0" encoding="utf-8"?>
<sst xmlns="http://schemas.openxmlformats.org/spreadsheetml/2006/main" count="70" uniqueCount="39">
  <si>
    <t>法非適用</t>
  </si>
  <si>
    <t>法適用</t>
  </si>
  <si>
    <t>11 埼玉県 美里町</t>
  </si>
  <si>
    <t>08 茨城県 鉾田市</t>
  </si>
  <si>
    <t>11 埼玉県 神川町</t>
  </si>
  <si>
    <t>32 島根県 雲南広域連合（事業会計分）</t>
  </si>
  <si>
    <t>34 広島県 世羅町</t>
  </si>
  <si>
    <t>36 徳島県 松茂町</t>
  </si>
  <si>
    <t>02 青森県 外ヶ浜町</t>
  </si>
  <si>
    <t>02 青森県 三戸町</t>
  </si>
  <si>
    <t>02 青森県 南部町</t>
  </si>
  <si>
    <t>12 千葉県 芝山町</t>
  </si>
  <si>
    <t>法適
法非適</t>
    <rPh sb="0" eb="1">
      <t>ホウ</t>
    </rPh>
    <rPh sb="1" eb="2">
      <t>テキ</t>
    </rPh>
    <rPh sb="3" eb="4">
      <t>ホウ</t>
    </rPh>
    <rPh sb="4" eb="5">
      <t>ヒ</t>
    </rPh>
    <rPh sb="5" eb="6">
      <t>テキ</t>
    </rPh>
    <phoneticPr fontId="11"/>
  </si>
  <si>
    <t>供用年数
【年】</t>
    <rPh sb="0" eb="2">
      <t>キョウヨウ</t>
    </rPh>
    <rPh sb="2" eb="4">
      <t>ネンスウ</t>
    </rPh>
    <rPh sb="6" eb="7">
      <t>ネン</t>
    </rPh>
    <phoneticPr fontId="11"/>
  </si>
  <si>
    <t>接続率【％】</t>
    <rPh sb="0" eb="2">
      <t>セツゾク</t>
    </rPh>
    <rPh sb="2" eb="3">
      <t>リツ</t>
    </rPh>
    <phoneticPr fontId="11"/>
  </si>
  <si>
    <t>経費回収率【％】</t>
    <rPh sb="0" eb="2">
      <t>ケイヒ</t>
    </rPh>
    <rPh sb="2" eb="4">
      <t>カイシュウ</t>
    </rPh>
    <rPh sb="4" eb="5">
      <t>リツ</t>
    </rPh>
    <phoneticPr fontId="11"/>
  </si>
  <si>
    <t>経費回収率（維持管理費）【％】</t>
    <rPh sb="0" eb="2">
      <t>ケイヒ</t>
    </rPh>
    <rPh sb="2" eb="4">
      <t>カイシュウ</t>
    </rPh>
    <rPh sb="4" eb="5">
      <t>リツ</t>
    </rPh>
    <rPh sb="6" eb="8">
      <t>イジ</t>
    </rPh>
    <rPh sb="8" eb="10">
      <t>カンリ</t>
    </rPh>
    <rPh sb="10" eb="11">
      <t>ヒ</t>
    </rPh>
    <phoneticPr fontId="11"/>
  </si>
  <si>
    <t>汚水処理原価【円/㎥】</t>
    <rPh sb="0" eb="2">
      <t>オスイ</t>
    </rPh>
    <rPh sb="2" eb="4">
      <t>ショリ</t>
    </rPh>
    <rPh sb="4" eb="6">
      <t>ゲンカ</t>
    </rPh>
    <rPh sb="7" eb="8">
      <t>エン</t>
    </rPh>
    <phoneticPr fontId="11"/>
  </si>
  <si>
    <t>汚水処理原価（維持管理費）【円/㎥】</t>
    <rPh sb="0" eb="2">
      <t>オスイ</t>
    </rPh>
    <rPh sb="2" eb="4">
      <t>ショリ</t>
    </rPh>
    <rPh sb="4" eb="6">
      <t>ゲンカ</t>
    </rPh>
    <rPh sb="7" eb="9">
      <t>イジ</t>
    </rPh>
    <rPh sb="9" eb="12">
      <t>カンリヒ</t>
    </rPh>
    <rPh sb="14" eb="15">
      <t>エン</t>
    </rPh>
    <phoneticPr fontId="11"/>
  </si>
  <si>
    <t>汚水処理原価（資本費）【円/㎥】</t>
    <rPh sb="0" eb="2">
      <t>オスイ</t>
    </rPh>
    <rPh sb="2" eb="4">
      <t>ショリ</t>
    </rPh>
    <rPh sb="4" eb="6">
      <t>ゲンカ</t>
    </rPh>
    <rPh sb="7" eb="9">
      <t>シホン</t>
    </rPh>
    <rPh sb="9" eb="10">
      <t>ヒ</t>
    </rPh>
    <rPh sb="12" eb="13">
      <t>エン</t>
    </rPh>
    <phoneticPr fontId="11"/>
  </si>
  <si>
    <t>使用料単価【円/m3】</t>
    <rPh sb="0" eb="3">
      <t>シヨウリョウ</t>
    </rPh>
    <rPh sb="3" eb="5">
      <t>タンカ</t>
    </rPh>
    <rPh sb="6" eb="7">
      <t>エン</t>
    </rPh>
    <phoneticPr fontId="11"/>
  </si>
  <si>
    <t>一般家庭用使用料【円・月/20m3】</t>
    <rPh sb="0" eb="2">
      <t>イッパン</t>
    </rPh>
    <rPh sb="2" eb="5">
      <t>カテイヨウ</t>
    </rPh>
    <rPh sb="5" eb="8">
      <t>シヨウリョウ</t>
    </rPh>
    <rPh sb="9" eb="10">
      <t>エン</t>
    </rPh>
    <rPh sb="11" eb="12">
      <t>ツキ</t>
    </rPh>
    <phoneticPr fontId="11"/>
  </si>
  <si>
    <t>直近改定からの経過年数【年】</t>
    <rPh sb="0" eb="2">
      <t>チョッキン</t>
    </rPh>
    <rPh sb="2" eb="4">
      <t>カイテイ</t>
    </rPh>
    <rPh sb="7" eb="9">
      <t>ケイカ</t>
    </rPh>
    <rPh sb="9" eb="11">
      <t>ネンスウ</t>
    </rPh>
    <rPh sb="12" eb="13">
      <t>トシ</t>
    </rPh>
    <phoneticPr fontId="11"/>
  </si>
  <si>
    <t>施設利用率【％】</t>
    <rPh sb="0" eb="2">
      <t>シセツ</t>
    </rPh>
    <rPh sb="2" eb="4">
      <t>リヨウ</t>
    </rPh>
    <rPh sb="4" eb="5">
      <t>リツ</t>
    </rPh>
    <phoneticPr fontId="11"/>
  </si>
  <si>
    <t>団体名</t>
    <rPh sb="0" eb="3">
      <t>ダンタイメイ</t>
    </rPh>
    <phoneticPr fontId="12"/>
  </si>
  <si>
    <t>類似団体区分の平均値</t>
    <rPh sb="0" eb="2">
      <t>ルイジ</t>
    </rPh>
    <rPh sb="2" eb="4">
      <t>ダンタイ</t>
    </rPh>
    <rPh sb="4" eb="6">
      <t>クブン</t>
    </rPh>
    <rPh sb="7" eb="9">
      <t>ヘイキン</t>
    </rPh>
    <rPh sb="9" eb="10">
      <t>チ</t>
    </rPh>
    <phoneticPr fontId="10"/>
  </si>
  <si>
    <t>Cd3【3万人未満：25人/ha未満：15年未満】</t>
    <rPh sb="5" eb="7">
      <t>マンニン</t>
    </rPh>
    <rPh sb="7" eb="9">
      <t>ミマン</t>
    </rPh>
    <rPh sb="12" eb="13">
      <t>ニン</t>
    </rPh>
    <rPh sb="16" eb="18">
      <t>ミマン</t>
    </rPh>
    <rPh sb="21" eb="22">
      <t>ネン</t>
    </rPh>
    <rPh sb="22" eb="24">
      <t>ミマン</t>
    </rPh>
    <phoneticPr fontId="11"/>
  </si>
  <si>
    <t>※公共下水道を対象としている。</t>
    <rPh sb="1" eb="3">
      <t>コウキョウ</t>
    </rPh>
    <rPh sb="3" eb="6">
      <t>ゲスイドウ</t>
    </rPh>
    <rPh sb="7" eb="9">
      <t>タイショウ</t>
    </rPh>
    <phoneticPr fontId="11"/>
  </si>
  <si>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1"/>
  </si>
  <si>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1"/>
  </si>
  <si>
    <t>※該当するデータがない場合は黒塗りにしている。</t>
    <rPh sb="1" eb="3">
      <t>ガイトウ</t>
    </rPh>
    <rPh sb="11" eb="13">
      <t>バアイ</t>
    </rPh>
    <rPh sb="14" eb="16">
      <t>クロヌ</t>
    </rPh>
    <phoneticPr fontId="11"/>
  </si>
  <si>
    <t>46 鹿児島県 南さつま市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</si>
  <si>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</si>
  <si>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</si>
  <si>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</si>
  <si>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1"/>
  </si>
  <si>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1"/>
  </si>
  <si>
    <t>02 青森県 階上町</t>
    <phoneticPr fontId="7"/>
  </si>
  <si>
    <t>【公共下水道】</t>
    <rPh sb="1" eb="3">
      <t>コウキョウ</t>
    </rPh>
    <rPh sb="3" eb="6">
      <t>ゲスイドウ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</si>
</sst>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cellStyleXfs>
  <cellXfs count="31">
    <xf numFmtId="0" fontId="0" fillId="0" borderId="0" xfId="0">
      <alignment vertical="center"/>
    </xf>
    <xf numFmtId="0" fontId="3" fillId="0" borderId="0" xfId="0" applyFont="1">
      <alignment vertical="center"/>
    </xf>
    <xf numFmtId="0" fontId="9" fillId="0" borderId="0" xfId="0" applyFont="1">
      <alignment vertical="center"/>
    </xf>
    <xf numFmtId="0" fontId="4" fillId="0" borderId="2" xfId="0" applyFont="1" applyBorder="1">
      <alignment vertical="center"/>
    </xf>
    <xf numFmtId="0" fontId="4" fillId="0" borderId="1" xfId="0" applyFont="1" applyBorder="1" applyAlignment="1"/>
    <xf numFmtId="0" fontId="9" fillId="2" borderId="1" xfId="0" applyFont="1" applyFill="1" applyBorder="1">
      <alignment vertical="center"/>
    </xf>
    <xf numFmtId="176" fontId="9" fillId="2" borderId="1" xfId="0" applyNumberFormat="1" applyFont="1" applyFill="1" applyBorder="1">
      <alignment vertical="center"/>
    </xf>
    <xf numFmtId="180" fontId="9" fillId="2" borderId="1" xfId="0" applyNumberFormat="1" applyFont="1" applyFill="1" applyBorder="1">
      <alignment vertical="center"/>
    </xf>
    <xf numFmtId="3" fontId="9" fillId="2" borderId="1" xfId="0" applyNumberFormat="1" applyFont="1" applyFill="1" applyBorder="1">
      <alignment vertical="center"/>
    </xf>
    <xf numFmtId="0" fontId="13" fillId="0" borderId="2" xfId="0" applyFont="1" applyBorder="1" applyAlignment="1">
      <alignment horizontal="center" vertical="center"/>
    </xf>
    <xf numFmtId="1" fontId="13" fillId="0" borderId="1" xfId="0" applyNumberFormat="1" applyFont="1" applyBorder="1">
      <alignment vertical="center"/>
    </xf>
    <xf numFmtId="176" fontId="13" fillId="0" borderId="1" xfId="7" applyNumberFormat="1" applyFont="1" applyBorder="1">
      <alignment vertical="center"/>
    </xf>
    <xf numFmtId="38" fontId="13" fillId="0" borderId="1" xfId="1" applyFont="1" applyBorder="1">
      <alignment vertical="center"/>
    </xf>
    <xf numFmtId="0" fontId="9" fillId="3" borderId="2" xfId="8" applyFill="1" applyBorder="1" applyAlignment="1">
      <alignment horizontal="left" vertical="center" shrinkToFit="1"/>
    </xf>
    <xf numFmtId="0" fontId="9" fillId="3" borderId="2" xfId="8" applyFill="1" applyBorder="1" applyAlignment="1">
      <alignment horizontal="center" vertical="center" shrinkToFit="1"/>
    </xf>
    <xf numFmtId="179" fontId="9" fillId="3" borderId="1" xfId="4" applyNumberFormat="1" applyFont="1" applyFill="1" applyBorder="1" applyAlignment="1">
      <alignment horizontal="center" vertical="center" shrinkToFit="1"/>
    </xf>
    <xf numFmtId="176" fontId="9" fillId="3" borderId="1" xfId="0" applyNumberFormat="1" applyFont="1" applyFill="1" applyBorder="1">
      <alignment vertical="center"/>
    </xf>
    <xf numFmtId="180" fontId="9" fillId="3" borderId="1" xfId="0" applyNumberFormat="1" applyFont="1" applyFill="1" applyBorder="1">
      <alignment vertical="center"/>
    </xf>
    <xf numFmtId="3" fontId="9" fillId="3" borderId="1" xfId="0" applyNumberFormat="1" applyFont="1" applyFill="1" applyBorder="1">
      <alignment vertical="center"/>
    </xf>
    <xf numFmtId="0" fontId="9" fillId="3" borderId="1" xfId="0" applyFont="1" applyFill="1" applyBorder="1">
      <alignment vertical="center"/>
    </xf>
    <xf numFmtId="177" fontId="13" fillId="0" borderId="1" xfId="0" applyNumberFormat="1" applyFont="1" applyBorder="1">
      <alignment vertical="center"/>
    </xf>
    <xf numFmtId="38" fontId="9" fillId="3" borderId="2" xfId="4" applyFont="1" applyFill="1" applyBorder="1" applyAlignment="1">
      <alignment horizontal="center" vertical="center" shrinkToFit="1"/>
    </xf>
    <xf numFmtId="38" fontId="9" fillId="3" borderId="3" xfId="4" applyFont="1" applyFill="1" applyBorder="1" applyAlignment="1">
      <alignment horizontal="center" vertical="center" shrinkToFit="1"/>
    </xf>
    <xf numFmtId="38" fontId="9" fillId="3" borderId="4" xfId="4" applyFont="1" applyFill="1" applyBorder="1" applyAlignment="1">
      <alignment horizontal="center" vertical="center" shrinkToFit="1"/>
    </xf>
    <xf numFmtId="38" fontId="9" fillId="3" borderId="5" xfId="4" applyFont="1" applyFill="1" applyBorder="1" applyAlignment="1">
      <alignment horizontal="center" vertical="center" wrapText="1"/>
    </xf>
    <xf numFmtId="38" fontId="9" fillId="3" borderId="6" xfId="4" applyFont="1" applyFill="1" applyBorder="1" applyAlignment="1">
      <alignment horizontal="center" vertical="center" wrapText="1"/>
    </xf>
    <xf numFmtId="179" fontId="9" fillId="3" borderId="2" xfId="4" applyNumberFormat="1" applyFont="1" applyFill="1" applyBorder="1" applyAlignment="1">
      <alignment horizontal="center" vertical="center" shrinkToFit="1"/>
    </xf>
    <xf numFmtId="179" fontId="9" fillId="3" borderId="3" xfId="4" applyNumberFormat="1" applyFont="1" applyFill="1" applyBorder="1" applyAlignment="1">
      <alignment horizontal="center" vertical="center" shrinkToFit="1"/>
    </xf>
    <xf numFmtId="179" fontId="9"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7">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28"/>
  <sheetViews>
    <sheetView tabSelected="1" topLeftCell="F1" zoomScale="70" zoomScaleNormal="70" workbookViewId="0">
      <selection activeCell="F2" sqref="F2"/>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38</v>
      </c>
    </row>
    <row r="2" spans="3:34" s="2" customFormat="1" ht="27" customHeight="1" x14ac:dyDescent="0.2">
      <c r="C2" s="1" t="e">
        <f>VLOOKUP(F2,#REF!,7,FALSE)</f>
        <v>#REF!</v>
      </c>
      <c r="F2" s="13" t="s">
        <v>26</v>
      </c>
      <c r="G2" s="29" t="s">
        <v>12</v>
      </c>
      <c r="H2" s="24" t="s">
        <v>13</v>
      </c>
      <c r="I2" s="26" t="s">
        <v>14</v>
      </c>
      <c r="J2" s="27"/>
      <c r="K2" s="28"/>
      <c r="L2" s="26" t="s">
        <v>15</v>
      </c>
      <c r="M2" s="27"/>
      <c r="N2" s="28"/>
      <c r="O2" s="26" t="s">
        <v>16</v>
      </c>
      <c r="P2" s="27"/>
      <c r="Q2" s="28"/>
      <c r="R2" s="26" t="s">
        <v>17</v>
      </c>
      <c r="S2" s="27"/>
      <c r="T2" s="28"/>
      <c r="U2" s="26" t="s">
        <v>18</v>
      </c>
      <c r="V2" s="27"/>
      <c r="W2" s="28"/>
      <c r="X2" s="26" t="s">
        <v>19</v>
      </c>
      <c r="Y2" s="27"/>
      <c r="Z2" s="28"/>
      <c r="AA2" s="26" t="s">
        <v>20</v>
      </c>
      <c r="AB2" s="27"/>
      <c r="AC2" s="28"/>
      <c r="AD2" s="21" t="s">
        <v>21</v>
      </c>
      <c r="AE2" s="22"/>
      <c r="AF2" s="23"/>
      <c r="AG2" s="24" t="s">
        <v>22</v>
      </c>
      <c r="AH2" s="24" t="s">
        <v>23</v>
      </c>
    </row>
    <row r="3" spans="3:34" s="2" customFormat="1" x14ac:dyDescent="0.2">
      <c r="C3" s="1" t="e">
        <f>VLOOKUP(F3,#REF!,7,FALSE)</f>
        <v>#REF!</v>
      </c>
      <c r="F3" s="14" t="s">
        <v>24</v>
      </c>
      <c r="G3" s="30"/>
      <c r="H3" s="25"/>
      <c r="I3" s="15" t="s">
        <v>32</v>
      </c>
      <c r="J3" s="15" t="s">
        <v>33</v>
      </c>
      <c r="K3" s="15" t="s">
        <v>34</v>
      </c>
      <c r="L3" s="15" t="s">
        <v>32</v>
      </c>
      <c r="M3" s="15" t="s">
        <v>33</v>
      </c>
      <c r="N3" s="15" t="s">
        <v>34</v>
      </c>
      <c r="O3" s="15" t="s">
        <v>32</v>
      </c>
      <c r="P3" s="15" t="s">
        <v>33</v>
      </c>
      <c r="Q3" s="15" t="s">
        <v>34</v>
      </c>
      <c r="R3" s="15" t="s">
        <v>32</v>
      </c>
      <c r="S3" s="15" t="s">
        <v>33</v>
      </c>
      <c r="T3" s="15" t="s">
        <v>34</v>
      </c>
      <c r="U3" s="15" t="s">
        <v>32</v>
      </c>
      <c r="V3" s="15" t="s">
        <v>33</v>
      </c>
      <c r="W3" s="15" t="s">
        <v>34</v>
      </c>
      <c r="X3" s="15" t="s">
        <v>32</v>
      </c>
      <c r="Y3" s="15" t="s">
        <v>33</v>
      </c>
      <c r="Z3" s="15" t="s">
        <v>34</v>
      </c>
      <c r="AA3" s="15" t="s">
        <v>32</v>
      </c>
      <c r="AB3" s="15" t="s">
        <v>33</v>
      </c>
      <c r="AC3" s="15" t="s">
        <v>34</v>
      </c>
      <c r="AD3" s="15" t="s">
        <v>32</v>
      </c>
      <c r="AE3" s="15" t="s">
        <v>33</v>
      </c>
      <c r="AF3" s="15" t="s">
        <v>34</v>
      </c>
      <c r="AG3" s="25"/>
      <c r="AH3" s="25"/>
    </row>
    <row r="4" spans="3:34" s="2" customFormat="1" x14ac:dyDescent="0.2">
      <c r="C4" s="1" t="e">
        <f>VLOOKUP(F4,#REF!,7,FALSE)</f>
        <v>#REF!</v>
      </c>
      <c r="F4" s="3" t="s">
        <v>8</v>
      </c>
      <c r="G4" s="4" t="s">
        <v>1</v>
      </c>
      <c r="H4" s="5">
        <v>12</v>
      </c>
      <c r="I4" s="6">
        <v>0.5</v>
      </c>
      <c r="J4" s="6">
        <v>0.39006574141709277</v>
      </c>
      <c r="K4" s="6">
        <v>0.37703513281919454</v>
      </c>
      <c r="L4" s="6">
        <v>0.67700000000000005</v>
      </c>
      <c r="M4" s="6">
        <v>0.77466658239049369</v>
      </c>
      <c r="N4" s="6">
        <v>0.15880219056823117</v>
      </c>
      <c r="O4" s="6">
        <v>0.67700000000000005</v>
      </c>
      <c r="P4" s="6">
        <v>0.77466658239049369</v>
      </c>
      <c r="Q4" s="6">
        <v>0.46230377166156977</v>
      </c>
      <c r="R4" s="7">
        <v>242.51</v>
      </c>
      <c r="S4" s="7">
        <v>194.57391988783806</v>
      </c>
      <c r="T4" s="7">
        <v>886.40172818354506</v>
      </c>
      <c r="U4" s="7">
        <v>242.51</v>
      </c>
      <c r="V4" s="7">
        <v>194.57391988783806</v>
      </c>
      <c r="W4" s="7">
        <v>304.48061380312117</v>
      </c>
      <c r="X4" s="7">
        <v>0</v>
      </c>
      <c r="Y4" s="7">
        <v>0</v>
      </c>
      <c r="Z4" s="7">
        <v>581.92111438042389</v>
      </c>
      <c r="AA4" s="7">
        <v>164.3</v>
      </c>
      <c r="AB4" s="7">
        <v>150.72991354183321</v>
      </c>
      <c r="AC4" s="7">
        <v>140.76253615901274</v>
      </c>
      <c r="AD4" s="8">
        <v>2730</v>
      </c>
      <c r="AE4" s="8">
        <v>2808</v>
      </c>
      <c r="AF4" s="8">
        <v>2860</v>
      </c>
      <c r="AG4" s="5">
        <v>19</v>
      </c>
      <c r="AH4" s="6">
        <v>0.51200000000000001</v>
      </c>
    </row>
    <row r="5" spans="3:34" s="2" customFormat="1" x14ac:dyDescent="0.2">
      <c r="C5" s="1" t="e">
        <f>VLOOKUP(F5,#REF!,7,FALSE)</f>
        <v>#REF!</v>
      </c>
      <c r="F5" s="3" t="s">
        <v>3</v>
      </c>
      <c r="G5" s="4" t="s">
        <v>1</v>
      </c>
      <c r="H5" s="5">
        <v>11</v>
      </c>
      <c r="I5" s="6">
        <v>9.9000000000000005E-2</v>
      </c>
      <c r="J5" s="6">
        <v>0.24024312220089572</v>
      </c>
      <c r="K5" s="6">
        <v>0.32459178624443347</v>
      </c>
      <c r="L5" s="6">
        <v>3.2000000000000001E-2</v>
      </c>
      <c r="M5" s="6">
        <v>0.24946538980056715</v>
      </c>
      <c r="N5" s="6">
        <v>0.49755817764667321</v>
      </c>
      <c r="O5" s="6">
        <v>3.9E-2</v>
      </c>
      <c r="P5" s="6">
        <v>0.24946538980056715</v>
      </c>
      <c r="Q5" s="6">
        <v>0.49755817764667321</v>
      </c>
      <c r="R5" s="7">
        <v>3501.55</v>
      </c>
      <c r="S5" s="7">
        <v>704.75301209753377</v>
      </c>
      <c r="T5" s="7">
        <v>347.89450278794516</v>
      </c>
      <c r="U5" s="7">
        <v>2836.6</v>
      </c>
      <c r="V5" s="7">
        <v>704.75301209753377</v>
      </c>
      <c r="W5" s="7">
        <v>347.89450278794516</v>
      </c>
      <c r="X5" s="7">
        <v>664.95</v>
      </c>
      <c r="Y5" s="7">
        <v>0</v>
      </c>
      <c r="Z5" s="7">
        <v>0</v>
      </c>
      <c r="AA5" s="7">
        <v>111.65</v>
      </c>
      <c r="AB5" s="7">
        <v>175.81148487603508</v>
      </c>
      <c r="AC5" s="7">
        <v>173.09775482046547</v>
      </c>
      <c r="AD5" s="8">
        <v>3570</v>
      </c>
      <c r="AE5" s="8">
        <v>3672</v>
      </c>
      <c r="AF5" s="8">
        <v>3740</v>
      </c>
      <c r="AG5" s="5">
        <v>11</v>
      </c>
      <c r="AH5" s="6">
        <v>0.51300000000000001</v>
      </c>
    </row>
    <row r="6" spans="3:34" s="2" customFormat="1" x14ac:dyDescent="0.2">
      <c r="C6" s="1" t="e">
        <f>VLOOKUP(F6,#REF!,7,FALSE)</f>
        <v>#REF!</v>
      </c>
      <c r="F6" s="3" t="s">
        <v>2</v>
      </c>
      <c r="G6" s="4" t="s">
        <v>1</v>
      </c>
      <c r="H6" s="5">
        <v>11</v>
      </c>
      <c r="I6" s="6">
        <v>8.199999999999999E-2</v>
      </c>
      <c r="J6" s="6">
        <v>0.23749999999999999</v>
      </c>
      <c r="K6" s="6">
        <v>0.69901168014375559</v>
      </c>
      <c r="L6" s="6">
        <v>2.7999999999999997E-2</v>
      </c>
      <c r="M6" s="6">
        <v>0.25705417607223474</v>
      </c>
      <c r="N6" s="6">
        <v>0.64308067465962204</v>
      </c>
      <c r="O6" s="6">
        <v>2.7999999999999997E-2</v>
      </c>
      <c r="P6" s="6">
        <v>0.2570541760722348</v>
      </c>
      <c r="Q6" s="6">
        <v>0.64308067465962204</v>
      </c>
      <c r="R6" s="7">
        <v>4976.53</v>
      </c>
      <c r="S6" s="7">
        <v>546.36552840514912</v>
      </c>
      <c r="T6" s="7">
        <v>321.10091743119267</v>
      </c>
      <c r="U6" s="7">
        <v>4976.53</v>
      </c>
      <c r="V6" s="7">
        <v>546.36552840514912</v>
      </c>
      <c r="W6" s="7">
        <v>321.10091743119267</v>
      </c>
      <c r="X6" s="7">
        <v>0</v>
      </c>
      <c r="Y6" s="7">
        <v>0</v>
      </c>
      <c r="Z6" s="7">
        <v>0</v>
      </c>
      <c r="AA6" s="7">
        <v>137.01</v>
      </c>
      <c r="AB6" s="7">
        <v>140.4455407384568</v>
      </c>
      <c r="AC6" s="7">
        <v>206.49379461547497</v>
      </c>
      <c r="AD6" s="8">
        <v>2040</v>
      </c>
      <c r="AE6" s="8">
        <v>2160</v>
      </c>
      <c r="AF6" s="8">
        <v>2563</v>
      </c>
      <c r="AG6" s="5">
        <v>2</v>
      </c>
      <c r="AH6" s="16"/>
    </row>
    <row r="7" spans="3:34" s="2" customFormat="1" x14ac:dyDescent="0.2">
      <c r="C7" s="1" t="e">
        <f>VLOOKUP(F7,#REF!,7,FALSE)</f>
        <v>#REF!</v>
      </c>
      <c r="F7" s="3" t="s">
        <v>4</v>
      </c>
      <c r="G7" s="4" t="s">
        <v>1</v>
      </c>
      <c r="H7" s="5">
        <v>15</v>
      </c>
      <c r="I7" s="6">
        <v>8.8000000000000009E-2</v>
      </c>
      <c r="J7" s="6">
        <v>0.24181360201511334</v>
      </c>
      <c r="K7" s="6">
        <v>0.2129032258064516</v>
      </c>
      <c r="L7" s="6">
        <v>0.58899999999999997</v>
      </c>
      <c r="M7" s="6">
        <v>0.91557382002779963</v>
      </c>
      <c r="N7" s="6">
        <v>0.36360693548060774</v>
      </c>
      <c r="O7" s="6">
        <v>2.548</v>
      </c>
      <c r="P7" s="6">
        <v>2.8424015009380863</v>
      </c>
      <c r="Q7" s="6">
        <v>1.810051364689294</v>
      </c>
      <c r="R7" s="7">
        <v>468.99</v>
      </c>
      <c r="S7" s="7">
        <v>323.49951124144673</v>
      </c>
      <c r="T7" s="7">
        <v>803.75640295959022</v>
      </c>
      <c r="U7" s="7">
        <v>108.36</v>
      </c>
      <c r="V7" s="7">
        <v>104.20332355816227</v>
      </c>
      <c r="W7" s="7">
        <v>161.46028132368485</v>
      </c>
      <c r="X7" s="7">
        <v>360.63</v>
      </c>
      <c r="Y7" s="7">
        <v>219.29618768328444</v>
      </c>
      <c r="Z7" s="7">
        <v>642.29612163590537</v>
      </c>
      <c r="AA7" s="7">
        <v>276.12</v>
      </c>
      <c r="AB7" s="7">
        <v>296.18768328445748</v>
      </c>
      <c r="AC7" s="7">
        <v>292.25140255305308</v>
      </c>
      <c r="AD7" s="8">
        <v>2310</v>
      </c>
      <c r="AE7" s="8">
        <v>2370</v>
      </c>
      <c r="AF7" s="8">
        <v>2420</v>
      </c>
      <c r="AG7" s="5">
        <v>15</v>
      </c>
      <c r="AH7" s="16"/>
    </row>
    <row r="8" spans="3:34" s="2" customFormat="1" x14ac:dyDescent="0.2">
      <c r="C8" s="1" t="e">
        <f>VLOOKUP(F8,#REF!,7,FALSE)</f>
        <v>#REF!</v>
      </c>
      <c r="F8" s="3" t="s">
        <v>11</v>
      </c>
      <c r="G8" s="4" t="s">
        <v>1</v>
      </c>
      <c r="H8" s="5">
        <v>9</v>
      </c>
      <c r="I8" s="16"/>
      <c r="J8" s="6">
        <v>0.93071735131820965</v>
      </c>
      <c r="K8" s="6">
        <v>0.93532338308457708</v>
      </c>
      <c r="L8" s="16"/>
      <c r="M8" s="6">
        <v>0.67362738107364772</v>
      </c>
      <c r="N8" s="6">
        <v>0.36391639841668333</v>
      </c>
      <c r="O8" s="16"/>
      <c r="P8" s="6">
        <v>0.67362738107364772</v>
      </c>
      <c r="Q8" s="6">
        <v>0.60684199712348463</v>
      </c>
      <c r="R8" s="17"/>
      <c r="S8" s="7">
        <v>228.21608113213031</v>
      </c>
      <c r="T8" s="7">
        <v>273.37684210526317</v>
      </c>
      <c r="U8" s="17"/>
      <c r="V8" s="7">
        <v>228.21608113213031</v>
      </c>
      <c r="W8" s="7">
        <v>163.94105263157894</v>
      </c>
      <c r="X8" s="17"/>
      <c r="Y8" s="7">
        <v>0</v>
      </c>
      <c r="Z8" s="7">
        <v>109.43578947368421</v>
      </c>
      <c r="AA8" s="17"/>
      <c r="AB8" s="7">
        <v>153.73260105192804</v>
      </c>
      <c r="AC8" s="7">
        <v>99.486315789473679</v>
      </c>
      <c r="AD8" s="18"/>
      <c r="AE8" s="8">
        <v>3780</v>
      </c>
      <c r="AF8" s="8">
        <v>3850</v>
      </c>
      <c r="AG8" s="5">
        <v>20</v>
      </c>
      <c r="AH8" s="6">
        <v>0.5675</v>
      </c>
    </row>
    <row r="9" spans="3:34" s="2" customFormat="1" x14ac:dyDescent="0.2">
      <c r="C9" s="1" t="e">
        <f>VLOOKUP(F9,#REF!,7,FALSE)</f>
        <v>#REF!</v>
      </c>
      <c r="F9" s="3" t="s">
        <v>5</v>
      </c>
      <c r="G9" s="4" t="s">
        <v>1</v>
      </c>
      <c r="H9" s="5">
        <v>7</v>
      </c>
      <c r="I9" s="16"/>
      <c r="J9" s="6">
        <v>0.84941535332994411</v>
      </c>
      <c r="K9" s="6">
        <v>0.89891191709844565</v>
      </c>
      <c r="L9" s="16"/>
      <c r="M9" s="6">
        <v>0</v>
      </c>
      <c r="N9" s="6">
        <v>0</v>
      </c>
      <c r="O9" s="16"/>
      <c r="P9" s="6">
        <v>0</v>
      </c>
      <c r="Q9" s="16"/>
      <c r="R9" s="17"/>
      <c r="S9" s="7">
        <v>0</v>
      </c>
      <c r="T9" s="17"/>
      <c r="U9" s="17"/>
      <c r="V9" s="7">
        <v>0</v>
      </c>
      <c r="W9" s="17"/>
      <c r="X9" s="17"/>
      <c r="Y9" s="7">
        <v>0</v>
      </c>
      <c r="Z9" s="17"/>
      <c r="AA9" s="17"/>
      <c r="AB9" s="7">
        <v>0</v>
      </c>
      <c r="AC9" s="17"/>
      <c r="AD9" s="18"/>
      <c r="AE9" s="8">
        <v>0</v>
      </c>
      <c r="AF9" s="8">
        <v>0</v>
      </c>
      <c r="AG9" s="19"/>
      <c r="AH9" s="16"/>
    </row>
    <row r="10" spans="3:34" s="2" customFormat="1" x14ac:dyDescent="0.2">
      <c r="C10" s="1" t="e">
        <f>VLOOKUP(F10,#REF!,7,FALSE)</f>
        <v>#REF!</v>
      </c>
      <c r="F10" s="3" t="s">
        <v>6</v>
      </c>
      <c r="G10" s="4" t="s">
        <v>1</v>
      </c>
      <c r="H10" s="5">
        <v>15</v>
      </c>
      <c r="I10" s="6">
        <v>0.51300000000000001</v>
      </c>
      <c r="J10" s="6">
        <v>0.5256505576208178</v>
      </c>
      <c r="K10" s="6">
        <v>0.49069478908188585</v>
      </c>
      <c r="L10" s="6">
        <v>0.20399999999999999</v>
      </c>
      <c r="M10" s="6">
        <v>0.21036109909347928</v>
      </c>
      <c r="N10" s="6">
        <v>0.28527070652307845</v>
      </c>
      <c r="O10" s="6">
        <v>0.34200000000000003</v>
      </c>
      <c r="P10" s="6">
        <v>0.41291596721635238</v>
      </c>
      <c r="Q10" s="6">
        <v>0.30433125205389416</v>
      </c>
      <c r="R10" s="7">
        <v>1095.31</v>
      </c>
      <c r="S10" s="7">
        <v>1021.605731377648</v>
      </c>
      <c r="T10" s="7">
        <v>820.61497082882545</v>
      </c>
      <c r="U10" s="7">
        <v>654.80999999999995</v>
      </c>
      <c r="V10" s="7">
        <v>520.45966142112673</v>
      </c>
      <c r="W10" s="7">
        <v>769.21910231650475</v>
      </c>
      <c r="X10" s="7">
        <v>440.5</v>
      </c>
      <c r="Y10" s="7">
        <v>501.14606995652127</v>
      </c>
      <c r="Z10" s="7">
        <v>51.395868512320654</v>
      </c>
      <c r="AA10" s="7">
        <v>223.9</v>
      </c>
      <c r="AB10" s="7">
        <v>214.90610449279981</v>
      </c>
      <c r="AC10" s="7">
        <v>234.09741251175441</v>
      </c>
      <c r="AD10" s="8">
        <v>4720</v>
      </c>
      <c r="AE10" s="8">
        <v>4860</v>
      </c>
      <c r="AF10" s="8">
        <v>4950</v>
      </c>
      <c r="AG10" s="5">
        <v>15</v>
      </c>
      <c r="AH10" s="6">
        <v>0.2978021978021978</v>
      </c>
    </row>
    <row r="11" spans="3:34" s="2" customFormat="1" x14ac:dyDescent="0.2">
      <c r="C11" s="1" t="e">
        <f>VLOOKUP(F11,#REF!,7,FALSE)</f>
        <v>#REF!</v>
      </c>
      <c r="F11" s="3" t="s">
        <v>7</v>
      </c>
      <c r="G11" s="4" t="s">
        <v>1</v>
      </c>
      <c r="H11" s="5">
        <v>15</v>
      </c>
      <c r="I11" s="6">
        <v>0.56700000000000006</v>
      </c>
      <c r="J11" s="6">
        <v>0.61672879776328049</v>
      </c>
      <c r="K11" s="6">
        <v>0.58881118881118877</v>
      </c>
      <c r="L11" s="6">
        <v>0.70700000000000007</v>
      </c>
      <c r="M11" s="6">
        <v>0.95579240985746095</v>
      </c>
      <c r="N11" s="6">
        <v>0.85399485786358786</v>
      </c>
      <c r="O11" s="6">
        <v>0.78599999999999992</v>
      </c>
      <c r="P11" s="6">
        <v>0.95579240985746095</v>
      </c>
      <c r="Q11" s="6">
        <v>0.85399485786358786</v>
      </c>
      <c r="R11" s="7">
        <v>203.78</v>
      </c>
      <c r="S11" s="7">
        <v>156.46697044196904</v>
      </c>
      <c r="T11" s="7">
        <v>163.14836616179105</v>
      </c>
      <c r="U11" s="7">
        <v>183.26</v>
      </c>
      <c r="V11" s="7">
        <v>156.46697044196904</v>
      </c>
      <c r="W11" s="7">
        <v>163.14836616179105</v>
      </c>
      <c r="X11" s="7">
        <v>20.52</v>
      </c>
      <c r="Y11" s="7">
        <v>0</v>
      </c>
      <c r="Z11" s="7">
        <v>0</v>
      </c>
      <c r="AA11" s="7">
        <v>144.12</v>
      </c>
      <c r="AB11" s="7">
        <v>149.5499427418257</v>
      </c>
      <c r="AC11" s="7">
        <v>139.32786577101533</v>
      </c>
      <c r="AD11" s="8">
        <v>2550</v>
      </c>
      <c r="AE11" s="8">
        <v>2618</v>
      </c>
      <c r="AF11" s="8">
        <v>2669</v>
      </c>
      <c r="AG11" s="5">
        <v>5</v>
      </c>
      <c r="AH11" s="16"/>
    </row>
    <row r="12" spans="3:34" s="2" customFormat="1" x14ac:dyDescent="0.2">
      <c r="C12" s="1" t="e">
        <f>VLOOKUP(F12,#REF!,7,FALSE)</f>
        <v>#REF!</v>
      </c>
      <c r="F12" s="3" t="s">
        <v>31</v>
      </c>
      <c r="G12" s="4" t="s">
        <v>1</v>
      </c>
      <c r="H12" s="5">
        <v>2</v>
      </c>
      <c r="I12" s="16"/>
      <c r="J12" s="6">
        <v>0</v>
      </c>
      <c r="K12" s="6">
        <v>0</v>
      </c>
      <c r="L12" s="16"/>
      <c r="M12" s="6">
        <v>0</v>
      </c>
      <c r="N12" s="6">
        <v>0.11305261905234137</v>
      </c>
      <c r="O12" s="16"/>
      <c r="P12" s="6">
        <v>0</v>
      </c>
      <c r="Q12" s="6">
        <v>0.28935478958322758</v>
      </c>
      <c r="R12" s="17"/>
      <c r="S12" s="7">
        <v>0</v>
      </c>
      <c r="T12" s="7">
        <v>1094.5661376810021</v>
      </c>
      <c r="U12" s="17"/>
      <c r="V12" s="7">
        <v>0</v>
      </c>
      <c r="W12" s="7">
        <v>427.65343117035366</v>
      </c>
      <c r="X12" s="17"/>
      <c r="Y12" s="7">
        <v>0</v>
      </c>
      <c r="Z12" s="7">
        <v>666.91270651064849</v>
      </c>
      <c r="AA12" s="17"/>
      <c r="AB12" s="7">
        <v>0</v>
      </c>
      <c r="AC12" s="7">
        <v>123.74356859084297</v>
      </c>
      <c r="AD12" s="18"/>
      <c r="AE12" s="8">
        <v>0</v>
      </c>
      <c r="AF12" s="8">
        <v>3300</v>
      </c>
      <c r="AG12" s="5">
        <v>3</v>
      </c>
      <c r="AH12" s="6">
        <v>0.61643835616438358</v>
      </c>
    </row>
    <row r="13" spans="3:34" s="2" customFormat="1" x14ac:dyDescent="0.2">
      <c r="C13" s="1" t="e">
        <f>VLOOKUP(F13,#REF!,7,FALSE)</f>
        <v>#REF!</v>
      </c>
      <c r="F13" s="3" t="s">
        <v>9</v>
      </c>
      <c r="G13" s="4" t="s">
        <v>0</v>
      </c>
      <c r="H13" s="5">
        <v>14</v>
      </c>
      <c r="I13" s="6">
        <v>0.33299999999999996</v>
      </c>
      <c r="J13" s="6">
        <v>0.43069873997709052</v>
      </c>
      <c r="K13" s="6">
        <v>0.50164744645799009</v>
      </c>
      <c r="L13" s="6">
        <v>0.161</v>
      </c>
      <c r="M13" s="6">
        <v>0.25173428507273954</v>
      </c>
      <c r="N13" s="6">
        <v>0.24459926054939346</v>
      </c>
      <c r="O13" s="6">
        <v>0.36399999999999999</v>
      </c>
      <c r="P13" s="6">
        <v>0.6117988339029784</v>
      </c>
      <c r="Q13" s="6">
        <v>0.52802269079395792</v>
      </c>
      <c r="R13" s="7">
        <v>1079.43</v>
      </c>
      <c r="S13" s="7">
        <v>696.91803386703566</v>
      </c>
      <c r="T13" s="7">
        <v>713.14636856900051</v>
      </c>
      <c r="U13" s="7">
        <v>477.06</v>
      </c>
      <c r="V13" s="7">
        <v>286.75792317322265</v>
      </c>
      <c r="W13" s="7">
        <v>330.35526210658588</v>
      </c>
      <c r="X13" s="7">
        <v>602.37</v>
      </c>
      <c r="Y13" s="7">
        <v>410.16011069381301</v>
      </c>
      <c r="Z13" s="7">
        <v>382.79110646241458</v>
      </c>
      <c r="AA13" s="7">
        <v>173.57</v>
      </c>
      <c r="AB13" s="7">
        <v>175.43816300981749</v>
      </c>
      <c r="AC13" s="7">
        <v>174.43507441546274</v>
      </c>
      <c r="AD13" s="8">
        <v>3150</v>
      </c>
      <c r="AE13" s="8">
        <v>3240</v>
      </c>
      <c r="AF13" s="8">
        <v>3300</v>
      </c>
      <c r="AG13" s="5">
        <v>15</v>
      </c>
      <c r="AH13" s="6">
        <v>0.26500000000000001</v>
      </c>
    </row>
    <row r="14" spans="3:34" s="2" customFormat="1" x14ac:dyDescent="0.2">
      <c r="C14" s="1" t="e">
        <f>VLOOKUP(F14,#REF!,7,FALSE)</f>
        <v>#REF!</v>
      </c>
      <c r="F14" s="3" t="s">
        <v>10</v>
      </c>
      <c r="G14" s="4" t="s">
        <v>0</v>
      </c>
      <c r="H14" s="5">
        <v>13</v>
      </c>
      <c r="I14" s="6">
        <v>0.185</v>
      </c>
      <c r="J14" s="6">
        <v>0.27908113391984357</v>
      </c>
      <c r="K14" s="6">
        <v>0.39763196842624571</v>
      </c>
      <c r="L14" s="6">
        <v>0.35299999999999998</v>
      </c>
      <c r="M14" s="6">
        <v>0.35187787928476616</v>
      </c>
      <c r="N14" s="6">
        <v>0.35830979352922332</v>
      </c>
      <c r="O14" s="6">
        <v>0.35299999999999998</v>
      </c>
      <c r="P14" s="6">
        <v>0.36587643094909472</v>
      </c>
      <c r="Q14" s="6">
        <v>0.36576592645441303</v>
      </c>
      <c r="R14" s="7">
        <v>483.23</v>
      </c>
      <c r="S14" s="7">
        <v>482.5273628091856</v>
      </c>
      <c r="T14" s="7">
        <v>466.92411242402403</v>
      </c>
      <c r="U14" s="7">
        <v>483.23</v>
      </c>
      <c r="V14" s="7">
        <v>464.06570841889118</v>
      </c>
      <c r="W14" s="7">
        <v>457.4058713949662</v>
      </c>
      <c r="X14" s="7">
        <v>0</v>
      </c>
      <c r="Y14" s="7">
        <v>18.461654390294445</v>
      </c>
      <c r="Z14" s="7">
        <v>9.5182410290578296</v>
      </c>
      <c r="AA14" s="7">
        <v>170.59</v>
      </c>
      <c r="AB14" s="7">
        <v>169.79070512216717</v>
      </c>
      <c r="AC14" s="7">
        <v>167.30348231646792</v>
      </c>
      <c r="AD14" s="8">
        <v>3028</v>
      </c>
      <c r="AE14" s="8">
        <v>3110</v>
      </c>
      <c r="AF14" s="8">
        <v>3170</v>
      </c>
      <c r="AG14" s="5">
        <v>13</v>
      </c>
      <c r="AH14" s="6">
        <v>0.52974504249291787</v>
      </c>
    </row>
    <row r="15" spans="3:34" s="2" customFormat="1" x14ac:dyDescent="0.2">
      <c r="C15" s="1" t="e">
        <f>VLOOKUP(F15,#REF!,7,FALSE)</f>
        <v>#REF!</v>
      </c>
      <c r="F15" s="3" t="s">
        <v>37</v>
      </c>
      <c r="G15" s="4" t="s">
        <v>0</v>
      </c>
      <c r="H15" s="5">
        <v>15</v>
      </c>
      <c r="I15" s="6">
        <v>0.51500000000000001</v>
      </c>
      <c r="J15" s="6">
        <v>0.59480600750938672</v>
      </c>
      <c r="K15" s="6">
        <v>0.62904124860646604</v>
      </c>
      <c r="L15" s="6">
        <v>0.27699999999999997</v>
      </c>
      <c r="M15" s="6">
        <v>0.36604778031071694</v>
      </c>
      <c r="N15" s="6">
        <v>0.28421271921518126</v>
      </c>
      <c r="O15" s="6">
        <v>0.40299999999999997</v>
      </c>
      <c r="P15" s="6">
        <v>0.55294796767387233</v>
      </c>
      <c r="Q15" s="6">
        <v>0.39963783071248821</v>
      </c>
      <c r="R15" s="7">
        <v>507.99</v>
      </c>
      <c r="S15" s="7">
        <v>441.59766309186443</v>
      </c>
      <c r="T15" s="7">
        <v>520.84278640336174</v>
      </c>
      <c r="U15" s="7">
        <v>350.08</v>
      </c>
      <c r="V15" s="7">
        <v>292.33463872773507</v>
      </c>
      <c r="W15" s="7">
        <v>370.41074000276194</v>
      </c>
      <c r="X15" s="7">
        <v>157.91</v>
      </c>
      <c r="Y15" s="7">
        <v>149.26302436412939</v>
      </c>
      <c r="Z15" s="7">
        <v>150.43204640059975</v>
      </c>
      <c r="AA15" s="7">
        <v>140.91999999999999</v>
      </c>
      <c r="AB15" s="7">
        <v>161.6458443651768</v>
      </c>
      <c r="AC15" s="7">
        <v>148.03014460731126</v>
      </c>
      <c r="AD15" s="8">
        <v>2520</v>
      </c>
      <c r="AE15" s="8">
        <v>2948</v>
      </c>
      <c r="AF15" s="8">
        <v>3226</v>
      </c>
      <c r="AG15" s="5">
        <v>5</v>
      </c>
      <c r="AH15" s="6">
        <v>0.40313725490196078</v>
      </c>
    </row>
    <row r="16" spans="3:34" s="2" customFormat="1" x14ac:dyDescent="0.2">
      <c r="C16" s="1" t="e">
        <f>VLOOKUP(F16,#REF!,7,FALSE)</f>
        <v>#REF!</v>
      </c>
      <c r="F16" s="9" t="s">
        <v>25</v>
      </c>
      <c r="G16" s="5"/>
      <c r="H16" s="10">
        <f>AVERAGE(H4:H15)</f>
        <v>11.583333333333334</v>
      </c>
      <c r="I16" s="11">
        <f t="shared" ref="I16:AH16" si="0">AVERAGE(I4:I15)</f>
        <v>0.3202222222222223</v>
      </c>
      <c r="J16" s="11">
        <f t="shared" si="0"/>
        <v>0.4447267005893063</v>
      </c>
      <c r="K16" s="11">
        <f t="shared" si="0"/>
        <v>0.50463364721505288</v>
      </c>
      <c r="L16" s="11">
        <f t="shared" si="0"/>
        <v>0.33644444444444449</v>
      </c>
      <c r="M16" s="11">
        <f t="shared" si="0"/>
        <v>0.41718340024865891</v>
      </c>
      <c r="N16" s="11">
        <f t="shared" si="0"/>
        <v>0.34720036112538533</v>
      </c>
      <c r="O16" s="11">
        <f t="shared" si="0"/>
        <v>0.61555555555555541</v>
      </c>
      <c r="P16" s="11">
        <f t="shared" si="0"/>
        <v>0.64137888665623233</v>
      </c>
      <c r="Q16" s="11">
        <f t="shared" si="0"/>
        <v>0.61463121211292837</v>
      </c>
      <c r="R16" s="20">
        <f t="shared" si="0"/>
        <v>1395.48</v>
      </c>
      <c r="S16" s="20">
        <f t="shared" si="0"/>
        <v>399.71031786265002</v>
      </c>
      <c r="T16" s="20">
        <f t="shared" si="0"/>
        <v>582.88846686686747</v>
      </c>
      <c r="U16" s="20">
        <f t="shared" si="0"/>
        <v>1145.8266666666666</v>
      </c>
      <c r="V16" s="20">
        <f t="shared" si="0"/>
        <v>291.51639727197983</v>
      </c>
      <c r="W16" s="20">
        <f t="shared" si="0"/>
        <v>347.00637646640786</v>
      </c>
      <c r="X16" s="20">
        <f t="shared" si="0"/>
        <v>249.65333333333331</v>
      </c>
      <c r="Y16" s="20">
        <f t="shared" si="0"/>
        <v>108.1939205906702</v>
      </c>
      <c r="Z16" s="20">
        <f t="shared" si="0"/>
        <v>235.8820904004595</v>
      </c>
      <c r="AA16" s="20">
        <f t="shared" si="0"/>
        <v>171.35333333333332</v>
      </c>
      <c r="AB16" s="20">
        <f t="shared" si="0"/>
        <v>149.01983193537478</v>
      </c>
      <c r="AC16" s="20">
        <f t="shared" si="0"/>
        <v>172.63903201366676</v>
      </c>
      <c r="AD16" s="12">
        <f t="shared" si="0"/>
        <v>2957.5555555555557</v>
      </c>
      <c r="AE16" s="12">
        <f t="shared" si="0"/>
        <v>2630.5</v>
      </c>
      <c r="AF16" s="12">
        <f t="shared" si="0"/>
        <v>3004</v>
      </c>
      <c r="AG16" s="10">
        <f t="shared" si="0"/>
        <v>11.181818181818182</v>
      </c>
      <c r="AH16" s="11">
        <f t="shared" si="0"/>
        <v>0.46307785642018251</v>
      </c>
    </row>
    <row r="18" spans="6:6" s="2" customFormat="1" x14ac:dyDescent="0.2">
      <c r="F18" s="2" t="s">
        <v>35</v>
      </c>
    </row>
    <row r="19" spans="6:6" s="2" customFormat="1" x14ac:dyDescent="0.2"/>
    <row r="20" spans="6:6" s="2" customFormat="1" x14ac:dyDescent="0.2">
      <c r="F20" s="2" t="s">
        <v>27</v>
      </c>
    </row>
    <row r="21" spans="6:6" s="2" customFormat="1" x14ac:dyDescent="0.2"/>
    <row r="22" spans="6:6" s="2" customFormat="1" x14ac:dyDescent="0.2">
      <c r="F22" s="2" t="s">
        <v>36</v>
      </c>
    </row>
    <row r="23" spans="6:6" s="2" customFormat="1" x14ac:dyDescent="0.2"/>
    <row r="24" spans="6:6" s="2" customFormat="1" x14ac:dyDescent="0.2">
      <c r="F24" s="2" t="s">
        <v>28</v>
      </c>
    </row>
    <row r="25" spans="6:6" s="2" customFormat="1" x14ac:dyDescent="0.2"/>
    <row r="26" spans="6:6" s="2" customFormat="1" x14ac:dyDescent="0.2">
      <c r="F26" s="2" t="s">
        <v>29</v>
      </c>
    </row>
    <row r="27" spans="6:6" s="2" customFormat="1" x14ac:dyDescent="0.2"/>
    <row r="28" spans="6:6" s="2" customFormat="1" x14ac:dyDescent="0.2">
      <c r="F28" s="2" t="s">
        <v>30</v>
      </c>
    </row>
  </sheetData>
  <mergeCells count="12">
    <mergeCell ref="H2:H3"/>
    <mergeCell ref="G2:G3"/>
    <mergeCell ref="AH2:AH3"/>
    <mergeCell ref="AG2:AG3"/>
    <mergeCell ref="R2:T2"/>
    <mergeCell ref="O2:Q2"/>
    <mergeCell ref="L2:N2"/>
    <mergeCell ref="I2:K2"/>
    <mergeCell ref="AD2:AF2"/>
    <mergeCell ref="AA2:AC2"/>
    <mergeCell ref="X2:Z2"/>
    <mergeCell ref="U2:W2"/>
  </mergeCells>
  <phoneticPr fontId="11"/>
  <conditionalFormatting sqref="F2:G3">
    <cfRule type="containsErrors" dxfId="6" priority="55">
      <formula>ISERROR(F2)</formula>
    </cfRule>
  </conditionalFormatting>
  <conditionalFormatting sqref="G2:G3">
    <cfRule type="containsErrors" dxfId="5" priority="56">
      <formula>ISERROR(G2)</formula>
    </cfRule>
  </conditionalFormatting>
  <conditionalFormatting sqref="H2:AH2">
    <cfRule type="containsErrors" dxfId="4" priority="27">
      <formula>ISERROR(H2)</formula>
    </cfRule>
  </conditionalFormatting>
  <conditionalFormatting sqref="H3:H15 AG3:AH15 I4:AF15">
    <cfRule type="containsErrors" dxfId="3" priority="50">
      <formula>ISERROR(H3)</formula>
    </cfRule>
  </conditionalFormatting>
  <conditionalFormatting sqref="H16:AH16">
    <cfRule type="containsErrors" dxfId="2" priority="1">
      <formula>ISERROR(H16)</formula>
    </cfRule>
  </conditionalFormatting>
  <conditionalFormatting sqref="I3:AF3">
    <cfRule type="containsErrors" dxfId="1" priority="34">
      <formula>ISERROR(I3)</formula>
    </cfRule>
    <cfRule type="containsErrors" dxfId="0" priority="3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