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530" tabRatio="607" activeTab="0"/>
  </bookViews>
  <sheets>
    <sheet name="提出年月日" sheetId="1" r:id="rId1"/>
    <sheet name="属性（項目１～５）" sheetId="2" r:id="rId2"/>
    <sheet name="調査票１（項目６～１０）" sheetId="3" r:id="rId3"/>
    <sheet name="調査票２" sheetId="4" state="hidden" r:id="rId4"/>
    <sheet name="DB" sheetId="5" state="hidden" r:id="rId5"/>
    <sheet name="Tn" sheetId="6" state="hidden" r:id="rId6"/>
    <sheet name="CSV" sheetId="7" state="hidden" r:id="rId7"/>
    <sheet name="CSVV" sheetId="8" state="hidden" r:id="rId8"/>
  </sheets>
  <definedNames>
    <definedName name="_xlnm.Print_Area" localSheetId="1">'属性（項目１～５）'!$1:$61</definedName>
    <definedName name="_xlnm.Print_Area" localSheetId="2">'調査票１（項目６～１０）'!$A$1:$J$46</definedName>
    <definedName name="_xlnm.Print_Area" localSheetId="3">'調査票２'!$A$1:$J$67</definedName>
    <definedName name="_xlnm.Print_Titles" localSheetId="3">'調査票２'!$14:$18</definedName>
  </definedNames>
  <calcPr fullCalcOnLoad="1"/>
</workbook>
</file>

<file path=xl/sharedStrings.xml><?xml version="1.0" encoding="utf-8"?>
<sst xmlns="http://schemas.openxmlformats.org/spreadsheetml/2006/main" count="548" uniqueCount="431">
  <si>
    <t>koredekanryouH17.csv</t>
  </si>
  <si>
    <t>ファイル名</t>
  </si>
  <si>
    <t>1dehadoukanaH17.csv</t>
  </si>
  <si>
    <t>koredeOKH17.csv</t>
  </si>
  <si>
    <t>kensetusekouH17.csv</t>
  </si>
  <si>
    <t>電話番号</t>
  </si>
  <si>
    <t>内線</t>
  </si>
  <si>
    <t>修正年月日日</t>
  </si>
  <si>
    <t>提出年月日年号</t>
  </si>
  <si>
    <t>提出年月日年</t>
  </si>
  <si>
    <t>提出年月日月</t>
  </si>
  <si>
    <t>提出年月日日</t>
  </si>
  <si>
    <t>修正年月日年号</t>
  </si>
  <si>
    <t>修正年月日年</t>
  </si>
  <si>
    <t>修正年月日月</t>
  </si>
  <si>
    <t>報告情報年号</t>
  </si>
  <si>
    <t>報告情報年</t>
  </si>
  <si>
    <t>様式第３号（第８条関係）</t>
  </si>
  <si>
    <t>　　建 設 工 事 統 計 調 査</t>
  </si>
  <si>
    <r>
      <t>　</t>
    </r>
    <r>
      <rPr>
        <b/>
        <sz val="16"/>
        <rFont val="ＭＳ ゴシック"/>
        <family val="3"/>
      </rPr>
      <t>秘</t>
    </r>
  </si>
  <si>
    <t>調査都道府県番号</t>
  </si>
  <si>
    <t>企　業　番　号</t>
  </si>
  <si>
    <t>調 査 票 番 号</t>
  </si>
  <si>
    <t>10</t>
  </si>
  <si>
    <t>調査票の種類</t>
  </si>
  <si>
    <t>（１）</t>
  </si>
  <si>
    <t>企業名</t>
  </si>
  <si>
    <t>（２）</t>
  </si>
  <si>
    <t>許可番号</t>
  </si>
  <si>
    <t>（３）</t>
  </si>
  <si>
    <t>所在地</t>
  </si>
  <si>
    <t>電話番号</t>
  </si>
  <si>
    <t>２．経営組織</t>
  </si>
  <si>
    <t>３．資本金又は出資金（２．の経営組織が「法人」の企業のみ）</t>
  </si>
  <si>
    <t>百万円</t>
  </si>
  <si>
    <t>４．有形固定資産（土地を除く）</t>
  </si>
  <si>
    <t>５．業態別工事種類</t>
  </si>
  <si>
    <t>６．就業者数</t>
  </si>
  <si>
    <t>就　業　形　態　</t>
  </si>
  <si>
    <t>a.従業者（労務外注を除く）</t>
  </si>
  <si>
    <t>b.労務外注</t>
  </si>
  <si>
    <t>　職　　種</t>
  </si>
  <si>
    <t>臨時・日雇</t>
  </si>
  <si>
    <t>建</t>
  </si>
  <si>
    <t>(1) 役員（経営者を含み、常勤の者に限る）</t>
  </si>
  <si>
    <t>設</t>
  </si>
  <si>
    <t>(2) 事務、営業、販売その他の従業者</t>
  </si>
  <si>
    <t>業</t>
  </si>
  <si>
    <t>部</t>
  </si>
  <si>
    <t>(4) 現場労働者（(3)技術を除く）</t>
  </si>
  <si>
    <t>門</t>
  </si>
  <si>
    <t>(5) 合　計　(1)＋(2)＋(3)＋(4)</t>
  </si>
  <si>
    <t>　建設業以外の部門の従業者数（役員も含める）</t>
  </si>
  <si>
    <t>７．国内建設工事の年間完成工事高</t>
  </si>
  <si>
    <t>（単位：百万円）</t>
  </si>
  <si>
    <t>工事種類区分　</t>
  </si>
  <si>
    <t>合計</t>
  </si>
  <si>
    <t>(1)</t>
  </si>
  <si>
    <t>(2)建築工事・建築設備工事</t>
  </si>
  <si>
    <t>(3)</t>
  </si>
  <si>
    <t>　発注者区分</t>
  </si>
  <si>
    <t>(1)+(2)+(3)</t>
  </si>
  <si>
    <t>土木工事</t>
  </si>
  <si>
    <t>住宅</t>
  </si>
  <si>
    <t>非住宅</t>
  </si>
  <si>
    <t>機械装置等工事</t>
  </si>
  <si>
    <t>Ⅰ</t>
  </si>
  <si>
    <t>新　設　工　事</t>
  </si>
  <si>
    <t>元</t>
  </si>
  <si>
    <t>維持・修繕工事</t>
  </si>
  <si>
    <t>請</t>
  </si>
  <si>
    <t>工</t>
  </si>
  <si>
    <t>事</t>
  </si>
  <si>
    <t>元　請　工　事　合　計</t>
  </si>
  <si>
    <t>Ⅱ　　下　　請　　工　　事</t>
  </si>
  <si>
    <t>８．兼業売上高</t>
  </si>
  <si>
    <t>９．国内建設工事の年間受注高</t>
  </si>
  <si>
    <t>10．建設業の付加価値額</t>
  </si>
  <si>
    <t>金額　</t>
  </si>
  <si>
    <t>　科目</t>
  </si>
  <si>
    <r>
      <t>元請完成工事高</t>
    </r>
    <r>
      <rPr>
        <sz val="10"/>
        <rFont val="ＭＳ 明朝"/>
        <family val="1"/>
      </rPr>
      <t>（調査票（１）、設問７のⅠの元請工事合計の内訳となります。）</t>
    </r>
  </si>
  <si>
    <t>公共発注の工事</t>
  </si>
  <si>
    <t>民間発注の工事</t>
  </si>
  <si>
    <t>建築工事・
建築設備工事</t>
  </si>
  <si>
    <t>機械装置等
工事</t>
  </si>
  <si>
    <t>01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</si>
  <si>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</si>
  <si>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</si>
  <si>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</si>
  <si>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</si>
  <si>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</si>
  <si>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</si>
  <si>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</si>
  <si>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</si>
  <si>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</si>
  <si>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</si>
  <si>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</si>
  <si>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</si>
  <si>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</si>
  <si>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</si>
  <si>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</si>
  <si>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</si>
  <si>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</si>
  <si>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</si>
  <si>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</si>
  <si>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</si>
  <si>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</si>
  <si>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</si>
  <si>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</si>
  <si>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</si>
  <si>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</si>
  <si>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</si>
  <si>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</si>
  <si>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</si>
  <si>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</si>
  <si>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</si>
  <si>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</si>
  <si>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</si>
  <si>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</si>
  <si>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</si>
  <si>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</si>
  <si>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</si>
  <si>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</si>
  <si>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</si>
  <si>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</si>
  <si>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</si>
  <si>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</si>
  <si>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</si>
  <si>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</si>
  <si>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</si>
  <si>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</si>
  <si>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</si>
  <si>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</si>
  <si>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</si>
  <si>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</si>
  <si>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</si>
  <si>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</si>
  <si>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</si>
  <si>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</si>
  <si>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</si>
  <si>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</si>
  <si>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</si>
  <si>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</si>
  <si>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</si>
  <si>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</si>
  <si>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</si>
  <si>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</si>
  <si>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</si>
  <si>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</si>
  <si>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</si>
  <si>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</si>
  <si>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</si>
  <si>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</si>
  <si>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</si>
  <si>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</si>
  <si>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</si>
  <si>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</si>
  <si>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</si>
  <si>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</si>
  <si>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</si>
  <si>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</si>
  <si>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</si>
  <si>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</si>
  <si>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</si>
  <si>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</si>
  <si>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</si>
  <si>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</si>
  <si>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</si>
  <si>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</si>
  <si>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</si>
  <si>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</si>
  <si>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</si>
  <si>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</si>
  <si>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</si>
  <si>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</si>
  <si>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</si>
  <si>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</si>
  <si>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</si>
  <si>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確　認</t>
  </si>
  <si>
    <t>調査票（１）</t>
  </si>
  <si>
    <t>　１　個人・・・大臣許可　　３　法人・・・大臣許可　</t>
  </si>
  <si>
    <t>企業番号</t>
  </si>
  <si>
    <t>調査票番号</t>
  </si>
  <si>
    <t>調査票の種類</t>
  </si>
  <si>
    <t>都道府県番号</t>
  </si>
  <si>
    <t>施工都道府県名</t>
  </si>
  <si>
    <t>建 設 工 事 統 計</t>
  </si>
  <si>
    <t>00</t>
  </si>
  <si>
    <t>工事種類の番号</t>
  </si>
  <si>
    <t>１番</t>
  </si>
  <si>
    <t>２番</t>
  </si>
  <si>
    <t>コード</t>
  </si>
  <si>
    <t>業態別工事種類</t>
  </si>
  <si>
    <t>土木一式工事</t>
  </si>
  <si>
    <t>建築一式工事（木造建築一式工事を除く）</t>
  </si>
  <si>
    <t>木造建築一式工事</t>
  </si>
  <si>
    <t>大工工事</t>
  </si>
  <si>
    <t>左官工事</t>
  </si>
  <si>
    <t>とび・土工・ｺﾝｸﾘｰﾄ工事（はつり・解体工事を除く）</t>
  </si>
  <si>
    <t>はつり・解体工事</t>
  </si>
  <si>
    <t>石工事</t>
  </si>
  <si>
    <t>屋根工事（金属製屋根工事を除く）</t>
  </si>
  <si>
    <t>金属製屋根工事</t>
  </si>
  <si>
    <t>電気工事</t>
  </si>
  <si>
    <t>管工事</t>
  </si>
  <si>
    <t>築炉工事</t>
  </si>
  <si>
    <t>鋼構造物工事</t>
  </si>
  <si>
    <t>鉄筋工事</t>
  </si>
  <si>
    <t>ほ装工事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</si>
  <si>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</si>
  <si>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</si>
  <si>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</si>
  <si>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</si>
  <si>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</si>
  <si>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</si>
  <si>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</si>
  <si>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</si>
  <si>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</si>
  <si>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</si>
  <si>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</si>
  <si>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</si>
  <si>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</si>
  <si>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</si>
  <si>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</si>
  <si>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　２　個人・・・知事許可　　４　法人・・・知事許可　</t>
  </si>
  <si>
    <t>タイル・れんが・ブロック工事（築炉工事を除く）</t>
  </si>
  <si>
    <t>全国計</t>
  </si>
  <si>
    <t>※全国計は、調査票（１）、設問７のⅠの元請工事合計と一致します。</t>
  </si>
  <si>
    <t>※　スクロールにより画面が上下に移動します。</t>
  </si>
  <si>
    <t>－</t>
  </si>
  <si>
    <t>御中</t>
  </si>
  <si>
    <t>国土交通大臣</t>
  </si>
  <si>
    <t>知事</t>
  </si>
  <si>
    <t>（</t>
  </si>
  <si>
    <t>－</t>
  </si>
  <si>
    <t>）</t>
  </si>
  <si>
    <t>第</t>
  </si>
  <si>
    <t>号</t>
  </si>
  <si>
    <t>〒</t>
  </si>
  <si>
    <t>年</t>
  </si>
  <si>
    <t>月</t>
  </si>
  <si>
    <t>日</t>
  </si>
  <si>
    <t>申請義務者の氏名</t>
  </si>
  <si>
    <t>県番号</t>
  </si>
  <si>
    <t>県名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</si>
  <si>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</si>
  <si>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</si>
  <si>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</si>
  <si>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</si>
  <si>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</si>
  <si>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</si>
  <si>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</si>
  <si>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</si>
  <si>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</si>
  <si>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</si>
  <si>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</si>
  <si>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</si>
  <si>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</si>
  <si>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</si>
  <si>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</si>
  <si>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</si>
  <si>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</si>
  <si>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</si>
  <si>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</si>
  <si>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</si>
  <si>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</si>
  <si>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</si>
  <si>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</si>
  <si>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</si>
  <si>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</si>
  <si>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</si>
  <si>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</si>
  <si>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</si>
  <si>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</si>
  <si>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</si>
  <si>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</si>
  <si>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</si>
  <si>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</si>
  <si>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</si>
  <si>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</si>
  <si>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</si>
  <si>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</si>
  <si>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</si>
  <si>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</si>
  <si>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</si>
  <si>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</si>
  <si>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</si>
  <si>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</si>
  <si>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</si>
  <si>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</si>
  <si>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</si>
  <si>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07</t>
  </si>
  <si>
    <t>処理ID</t>
  </si>
  <si>
    <t>修正</t>
  </si>
  <si>
    <t>申請種別</t>
  </si>
  <si>
    <t>都道府県コード</t>
  </si>
  <si>
    <t>許可区分</t>
  </si>
  <si>
    <t>郵便番号</t>
  </si>
  <si>
    <t>所在地</t>
  </si>
  <si>
    <t>担当者部署</t>
  </si>
  <si>
    <t>担当者氏名</t>
  </si>
  <si>
    <t>資本金</t>
  </si>
  <si>
    <t>資本金階層コード</t>
  </si>
  <si>
    <t>層化業種コード</t>
  </si>
  <si>
    <t>一連番号</t>
  </si>
  <si>
    <t>許可年</t>
  </si>
  <si>
    <t>常雇等</t>
  </si>
  <si>
    <t>ks</t>
  </si>
  <si>
    <t>住宅完面フラグ</t>
  </si>
  <si>
    <t>経営組織</t>
  </si>
  <si>
    <t>有形固定資産</t>
  </si>
  <si>
    <t>工事種類_1番</t>
  </si>
  <si>
    <t>工事種類_2番</t>
  </si>
  <si>
    <t>就業者数_1役員</t>
  </si>
  <si>
    <t>就業者数_2事務営業_常雇</t>
  </si>
  <si>
    <t>就業者数_2事務営業_日雇</t>
  </si>
  <si>
    <t>就業者数_3技術者_常雇</t>
  </si>
  <si>
    <t>就業者数_3技術者_日雇</t>
  </si>
  <si>
    <t>就業者数_4現場労働者_常雇</t>
  </si>
  <si>
    <t>就業者数_4現場労働者_日雇</t>
  </si>
  <si>
    <t>就業者数_4現場労働者_外注</t>
  </si>
  <si>
    <t>就業者数_4現場労働者_外注_安定</t>
  </si>
  <si>
    <t>就業者数_5合計_常雇等</t>
  </si>
  <si>
    <t>就業者数_5合計_日雇</t>
  </si>
  <si>
    <t>就業者数_建設業以外</t>
  </si>
  <si>
    <t>国内建設工事_公共_新設_合計</t>
  </si>
  <si>
    <t>国内建設工事_公共_新設_土木</t>
  </si>
  <si>
    <t>国内建設工事_公共_新設_住宅</t>
  </si>
  <si>
    <t>国内建設工事_公共_新設_非住宅</t>
  </si>
  <si>
    <t>国内建設工事_公共_新設_機械装置</t>
  </si>
  <si>
    <t>国内建設工事_公共_維持_合計</t>
  </si>
  <si>
    <t>国内建設工事_公共_維持_土木</t>
  </si>
  <si>
    <t>国内建設工事_公共_維持_住宅</t>
  </si>
  <si>
    <t>国内建設工事_公共_維持_非住宅</t>
  </si>
  <si>
    <t>国内建設工事_公共_維持_機械装置</t>
  </si>
  <si>
    <t>国内建設工事_民間_新設_合計</t>
  </si>
  <si>
    <t>国内建設工事_民間_新設_土木</t>
  </si>
  <si>
    <t>国内建設工事_民間_新設_住宅</t>
  </si>
  <si>
    <t>国内建設工事_民間_新設_非住宅</t>
  </si>
  <si>
    <t>国内建設工事_民間_新設_機械装置</t>
  </si>
  <si>
    <t>国内建設工事_民間_維持_合計</t>
  </si>
  <si>
    <t>国内建設工事_民間_維持_土木</t>
  </si>
  <si>
    <t>国内建設工事_民間_維持_住宅</t>
  </si>
  <si>
    <t>国内建設工事_民間_維持_非住宅</t>
  </si>
  <si>
    <t>国内建設工事_民間_維持_機械装置</t>
  </si>
  <si>
    <t>国内建設工事_元請_合計</t>
  </si>
  <si>
    <t>国内建設工事_元請_土木</t>
  </si>
  <si>
    <t>国内建設工事_元請_住宅</t>
  </si>
  <si>
    <t>国内建設工事_元請_非住宅</t>
  </si>
  <si>
    <t>国内建設工事_元請_機械装置</t>
  </si>
  <si>
    <t>国内建設工事_下請_合計</t>
  </si>
  <si>
    <t>国内建設工事_下請_土木</t>
  </si>
  <si>
    <t>国内建設工事_下請_住宅</t>
  </si>
  <si>
    <t>国内建設工事_下請_非住宅</t>
  </si>
  <si>
    <t>国内建設工事_下請_機械装置</t>
  </si>
  <si>
    <t>兼業売上高</t>
  </si>
  <si>
    <t>申請義務者の氏名</t>
  </si>
  <si>
    <t>"</t>
  </si>
  <si>
    <t>,</t>
  </si>
  <si>
    <t>建設業許可番号大臣知事コード</t>
  </si>
  <si>
    <t>建設業許可番号許可番号</t>
  </si>
  <si>
    <t>※送信後にデータの修正等が生じた場合は、再提出してください</t>
  </si>
  <si>
    <t>※スクロールにより画面が上下に移動します。</t>
  </si>
  <si>
    <t>※スクロールにより画面が上下に移動します。</t>
  </si>
  <si>
    <t>・マウスの右クリックで候補が表示されます。
・コード№は、直接入力することもできます。
・１番、２番には同じコード№を入れないで下さい。</t>
  </si>
  <si>
    <t>１．企業名及び所在地</t>
  </si>
  <si>
    <t>般特</t>
  </si>
  <si>
    <t>商号名称</t>
  </si>
  <si>
    <t>代表電話番号</t>
  </si>
  <si>
    <t>労務外注契約の相手先が、建設
業許可業者である場合は除く</t>
  </si>
  <si>
    <t>うち安定的な
者（専属的・
継続的な者）</t>
  </si>
  <si>
    <t>１．「記入上の注意」及び「調査票（ＯＣＲ用紙）」を参考に入力して下さい。
２．カーソルは、「Enter」キーまたは「→」・「←」キーで入力項目を移動します。
３．入力の際、入力文字の属性・桁数等のチェックを行っている項目があります。
４．「データクリア」をクリックすると、「３．資本金又は出資金」以降のデータがクリアされます。
５．データ入力後は、最後のページの「印刷」及び「報告用ファイルの作成」を行ってください。
６．マクロを必ず有効にしてください</t>
  </si>
  <si>
    <t>様式第３号（第８条）関係</t>
  </si>
  <si>
    <t>2000用</t>
  </si>
  <si>
    <t>※【必修】 調査票に印刷されている内容をそのまま入力して下さい。</t>
  </si>
  <si>
    <t>※【必修】</t>
  </si>
  <si>
    <t>所属課名</t>
  </si>
  <si>
    <t>記入者氏名</t>
  </si>
  <si>
    <t>電話 直通番号
(又は内線番号)</t>
  </si>
  <si>
    <t>内線番号</t>
  </si>
  <si>
    <t>様式第４号（第８条）関係</t>
  </si>
  <si>
    <t>本調査票の記入内容について、照会を受けた場合回答ができる方の連絡先</t>
  </si>
  <si>
    <t>提出年号</t>
  </si>
  <si>
    <t>情報年号</t>
  </si>
  <si>
    <t>情報年度</t>
  </si>
  <si>
    <t>情報年号記号（CSV書き出し時に末尾に付加される）</t>
  </si>
  <si>
    <t>書き出し回数（リセット時に使用）</t>
  </si>
  <si>
    <t>国土交通省</t>
  </si>
  <si>
    <t>　国土交通省</t>
  </si>
  <si>
    <r>
      <t>国土交通省　</t>
    </r>
    <r>
      <rPr>
        <b/>
        <sz val="18"/>
        <rFont val="ＭＳ ゴシック"/>
        <family val="3"/>
      </rPr>
      <t>平成17年　建設工事施工統計調査票（２）</t>
    </r>
  </si>
  <si>
    <r>
      <t>2</t>
    </r>
    <r>
      <rPr>
        <sz val="11"/>
        <rFont val="ＭＳ Ｐゴシック"/>
        <family val="3"/>
      </rPr>
      <t>7</t>
    </r>
  </si>
  <si>
    <r>
      <t>2</t>
    </r>
    <r>
      <rPr>
        <sz val="11"/>
        <rFont val="ＭＳ Ｐゴシック"/>
        <family val="3"/>
      </rPr>
      <t>8</t>
    </r>
  </si>
  <si>
    <r>
      <t>2</t>
    </r>
    <r>
      <rPr>
        <sz val="11"/>
        <rFont val="ＭＳ Ｐゴシック"/>
        <family val="3"/>
      </rPr>
      <t>9</t>
    </r>
  </si>
  <si>
    <r>
      <t>3</t>
    </r>
    <r>
      <rPr>
        <sz val="11"/>
        <rFont val="ＭＳ Ｐゴシック"/>
        <family val="3"/>
      </rPr>
      <t>0</t>
    </r>
  </si>
  <si>
    <r>
      <t>3</t>
    </r>
    <r>
      <rPr>
        <sz val="11"/>
        <rFont val="ＭＳ Ｐゴシック"/>
        <family val="3"/>
      </rPr>
      <t>1</t>
    </r>
  </si>
  <si>
    <r>
      <t>3</t>
    </r>
    <r>
      <rPr>
        <sz val="11"/>
        <rFont val="ＭＳ Ｐゴシック"/>
        <family val="3"/>
      </rPr>
      <t>2</t>
    </r>
  </si>
  <si>
    <t>（１）　経　　費</t>
  </si>
  <si>
    <t>　　（４）　労　務　費</t>
  </si>
  <si>
    <t>うち人件費</t>
  </si>
  <si>
    <t>（２）販売費及び一般管理費</t>
  </si>
  <si>
    <t>　　（５）　外　注　費</t>
  </si>
  <si>
    <t>　　（６）　租 税 公 課</t>
  </si>
  <si>
    <t>（３）　材　料　費</t>
  </si>
  <si>
    <t>　　（７）　営 業 損 益</t>
  </si>
  <si>
    <t>　　（８）　減 価 償 却 費</t>
  </si>
  <si>
    <t>うち労務外注費</t>
  </si>
  <si>
    <t>s_書き出し日</t>
  </si>
  <si>
    <t>s_書き出し回数</t>
  </si>
  <si>
    <t>建設業の付加価値額_1経費</t>
  </si>
  <si>
    <t>建設業の付加価値額_1経費_うち人件費</t>
  </si>
  <si>
    <t>建設業の付加価値額_2販売費及び一般管理費</t>
  </si>
  <si>
    <t>建設業の付加価値額_2販売費及び一般管理費_うち人件費</t>
  </si>
  <si>
    <t>建設業の付加価値額_3材料費</t>
  </si>
  <si>
    <t>建設業の付加価値額_4労務費</t>
  </si>
  <si>
    <t>建設業の付加価値額_4労務費_うち労務外注費</t>
  </si>
  <si>
    <t>建設業の付加価値額_5外注費</t>
  </si>
  <si>
    <t>建設業の付加価値額_6租税公課</t>
  </si>
  <si>
    <t>建設業の付加価値額_7営業損益</t>
  </si>
  <si>
    <t>建設業の付加価値額_8減価償却費</t>
  </si>
  <si>
    <t>国内建設工事の年間受注高</t>
  </si>
  <si>
    <t>都道府県番号</t>
  </si>
  <si>
    <t>公共土木</t>
  </si>
  <si>
    <t>公共建築</t>
  </si>
  <si>
    <t>公共機械</t>
  </si>
  <si>
    <t>民間土木</t>
  </si>
  <si>
    <t>民間建築</t>
  </si>
  <si>
    <t>民間機械</t>
  </si>
  <si>
    <t>基 幹 統 計 調 査</t>
  </si>
  <si>
    <t>Ver.3.6</t>
  </si>
  <si>
    <t>令和</t>
  </si>
  <si>
    <t>r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</si>
</sst>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_);[Red]\(0\)"/>
    <numFmt numFmtId="180" formatCode="#,##0;[Red]#,##0"/>
    <numFmt numFmtId="181" formatCode="#,##0_ ;[Red]\-#,##0\ "/>
    <numFmt numFmtId="182" formatCode="##"/>
    <numFmt numFmtId="183" formatCode="0.0;&quot;▲ &quot;0.0"/>
    <numFmt numFmtId="184" formatCode="0.0"/>
    <numFmt numFmtId="185" formatCode="#,##0.0;\-#,##0.0"/>
    <numFmt numFmtId="186" formatCode="#,##0;&quot;▲ &quot;#,##0"/>
    <numFmt numFmtId="187" formatCode="#,##0.0;&quot;▲ &quot;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8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4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1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明朝"/>
      <family val="1"/>
    </font>
    <font>
      <b/>
      <sz val="10"/>
      <color indexed="10"/>
      <name val="ＭＳ ゴシック"/>
      <family val="3"/>
    </font>
    <font>
      <b/>
      <sz val="10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4" fillId="0" borderId="3" applyNumberFormat="0" applyFill="0" applyAlignment="0" applyProtection="0"/>
    <xf numFmtId="0" fontId="35" fillId="15" borderId="0" applyNumberFormat="0" applyBorder="0" applyAlignment="0" applyProtection="0"/>
    <xf numFmtId="0" fontId="36" fillId="16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16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17" borderId="0" applyNumberFormat="0" applyBorder="0" applyAlignment="0" applyProtection="0"/>
  </cellStyleXfs>
  <cellXfs count="273">
    <xf numFmtId="0" fontId="0" fillId="0" borderId="0" xfId="0" applyAlignment="1">
      <alignment/>
    </xf>
    <xf numFmtId="0" fontId="4" fillId="17" borderId="0" xfId="0" applyFont="1" applyFill="1" applyAlignment="1">
      <alignment vertical="center"/>
    </xf>
    <xf numFmtId="0" fontId="5" fillId="17" borderId="0" xfId="0" applyFont="1" applyFill="1" applyAlignment="1">
      <alignment vertical="center"/>
    </xf>
    <xf numFmtId="0" fontId="9" fillId="17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17" borderId="0" xfId="0" applyFont="1" applyFill="1" applyAlignment="1">
      <alignment horizontal="centerContinuous" vertical="center"/>
    </xf>
    <xf numFmtId="0" fontId="5" fillId="17" borderId="0" xfId="0" applyFont="1" applyFill="1" applyBorder="1" applyAlignment="1">
      <alignment horizontal="centerContinuous" vertical="center"/>
    </xf>
    <xf numFmtId="0" fontId="8" fillId="17" borderId="0" xfId="0" applyFont="1" applyFill="1" applyAlignment="1">
      <alignment vertical="center"/>
    </xf>
    <xf numFmtId="0" fontId="5" fillId="17" borderId="10" xfId="0" applyFont="1" applyFill="1" applyBorder="1" applyAlignment="1">
      <alignment horizontal="centerContinuous" vertical="center"/>
    </xf>
    <xf numFmtId="0" fontId="6" fillId="17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17" borderId="0" xfId="0" applyFont="1" applyFill="1" applyAlignment="1" quotePrefix="1">
      <alignment horizontal="right" vertical="center"/>
    </xf>
    <xf numFmtId="0" fontId="5" fillId="17" borderId="11" xfId="0" applyFont="1" applyFill="1" applyBorder="1" applyAlignment="1">
      <alignment vertical="center"/>
    </xf>
    <xf numFmtId="0" fontId="5" fillId="17" borderId="12" xfId="0" applyFont="1" applyFill="1" applyBorder="1" applyAlignment="1">
      <alignment vertical="center"/>
    </xf>
    <xf numFmtId="0" fontId="5" fillId="17" borderId="10" xfId="0" applyFont="1" applyFill="1" applyBorder="1" applyAlignment="1">
      <alignment vertical="center"/>
    </xf>
    <xf numFmtId="0" fontId="5" fillId="17" borderId="13" xfId="0" applyFont="1" applyFill="1" applyBorder="1" applyAlignment="1">
      <alignment vertical="center"/>
    </xf>
    <xf numFmtId="0" fontId="5" fillId="17" borderId="14" xfId="0" applyFont="1" applyFill="1" applyBorder="1" applyAlignment="1">
      <alignment vertical="center"/>
    </xf>
    <xf numFmtId="0" fontId="5" fillId="17" borderId="15" xfId="0" applyFont="1" applyFill="1" applyBorder="1" applyAlignment="1">
      <alignment vertical="center"/>
    </xf>
    <xf numFmtId="0" fontId="5" fillId="17" borderId="16" xfId="0" applyFont="1" applyFill="1" applyBorder="1" applyAlignment="1">
      <alignment vertical="center"/>
    </xf>
    <xf numFmtId="0" fontId="5" fillId="17" borderId="17" xfId="0" applyFont="1" applyFill="1" applyBorder="1" applyAlignment="1">
      <alignment vertical="center"/>
    </xf>
    <xf numFmtId="0" fontId="5" fillId="17" borderId="12" xfId="0" applyFont="1" applyFill="1" applyBorder="1" applyAlignment="1">
      <alignment horizontal="centerContinuous" vertical="center"/>
    </xf>
    <xf numFmtId="0" fontId="5" fillId="17" borderId="0" xfId="0" applyFont="1" applyFill="1" applyBorder="1" applyAlignment="1">
      <alignment vertical="center"/>
    </xf>
    <xf numFmtId="0" fontId="5" fillId="17" borderId="0" xfId="0" applyFont="1" applyFill="1" applyAlignment="1">
      <alignment horizontal="right" vertical="center"/>
    </xf>
    <xf numFmtId="0" fontId="5" fillId="17" borderId="15" xfId="0" applyFont="1" applyFill="1" applyBorder="1" applyAlignment="1">
      <alignment horizontal="right" vertical="center"/>
    </xf>
    <xf numFmtId="0" fontId="5" fillId="17" borderId="18" xfId="0" applyFont="1" applyFill="1" applyBorder="1" applyAlignment="1">
      <alignment vertical="center"/>
    </xf>
    <xf numFmtId="0" fontId="5" fillId="17" borderId="19" xfId="0" applyFont="1" applyFill="1" applyBorder="1" applyAlignment="1">
      <alignment horizontal="center" vertical="center"/>
    </xf>
    <xf numFmtId="177" fontId="5" fillId="17" borderId="19" xfId="0" applyNumberFormat="1" applyFont="1" applyFill="1" applyBorder="1" applyAlignment="1">
      <alignment vertical="center"/>
    </xf>
    <xf numFmtId="177" fontId="5" fillId="17" borderId="20" xfId="0" applyNumberFormat="1" applyFont="1" applyFill="1" applyBorder="1" applyAlignment="1">
      <alignment vertical="center"/>
    </xf>
    <xf numFmtId="177" fontId="5" fillId="17" borderId="18" xfId="0" applyNumberFormat="1" applyFont="1" applyFill="1" applyBorder="1" applyAlignment="1">
      <alignment vertical="center"/>
    </xf>
    <xf numFmtId="0" fontId="5" fillId="17" borderId="21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vertical="center"/>
    </xf>
    <xf numFmtId="0" fontId="5" fillId="17" borderId="25" xfId="0" applyFont="1" applyFill="1" applyBorder="1" applyAlignment="1">
      <alignment vertical="center"/>
    </xf>
    <xf numFmtId="0" fontId="5" fillId="17" borderId="26" xfId="0" applyFont="1" applyFill="1" applyBorder="1" applyAlignment="1">
      <alignment vertical="center"/>
    </xf>
    <xf numFmtId="0" fontId="5" fillId="17" borderId="27" xfId="0" applyFont="1" applyFill="1" applyBorder="1" applyAlignment="1">
      <alignment vertical="center"/>
    </xf>
    <xf numFmtId="0" fontId="5" fillId="17" borderId="28" xfId="0" applyFont="1" applyFill="1" applyBorder="1" applyAlignment="1">
      <alignment vertical="center"/>
    </xf>
    <xf numFmtId="0" fontId="5" fillId="17" borderId="29" xfId="0" applyFont="1" applyFill="1" applyBorder="1" applyAlignment="1">
      <alignment vertical="center"/>
    </xf>
    <xf numFmtId="177" fontId="5" fillId="17" borderId="0" xfId="0" applyNumberFormat="1" applyFont="1" applyFill="1" applyAlignment="1">
      <alignment vertical="center"/>
    </xf>
    <xf numFmtId="0" fontId="5" fillId="17" borderId="21" xfId="0" applyFont="1" applyFill="1" applyBorder="1" applyAlignment="1" quotePrefix="1">
      <alignment horizontal="center" vertical="center"/>
    </xf>
    <xf numFmtId="0" fontId="5" fillId="17" borderId="30" xfId="0" applyFont="1" applyFill="1" applyBorder="1" applyAlignment="1">
      <alignment horizontal="center" vertical="center"/>
    </xf>
    <xf numFmtId="0" fontId="8" fillId="17" borderId="21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vertical="center"/>
    </xf>
    <xf numFmtId="0" fontId="8" fillId="17" borderId="22" xfId="0" applyFont="1" applyFill="1" applyBorder="1" applyAlignment="1">
      <alignment horizontal="center" vertical="center"/>
    </xf>
    <xf numFmtId="0" fontId="5" fillId="17" borderId="30" xfId="0" applyFont="1" applyFill="1" applyBorder="1" applyAlignment="1">
      <alignment vertical="center"/>
    </xf>
    <xf numFmtId="0" fontId="5" fillId="17" borderId="22" xfId="0" applyFont="1" applyFill="1" applyBorder="1" applyAlignment="1">
      <alignment vertical="center"/>
    </xf>
    <xf numFmtId="0" fontId="8" fillId="17" borderId="30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Continuous" vertical="center"/>
    </xf>
    <xf numFmtId="176" fontId="5" fillId="17" borderId="0" xfId="0" applyNumberFormat="1" applyFont="1" applyFill="1" applyBorder="1" applyAlignment="1">
      <alignment horizontal="centerContinuous" vertical="center"/>
    </xf>
    <xf numFmtId="0" fontId="12" fillId="17" borderId="19" xfId="0" applyFont="1" applyFill="1" applyBorder="1" applyAlignment="1">
      <alignment horizontal="center" vertical="center"/>
    </xf>
    <xf numFmtId="0" fontId="12" fillId="17" borderId="19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 quotePrefix="1">
      <alignment horizontal="center" vertical="center"/>
    </xf>
    <xf numFmtId="0" fontId="5" fillId="17" borderId="19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78" fontId="5" fillId="0" borderId="19" xfId="0" applyNumberFormat="1" applyFont="1" applyBorder="1" applyAlignment="1" applyProtection="1">
      <alignment vertical="center"/>
      <protection locked="0"/>
    </xf>
    <xf numFmtId="178" fontId="5" fillId="0" borderId="31" xfId="0" applyNumberFormat="1" applyFont="1" applyBorder="1" applyAlignment="1" applyProtection="1">
      <alignment vertical="center"/>
      <protection locked="0"/>
    </xf>
    <xf numFmtId="0" fontId="5" fillId="17" borderId="13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right" vertical="center"/>
    </xf>
    <xf numFmtId="0" fontId="5" fillId="17" borderId="14" xfId="0" applyFont="1" applyFill="1" applyBorder="1" applyAlignment="1">
      <alignment horizontal="right" vertical="center"/>
    </xf>
    <xf numFmtId="0" fontId="5" fillId="17" borderId="0" xfId="0" applyFont="1" applyFill="1" applyAlignment="1" applyProtection="1">
      <alignment vertical="center"/>
      <protection hidden="1" locked="0"/>
    </xf>
    <xf numFmtId="0" fontId="5" fillId="0" borderId="0" xfId="0" applyFont="1" applyFill="1" applyAlignment="1" applyProtection="1">
      <alignment vertical="center"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5" fillId="17" borderId="0" xfId="0" applyFont="1" applyFill="1" applyAlignment="1" applyProtection="1">
      <alignment vertical="center"/>
      <protection hidden="1"/>
    </xf>
    <xf numFmtId="0" fontId="5" fillId="17" borderId="11" xfId="0" applyFont="1" applyFill="1" applyBorder="1" applyAlignment="1">
      <alignment horizontal="center" vertical="center"/>
    </xf>
    <xf numFmtId="49" fontId="5" fillId="17" borderId="11" xfId="0" applyNumberFormat="1" applyFont="1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/>
    </xf>
    <xf numFmtId="0" fontId="0" fillId="17" borderId="11" xfId="0" applyFill="1" applyBorder="1" applyAlignment="1">
      <alignment vertical="center"/>
    </xf>
    <xf numFmtId="0" fontId="5" fillId="17" borderId="0" xfId="0" applyFont="1" applyFill="1" applyBorder="1" applyAlignment="1" applyProtection="1">
      <alignment vertical="center"/>
      <protection/>
    </xf>
    <xf numFmtId="38" fontId="5" fillId="0" borderId="10" xfId="0" applyNumberFormat="1" applyFont="1" applyBorder="1" applyAlignment="1" applyProtection="1">
      <alignment vertical="center"/>
      <protection locked="0"/>
    </xf>
    <xf numFmtId="38" fontId="5" fillId="0" borderId="19" xfId="0" applyNumberFormat="1" applyFont="1" applyBorder="1" applyAlignment="1" applyProtection="1">
      <alignment vertical="center"/>
      <protection locked="0"/>
    </xf>
    <xf numFmtId="49" fontId="5" fillId="17" borderId="19" xfId="0" applyNumberFormat="1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49" fontId="5" fillId="17" borderId="0" xfId="0" applyNumberFormat="1" applyFont="1" applyFill="1" applyBorder="1" applyAlignment="1">
      <alignment horizontal="center" vertical="center"/>
    </xf>
    <xf numFmtId="176" fontId="5" fillId="17" borderId="0" xfId="0" applyNumberFormat="1" applyFont="1" applyFill="1" applyBorder="1" applyAlignment="1">
      <alignment horizontal="center" vertical="center"/>
    </xf>
    <xf numFmtId="0" fontId="0" fillId="17" borderId="0" xfId="0" applyFill="1" applyAlignment="1">
      <alignment vertical="center"/>
    </xf>
    <xf numFmtId="0" fontId="5" fillId="17" borderId="19" xfId="0" applyFont="1" applyFill="1" applyBorder="1" applyAlignment="1">
      <alignment vertical="center"/>
    </xf>
    <xf numFmtId="0" fontId="5" fillId="17" borderId="0" xfId="0" applyFont="1" applyFill="1" applyAlignment="1">
      <alignment horizontal="left" vertical="center"/>
    </xf>
    <xf numFmtId="0" fontId="15" fillId="17" borderId="0" xfId="0" applyFont="1" applyFill="1" applyAlignment="1">
      <alignment vertical="center"/>
    </xf>
    <xf numFmtId="0" fontId="0" fillId="17" borderId="0" xfId="0" applyFill="1" applyBorder="1" applyAlignment="1">
      <alignment vertical="center"/>
    </xf>
    <xf numFmtId="0" fontId="16" fillId="17" borderId="0" xfId="0" applyFont="1" applyFill="1" applyAlignment="1">
      <alignment vertical="center"/>
    </xf>
    <xf numFmtId="0" fontId="0" fillId="17" borderId="0" xfId="0" applyFill="1" applyBorder="1" applyAlignment="1">
      <alignment/>
    </xf>
    <xf numFmtId="0" fontId="12" fillId="17" borderId="0" xfId="0" applyFont="1" applyFill="1" applyAlignment="1">
      <alignment horizontal="right" vertical="top"/>
    </xf>
    <xf numFmtId="0" fontId="5" fillId="17" borderId="0" xfId="0" applyFont="1" applyFill="1" applyAlignment="1">
      <alignment horizontal="center" vertical="center"/>
    </xf>
    <xf numFmtId="181" fontId="5" fillId="0" borderId="19" xfId="0" applyNumberFormat="1" applyFont="1" applyBorder="1" applyAlignment="1" applyProtection="1">
      <alignment vertical="center"/>
      <protection locked="0"/>
    </xf>
    <xf numFmtId="0" fontId="0" fillId="0" borderId="0" xfId="61">
      <alignment/>
      <protection/>
    </xf>
    <xf numFmtId="0" fontId="0" fillId="0" borderId="0" xfId="61" applyFont="1">
      <alignment/>
      <protection/>
    </xf>
    <xf numFmtId="49" fontId="0" fillId="0" borderId="0" xfId="61" applyNumberFormat="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5" fillId="17" borderId="0" xfId="0" applyFont="1" applyFill="1" applyAlignment="1" applyProtection="1">
      <alignment vertical="center"/>
      <protection/>
    </xf>
    <xf numFmtId="49" fontId="5" fillId="17" borderId="0" xfId="0" applyNumberFormat="1" applyFont="1" applyFill="1" applyBorder="1" applyAlignment="1" applyProtection="1">
      <alignment vertical="center"/>
      <protection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0" fontId="5" fillId="17" borderId="11" xfId="0" applyFont="1" applyFill="1" applyBorder="1" applyAlignment="1" applyProtection="1">
      <alignment vertical="center"/>
      <protection/>
    </xf>
    <xf numFmtId="0" fontId="11" fillId="17" borderId="0" xfId="0" applyFont="1" applyFill="1" applyAlignment="1">
      <alignment vertical="center"/>
    </xf>
    <xf numFmtId="0" fontId="0" fillId="17" borderId="12" xfId="0" applyFill="1" applyBorder="1" applyAlignment="1" applyProtection="1">
      <alignment vertical="center"/>
      <protection/>
    </xf>
    <xf numFmtId="176" fontId="5" fillId="17" borderId="19" xfId="0" applyNumberFormat="1" applyFont="1" applyFill="1" applyBorder="1" applyAlignment="1" applyProtection="1">
      <alignment horizontal="center" vertical="center"/>
      <protection hidden="1"/>
    </xf>
    <xf numFmtId="176" fontId="5" fillId="17" borderId="19" xfId="0" applyNumberFormat="1" applyFont="1" applyFill="1" applyBorder="1" applyAlignment="1" applyProtection="1">
      <alignment horizontal="centerContinuous" vertical="center"/>
      <protection hidden="1"/>
    </xf>
    <xf numFmtId="181" fontId="5" fillId="17" borderId="19" xfId="0" applyNumberFormat="1" applyFont="1" applyFill="1" applyBorder="1" applyAlignment="1" applyProtection="1">
      <alignment horizontal="right" vertical="center"/>
      <protection hidden="1"/>
    </xf>
    <xf numFmtId="177" fontId="5" fillId="17" borderId="32" xfId="0" applyNumberFormat="1" applyFont="1" applyFill="1" applyBorder="1" applyAlignment="1" applyProtection="1">
      <alignment vertical="center"/>
      <protection hidden="1"/>
    </xf>
    <xf numFmtId="181" fontId="5" fillId="17" borderId="19" xfId="0" applyNumberFormat="1" applyFont="1" applyFill="1" applyBorder="1" applyAlignment="1" applyProtection="1">
      <alignment vertical="center"/>
      <protection hidden="1"/>
    </xf>
    <xf numFmtId="0" fontId="5" fillId="17" borderId="33" xfId="0" applyFont="1" applyFill="1" applyBorder="1" applyAlignment="1">
      <alignment horizontal="centerContinuous" vertical="center"/>
    </xf>
    <xf numFmtId="0" fontId="5" fillId="17" borderId="34" xfId="0" applyFont="1" applyFill="1" applyBorder="1" applyAlignment="1">
      <alignment horizontal="centerContinuous" vertical="center"/>
    </xf>
    <xf numFmtId="178" fontId="5" fillId="18" borderId="35" xfId="0" applyNumberFormat="1" applyFont="1" applyFill="1" applyBorder="1" applyAlignment="1" applyProtection="1">
      <alignment horizontal="center" vertical="center"/>
      <protection hidden="1"/>
    </xf>
    <xf numFmtId="178" fontId="5" fillId="17" borderId="35" xfId="0" applyNumberFormat="1" applyFont="1" applyFill="1" applyBorder="1" applyAlignment="1" applyProtection="1">
      <alignment vertical="center"/>
      <protection hidden="1"/>
    </xf>
    <xf numFmtId="0" fontId="5" fillId="17" borderId="0" xfId="0" applyFont="1" applyFill="1" applyAlignment="1">
      <alignment horizontal="right"/>
    </xf>
    <xf numFmtId="0" fontId="18" fillId="17" borderId="0" xfId="0" applyFont="1" applyFill="1" applyAlignment="1">
      <alignment horizontal="left" vertical="top"/>
    </xf>
    <xf numFmtId="0" fontId="5" fillId="17" borderId="13" xfId="0" applyFont="1" applyFill="1" applyBorder="1" applyAlignment="1">
      <alignment horizontal="right" vertical="center"/>
    </xf>
    <xf numFmtId="49" fontId="5" fillId="17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/>
    </xf>
    <xf numFmtId="0" fontId="19" fillId="7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7" borderId="0" xfId="0" applyFill="1" applyAlignment="1" applyProtection="1">
      <alignment/>
      <protection/>
    </xf>
    <xf numFmtId="0" fontId="0" fillId="7" borderId="0" xfId="0" applyFill="1" applyBorder="1" applyAlignment="1">
      <alignment/>
    </xf>
    <xf numFmtId="0" fontId="19" fillId="7" borderId="0" xfId="0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/>
    </xf>
    <xf numFmtId="0" fontId="5" fillId="17" borderId="14" xfId="0" applyFont="1" applyFill="1" applyBorder="1" applyAlignment="1" applyProtection="1">
      <alignment horizontal="center" vertical="center"/>
      <protection/>
    </xf>
    <xf numFmtId="0" fontId="5" fillId="17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17" borderId="0" xfId="0" applyFont="1" applyFill="1" applyAlignment="1" applyProtection="1">
      <alignment vertical="center"/>
      <protection locked="0"/>
    </xf>
    <xf numFmtId="0" fontId="5" fillId="17" borderId="0" xfId="0" applyFont="1" applyFill="1" applyBorder="1" applyAlignment="1" applyProtection="1">
      <alignment vertical="center"/>
      <protection locked="0"/>
    </xf>
    <xf numFmtId="0" fontId="5" fillId="17" borderId="16" xfId="0" applyFont="1" applyFill="1" applyBorder="1" applyAlignment="1" applyProtection="1">
      <alignment vertical="center"/>
      <protection hidden="1"/>
    </xf>
    <xf numFmtId="0" fontId="5" fillId="17" borderId="19" xfId="0" applyFont="1" applyFill="1" applyBorder="1" applyAlignment="1" applyProtection="1">
      <alignment horizontal="center" vertical="center"/>
      <protection/>
    </xf>
    <xf numFmtId="0" fontId="0" fillId="17" borderId="14" xfId="0" applyFill="1" applyBorder="1" applyAlignment="1">
      <alignment/>
    </xf>
    <xf numFmtId="0" fontId="0" fillId="17" borderId="0" xfId="0" applyFill="1" applyAlignment="1">
      <alignment/>
    </xf>
    <xf numFmtId="0" fontId="0" fillId="17" borderId="16" xfId="0" applyFill="1" applyBorder="1" applyAlignment="1">
      <alignment/>
    </xf>
    <xf numFmtId="0" fontId="5" fillId="17" borderId="12" xfId="0" applyFont="1" applyFill="1" applyBorder="1" applyAlignment="1" applyProtection="1">
      <alignment vertical="center"/>
      <protection/>
    </xf>
    <xf numFmtId="49" fontId="5" fillId="17" borderId="11" xfId="0" applyNumberFormat="1" applyFont="1" applyFill="1" applyBorder="1" applyAlignment="1" applyProtection="1">
      <alignment horizontal="center" vertical="center"/>
      <protection/>
    </xf>
    <xf numFmtId="49" fontId="5" fillId="17" borderId="14" xfId="0" applyNumberFormat="1" applyFont="1" applyFill="1" applyBorder="1" applyAlignment="1" applyProtection="1">
      <alignment horizontal="center" vertical="center"/>
      <protection/>
    </xf>
    <xf numFmtId="0" fontId="5" fillId="17" borderId="0" xfId="0" applyFont="1" applyFill="1" applyAlignment="1">
      <alignment horizontal="right" vertical="top"/>
    </xf>
    <xf numFmtId="0" fontId="21" fillId="7" borderId="0" xfId="0" applyFont="1" applyFill="1" applyAlignment="1">
      <alignment/>
    </xf>
    <xf numFmtId="0" fontId="22" fillId="7" borderId="0" xfId="0" applyFont="1" applyFill="1" applyAlignment="1">
      <alignment/>
    </xf>
    <xf numFmtId="0" fontId="21" fillId="7" borderId="0" xfId="0" applyFont="1" applyFill="1" applyBorder="1" applyAlignment="1">
      <alignment/>
    </xf>
    <xf numFmtId="0" fontId="22" fillId="0" borderId="19" xfId="0" applyFont="1" applyFill="1" applyBorder="1" applyAlignment="1" applyProtection="1">
      <alignment horizontal="center"/>
      <protection locked="0"/>
    </xf>
    <xf numFmtId="0" fontId="23" fillId="7" borderId="0" xfId="0" applyFont="1" applyFill="1" applyAlignment="1">
      <alignment/>
    </xf>
    <xf numFmtId="0" fontId="22" fillId="6" borderId="19" xfId="0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 horizontal="center"/>
      <protection locked="0"/>
    </xf>
    <xf numFmtId="0" fontId="15" fillId="17" borderId="0" xfId="0" applyFont="1" applyFill="1" applyAlignment="1">
      <alignment vertical="center" wrapText="1"/>
    </xf>
    <xf numFmtId="0" fontId="5" fillId="17" borderId="0" xfId="0" applyFont="1" applyFill="1" applyAlignment="1">
      <alignment vertical="center" wrapText="1"/>
    </xf>
    <xf numFmtId="0" fontId="15" fillId="17" borderId="0" xfId="0" applyFont="1" applyFill="1" applyAlignment="1">
      <alignment horizontal="left"/>
    </xf>
    <xf numFmtId="0" fontId="15" fillId="17" borderId="0" xfId="0" applyFont="1" applyFill="1" applyAlignment="1">
      <alignment horizontal="left" vertical="top"/>
    </xf>
    <xf numFmtId="0" fontId="27" fillId="17" borderId="0" xfId="0" applyFont="1" applyFill="1" applyAlignment="1">
      <alignment vertical="center"/>
    </xf>
    <xf numFmtId="178" fontId="5" fillId="0" borderId="19" xfId="0" applyNumberFormat="1" applyFont="1" applyBorder="1" applyAlignment="1" applyProtection="1">
      <alignment vertical="center" wrapText="1"/>
      <protection locked="0"/>
    </xf>
    <xf numFmtId="0" fontId="0" fillId="0" borderId="0" xfId="61" applyFont="1" applyAlignment="1">
      <alignment wrapText="1"/>
      <protection/>
    </xf>
    <xf numFmtId="0" fontId="0" fillId="0" borderId="0" xfId="61" applyAlignment="1">
      <alignment wrapText="1"/>
      <protection/>
    </xf>
    <xf numFmtId="176" fontId="0" fillId="0" borderId="0" xfId="61" applyNumberFormat="1">
      <alignment/>
      <protection/>
    </xf>
    <xf numFmtId="0" fontId="5" fillId="17" borderId="0" xfId="0" applyFont="1" applyFill="1" applyAlignment="1">
      <alignment/>
    </xf>
    <xf numFmtId="0" fontId="8" fillId="17" borderId="0" xfId="0" applyFont="1" applyFill="1" applyAlignment="1">
      <alignment horizontal="left" vertical="center"/>
    </xf>
    <xf numFmtId="49" fontId="0" fillId="0" borderId="0" xfId="61" applyNumberFormat="1">
      <alignment/>
      <protection/>
    </xf>
    <xf numFmtId="49" fontId="0" fillId="0" borderId="0" xfId="61" applyNumberFormat="1" applyFont="1" applyAlignment="1">
      <alignment horizontal="center"/>
      <protection/>
    </xf>
    <xf numFmtId="0" fontId="0" fillId="0" borderId="0" xfId="0" applyNumberFormat="1" applyAlignment="1">
      <alignment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17" borderId="11" xfId="0" applyFill="1" applyBorder="1" applyAlignment="1" applyProtection="1">
      <alignment vertical="center"/>
      <protection/>
    </xf>
    <xf numFmtId="177" fontId="28" fillId="17" borderId="32" xfId="0" applyNumberFormat="1" applyFont="1" applyFill="1" applyBorder="1" applyAlignment="1" applyProtection="1">
      <alignment vertical="center"/>
      <protection hidden="1"/>
    </xf>
    <xf numFmtId="181" fontId="28" fillId="17" borderId="19" xfId="0" applyNumberFormat="1" applyFont="1" applyFill="1" applyBorder="1" applyAlignment="1" applyProtection="1">
      <alignment horizontal="right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61" applyFont="1">
      <alignment/>
      <protection/>
    </xf>
    <xf numFmtId="0" fontId="23" fillId="7" borderId="0" xfId="0" applyFont="1" applyFill="1" applyAlignment="1">
      <alignment horizontal="left" vertical="top"/>
    </xf>
    <xf numFmtId="0" fontId="0" fillId="7" borderId="0" xfId="0" applyFill="1" applyAlignment="1">
      <alignment horizontal="center"/>
    </xf>
    <xf numFmtId="0" fontId="5" fillId="17" borderId="13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5" fillId="17" borderId="0" xfId="0" applyFont="1" applyFill="1" applyBorder="1" applyAlignment="1">
      <alignment horizontal="left" vertical="center" wrapText="1"/>
    </xf>
    <xf numFmtId="0" fontId="25" fillId="17" borderId="0" xfId="0" applyFont="1" applyFill="1" applyBorder="1" applyAlignment="1">
      <alignment horizontal="left" vertical="center"/>
    </xf>
    <xf numFmtId="0" fontId="7" fillId="17" borderId="0" xfId="0" applyFont="1" applyFill="1" applyAlignment="1">
      <alignment horizontal="center"/>
    </xf>
    <xf numFmtId="0" fontId="8" fillId="17" borderId="0" xfId="0" applyFont="1" applyFill="1" applyAlignment="1">
      <alignment horizontal="center"/>
    </xf>
    <xf numFmtId="0" fontId="5" fillId="1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17" borderId="13" xfId="0" applyNumberFormat="1" applyFont="1" applyFill="1" applyBorder="1" applyAlignment="1">
      <alignment horizontal="left" vertical="center" wrapText="1" indent="3"/>
    </xf>
    <xf numFmtId="0" fontId="5" fillId="17" borderId="14" xfId="0" applyNumberFormat="1" applyFont="1" applyFill="1" applyBorder="1" applyAlignment="1">
      <alignment horizontal="left" vertical="center" wrapText="1" indent="3"/>
    </xf>
    <xf numFmtId="0" fontId="5" fillId="17" borderId="20" xfId="0" applyNumberFormat="1" applyFont="1" applyFill="1" applyBorder="1" applyAlignment="1">
      <alignment horizontal="left" vertical="center" wrapText="1" indent="3"/>
    </xf>
    <xf numFmtId="0" fontId="5" fillId="17" borderId="0" xfId="0" applyNumberFormat="1" applyFont="1" applyFill="1" applyBorder="1" applyAlignment="1">
      <alignment horizontal="left" vertical="center" wrapText="1" indent="3"/>
    </xf>
    <xf numFmtId="0" fontId="5" fillId="17" borderId="18" xfId="0" applyNumberFormat="1" applyFont="1" applyFill="1" applyBorder="1" applyAlignment="1">
      <alignment horizontal="left" vertical="center" wrapText="1" indent="3"/>
    </xf>
    <xf numFmtId="0" fontId="5" fillId="17" borderId="16" xfId="0" applyNumberFormat="1" applyFont="1" applyFill="1" applyBorder="1" applyAlignment="1">
      <alignment horizontal="left" vertical="center" wrapText="1" indent="3"/>
    </xf>
    <xf numFmtId="0" fontId="5" fillId="17" borderId="10" xfId="0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17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80" fontId="5" fillId="0" borderId="10" xfId="0" applyNumberFormat="1" applyFont="1" applyFill="1" applyBorder="1" applyAlignment="1" applyProtection="1">
      <alignment horizontal="right" vertical="center"/>
      <protection locked="0"/>
    </xf>
    <xf numFmtId="180" fontId="0" fillId="0" borderId="11" xfId="0" applyNumberFormat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176" fontId="5" fillId="17" borderId="10" xfId="0" applyNumberFormat="1" applyFont="1" applyFill="1" applyBorder="1" applyAlignment="1">
      <alignment horizontal="center" vertical="center"/>
    </xf>
    <xf numFmtId="176" fontId="5" fillId="17" borderId="11" xfId="0" applyNumberFormat="1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vertical="center"/>
    </xf>
    <xf numFmtId="0" fontId="5" fillId="17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17" borderId="0" xfId="0" applyFont="1" applyFill="1" applyAlignment="1">
      <alignment horizontal="right" vertical="center"/>
    </xf>
    <xf numFmtId="0" fontId="17" fillId="17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7" fillId="17" borderId="0" xfId="0" applyFont="1" applyFill="1" applyBorder="1" applyAlignment="1">
      <alignment horizontal="left" vertical="center" wrapText="1"/>
    </xf>
    <xf numFmtId="0" fontId="5" fillId="17" borderId="0" xfId="0" applyFont="1" applyFill="1" applyAlignment="1" applyProtection="1">
      <alignment horizontal="center" vertical="center"/>
      <protection locked="0"/>
    </xf>
    <xf numFmtId="0" fontId="24" fillId="17" borderId="0" xfId="0" applyFont="1" applyFill="1" applyAlignment="1">
      <alignment horizontal="left"/>
    </xf>
    <xf numFmtId="0" fontId="5" fillId="17" borderId="10" xfId="0" applyFont="1" applyFill="1" applyBorder="1" applyAlignment="1">
      <alignment vertical="center"/>
    </xf>
    <xf numFmtId="0" fontId="12" fillId="17" borderId="18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0" fontId="28" fillId="17" borderId="0" xfId="0" applyFont="1" applyFill="1" applyAlignment="1">
      <alignment vertical="center" wrapText="1"/>
    </xf>
    <xf numFmtId="0" fontId="23" fillId="0" borderId="0" xfId="0" applyFont="1" applyAlignment="1">
      <alignment vertical="center"/>
    </xf>
    <xf numFmtId="0" fontId="5" fillId="17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2" fillId="17" borderId="10" xfId="0" applyFont="1" applyFill="1" applyBorder="1" applyAlignment="1">
      <alignment horizontal="distributed" vertical="center" wrapText="1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26" fillId="17" borderId="0" xfId="0" applyFont="1" applyFill="1" applyAlignment="1">
      <alignment horizontal="left" vertical="center" wrapText="1"/>
    </xf>
    <xf numFmtId="180" fontId="0" fillId="0" borderId="11" xfId="0" applyNumberFormat="1" applyFill="1" applyBorder="1" applyAlignment="1" applyProtection="1">
      <alignment horizontal="right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5" fillId="17" borderId="1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" fillId="17" borderId="15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2" xfId="0" applyFont="1" applyFill="1" applyBorder="1" applyAlignment="1">
      <alignment horizontal="left" vertical="center"/>
    </xf>
    <xf numFmtId="0" fontId="5" fillId="17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177" fontId="12" fillId="17" borderId="21" xfId="0" applyNumberFormat="1" applyFont="1" applyFill="1" applyBorder="1" applyAlignment="1">
      <alignment horizontal="center" vertical="center" wrapText="1"/>
    </xf>
    <xf numFmtId="177" fontId="12" fillId="17" borderId="30" xfId="0" applyNumberFormat="1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/>
    </xf>
    <xf numFmtId="0" fontId="5" fillId="17" borderId="36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left" vertical="center"/>
    </xf>
    <xf numFmtId="0" fontId="5" fillId="17" borderId="16" xfId="0" applyFont="1" applyFill="1" applyBorder="1" applyAlignment="1">
      <alignment horizontal="left" vertical="center"/>
    </xf>
    <xf numFmtId="0" fontId="5" fillId="17" borderId="14" xfId="0" applyFont="1" applyFill="1" applyBorder="1" applyAlignment="1">
      <alignment horizontal="right" vertical="center"/>
    </xf>
    <xf numFmtId="0" fontId="5" fillId="17" borderId="15" xfId="0" applyFont="1" applyFill="1" applyBorder="1" applyAlignment="1">
      <alignment horizontal="right" vertical="center"/>
    </xf>
    <xf numFmtId="0" fontId="5" fillId="17" borderId="13" xfId="0" applyFont="1" applyFill="1" applyBorder="1" applyAlignment="1">
      <alignment horizontal="left" vertical="center"/>
    </xf>
    <xf numFmtId="0" fontId="5" fillId="17" borderId="15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" fillId="17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2" fillId="17" borderId="21" xfId="0" applyFont="1" applyFill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textRotation="255"/>
    </xf>
    <xf numFmtId="0" fontId="11" fillId="17" borderId="21" xfId="0" applyFont="1" applyFill="1" applyBorder="1" applyAlignment="1">
      <alignment horizontal="center" vertical="top" textRotation="255"/>
    </xf>
    <xf numFmtId="0" fontId="14" fillId="0" borderId="22" xfId="0" applyFont="1" applyBorder="1" applyAlignment="1">
      <alignment horizontal="center" vertical="top" textRotation="255"/>
    </xf>
    <xf numFmtId="0" fontId="14" fillId="0" borderId="30" xfId="0" applyFont="1" applyBorder="1" applyAlignment="1">
      <alignment horizontal="center" vertical="top" textRotation="255"/>
    </xf>
    <xf numFmtId="0" fontId="7" fillId="17" borderId="0" xfId="0" applyFont="1" applyFill="1" applyAlignment="1">
      <alignment horizontal="left" vertical="center"/>
    </xf>
    <xf numFmtId="49" fontId="0" fillId="0" borderId="0" xfId="61" applyNumberFormat="1" applyFont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est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.emf" /><Relationship Id="rId3" Type="http://schemas.openxmlformats.org/officeDocument/2006/relationships/image" Target="../media/image10.emf" /><Relationship Id="rId4" Type="http://schemas.openxmlformats.org/officeDocument/2006/relationships/image" Target="../media/image2.emf" /><Relationship Id="rId5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5.emf" /><Relationship Id="rId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17</xdr:row>
      <xdr:rowOff>0</xdr:rowOff>
    </xdr:from>
    <xdr:to>
      <xdr:col>5</xdr:col>
      <xdr:colOff>76200</xdr:colOff>
      <xdr:row>20</xdr:row>
      <xdr:rowOff>28575</xdr:rowOff>
    </xdr:to>
    <xdr:pic>
      <xdr:nvPicPr>
        <xdr:cNvPr id="1" name="修正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724275"/>
          <a:ext cx="1971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14</xdr:row>
      <xdr:rowOff>9525</xdr:rowOff>
    </xdr:from>
    <xdr:to>
      <xdr:col>5</xdr:col>
      <xdr:colOff>190500</xdr:colOff>
      <xdr:row>17</xdr:row>
      <xdr:rowOff>28575</xdr:rowOff>
    </xdr:to>
    <xdr:pic>
      <xdr:nvPicPr>
        <xdr:cNvPr id="2" name="新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3190875"/>
          <a:ext cx="2085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9</xdr:row>
      <xdr:rowOff>152400</xdr:rowOff>
    </xdr:from>
    <xdr:to>
      <xdr:col>0</xdr:col>
      <xdr:colOff>438150</xdr:colOff>
      <xdr:row>11</xdr:row>
      <xdr:rowOff>47625</xdr:rowOff>
    </xdr:to>
    <xdr:sp>
      <xdr:nvSpPr>
        <xdr:cNvPr id="3" name="Oval 8"/>
        <xdr:cNvSpPr>
          <a:spLocks/>
        </xdr:cNvSpPr>
      </xdr:nvSpPr>
      <xdr:spPr>
        <a:xfrm>
          <a:off x="123825" y="2381250"/>
          <a:ext cx="31432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8</xdr:col>
      <xdr:colOff>133350</xdr:colOff>
      <xdr:row>1</xdr:row>
      <xdr:rowOff>152400</xdr:rowOff>
    </xdr:to>
    <xdr:pic>
      <xdr:nvPicPr>
        <xdr:cNvPr id="4" name="Next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0"/>
          <a:ext cx="1352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0</xdr:row>
      <xdr:rowOff>9525</xdr:rowOff>
    </xdr:from>
    <xdr:to>
      <xdr:col>14</xdr:col>
      <xdr:colOff>247650</xdr:colOff>
      <xdr:row>1</xdr:row>
      <xdr:rowOff>152400</xdr:rowOff>
    </xdr:to>
    <xdr:pic>
      <xdr:nvPicPr>
        <xdr:cNvPr id="5" name="Cl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9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</xdr:row>
      <xdr:rowOff>200025</xdr:rowOff>
    </xdr:from>
    <xdr:to>
      <xdr:col>0</xdr:col>
      <xdr:colOff>438150</xdr:colOff>
      <xdr:row>11</xdr:row>
      <xdr:rowOff>38100</xdr:rowOff>
    </xdr:to>
    <xdr:sp>
      <xdr:nvSpPr>
        <xdr:cNvPr id="1" name="Oval 1"/>
        <xdr:cNvSpPr>
          <a:spLocks/>
        </xdr:cNvSpPr>
      </xdr:nvSpPr>
      <xdr:spPr>
        <a:xfrm>
          <a:off x="123825" y="1762125"/>
          <a:ext cx="31432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10</xdr:col>
      <xdr:colOff>457200</xdr:colOff>
      <xdr:row>1</xdr:row>
      <xdr:rowOff>114300</xdr:rowOff>
    </xdr:to>
    <xdr:pic>
      <xdr:nvPicPr>
        <xdr:cNvPr id="2" name="Nex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12477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57150</xdr:colOff>
      <xdr:row>0</xdr:row>
      <xdr:rowOff>0</xdr:rowOff>
    </xdr:from>
    <xdr:to>
      <xdr:col>7</xdr:col>
      <xdr:colOff>0</xdr:colOff>
      <xdr:row>1</xdr:row>
      <xdr:rowOff>114300</xdr:rowOff>
    </xdr:to>
    <xdr:pic>
      <xdr:nvPicPr>
        <xdr:cNvPr id="3" name="previou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0"/>
          <a:ext cx="1409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8</xdr:row>
      <xdr:rowOff>47625</xdr:rowOff>
    </xdr:from>
    <xdr:to>
      <xdr:col>2</xdr:col>
      <xdr:colOff>295275</xdr:colOff>
      <xdr:row>9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809625" y="222885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2</xdr:col>
      <xdr:colOff>295275</xdr:colOff>
      <xdr:row>7</xdr:row>
      <xdr:rowOff>285750</xdr:rowOff>
    </xdr:from>
    <xdr:to>
      <xdr:col>4</xdr:col>
      <xdr:colOff>914400</xdr:colOff>
      <xdr:row>9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14425" y="2181225"/>
          <a:ext cx="2809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技術者（工事の設計、積算又は現場施工の管理・監督にあたる者）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7</xdr:col>
      <xdr:colOff>0</xdr:colOff>
      <xdr:row>6</xdr:row>
      <xdr:rowOff>285750</xdr:rowOff>
    </xdr:to>
    <xdr:sp>
      <xdr:nvSpPr>
        <xdr:cNvPr id="3" name="Line 3"/>
        <xdr:cNvSpPr>
          <a:spLocks/>
        </xdr:cNvSpPr>
      </xdr:nvSpPr>
      <xdr:spPr>
        <a:xfrm flipV="1">
          <a:off x="5238750" y="1609725"/>
          <a:ext cx="11144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180975</xdr:rowOff>
    </xdr:from>
    <xdr:to>
      <xdr:col>2</xdr:col>
      <xdr:colOff>1066800</xdr:colOff>
      <xdr:row>19</xdr:row>
      <xdr:rowOff>190500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828675" y="4838700"/>
          <a:ext cx="1057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公共発注工事</a:t>
          </a:r>
        </a:p>
      </xdr:txBody>
    </xdr:sp>
    <xdr:clientData/>
  </xdr:twoCellAnchor>
  <xdr:twoCellAnchor>
    <xdr:from>
      <xdr:col>2</xdr:col>
      <xdr:colOff>9525</xdr:colOff>
      <xdr:row>20</xdr:row>
      <xdr:rowOff>180975</xdr:rowOff>
    </xdr:from>
    <xdr:to>
      <xdr:col>2</xdr:col>
      <xdr:colOff>1066800</xdr:colOff>
      <xdr:row>21</xdr:row>
      <xdr:rowOff>190500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828675" y="5429250"/>
          <a:ext cx="1057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民間発注工事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1104900</xdr:colOff>
      <xdr:row>6</xdr:row>
      <xdr:rowOff>0</xdr:rowOff>
    </xdr:to>
    <xdr:sp>
      <xdr:nvSpPr>
        <xdr:cNvPr id="6" name="Line 11"/>
        <xdr:cNvSpPr>
          <a:spLocks/>
        </xdr:cNvSpPr>
      </xdr:nvSpPr>
      <xdr:spPr>
        <a:xfrm>
          <a:off x="466725" y="1076325"/>
          <a:ext cx="36480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2</xdr:col>
      <xdr:colOff>1066800</xdr:colOff>
      <xdr:row>32</xdr:row>
      <xdr:rowOff>0</xdr:rowOff>
    </xdr:to>
    <xdr:sp>
      <xdr:nvSpPr>
        <xdr:cNvPr id="7" name="テキスト 12"/>
        <xdr:cNvSpPr txBox="1">
          <a:spLocks noChangeArrowheads="1"/>
        </xdr:cNvSpPr>
      </xdr:nvSpPr>
      <xdr:spPr>
        <a:xfrm>
          <a:off x="828675" y="8181975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元請工事</a:t>
          </a:r>
        </a:p>
      </xdr:txBody>
    </xdr:sp>
    <xdr:clientData/>
  </xdr:twoCellAnchor>
  <xdr:twoCellAnchor>
    <xdr:from>
      <xdr:col>1</xdr:col>
      <xdr:colOff>0</xdr:colOff>
      <xdr:row>16</xdr:row>
      <xdr:rowOff>9525</xdr:rowOff>
    </xdr:from>
    <xdr:to>
      <xdr:col>4</xdr:col>
      <xdr:colOff>0</xdr:colOff>
      <xdr:row>18</xdr:row>
      <xdr:rowOff>0</xdr:rowOff>
    </xdr:to>
    <xdr:sp>
      <xdr:nvSpPr>
        <xdr:cNvPr id="8" name="Line 14"/>
        <xdr:cNvSpPr>
          <a:spLocks/>
        </xdr:cNvSpPr>
      </xdr:nvSpPr>
      <xdr:spPr>
        <a:xfrm>
          <a:off x="466725" y="4133850"/>
          <a:ext cx="25431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142875</xdr:colOff>
      <xdr:row>0</xdr:row>
      <xdr:rowOff>285750</xdr:rowOff>
    </xdr:to>
    <xdr:pic>
      <xdr:nvPicPr>
        <xdr:cNvPr id="9" name="next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0</xdr:row>
      <xdr:rowOff>0</xdr:rowOff>
    </xdr:from>
    <xdr:to>
      <xdr:col>4</xdr:col>
      <xdr:colOff>876300</xdr:colOff>
      <xdr:row>0</xdr:row>
      <xdr:rowOff>285750</xdr:rowOff>
    </xdr:to>
    <xdr:pic>
      <xdr:nvPicPr>
        <xdr:cNvPr id="10" name="previous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0"/>
          <a:ext cx="124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485775</xdr:colOff>
      <xdr:row>0</xdr:row>
      <xdr:rowOff>0</xdr:rowOff>
    </xdr:from>
    <xdr:to>
      <xdr:col>7</xdr:col>
      <xdr:colOff>409575</xdr:colOff>
      <xdr:row>0</xdr:row>
      <xdr:rowOff>266700</xdr:rowOff>
    </xdr:to>
    <xdr:pic>
      <xdr:nvPicPr>
        <xdr:cNvPr id="11" name="印刷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0"/>
          <a:ext cx="1038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0</xdr:row>
      <xdr:rowOff>0</xdr:rowOff>
    </xdr:from>
    <xdr:to>
      <xdr:col>8</xdr:col>
      <xdr:colOff>971550</xdr:colOff>
      <xdr:row>0</xdr:row>
      <xdr:rowOff>266700</xdr:rowOff>
    </xdr:to>
    <xdr:pic>
      <xdr:nvPicPr>
        <xdr:cNvPr id="12" name="CSV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29425" y="0"/>
          <a:ext cx="1609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19050</xdr:colOff>
      <xdr:row>39</xdr:row>
      <xdr:rowOff>19050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9058275"/>
          <a:ext cx="2209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37</xdr:row>
      <xdr:rowOff>0</xdr:rowOff>
    </xdr:from>
    <xdr:to>
      <xdr:col>7</xdr:col>
      <xdr:colOff>1104900</xdr:colOff>
      <xdr:row>39</xdr:row>
      <xdr:rowOff>19050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48275" y="9058275"/>
          <a:ext cx="2209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161925</xdr:rowOff>
    </xdr:from>
    <xdr:to>
      <xdr:col>1</xdr:col>
      <xdr:colOff>447675</xdr:colOff>
      <xdr:row>6</xdr:row>
      <xdr:rowOff>28575</xdr:rowOff>
    </xdr:to>
    <xdr:sp>
      <xdr:nvSpPr>
        <xdr:cNvPr id="1" name="Oval 3"/>
        <xdr:cNvSpPr>
          <a:spLocks/>
        </xdr:cNvSpPr>
      </xdr:nvSpPr>
      <xdr:spPr>
        <a:xfrm>
          <a:off x="428625" y="1000125"/>
          <a:ext cx="3143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504825</xdr:colOff>
      <xdr:row>0</xdr:row>
      <xdr:rowOff>295275</xdr:rowOff>
    </xdr:to>
    <xdr:pic>
      <xdr:nvPicPr>
        <xdr:cNvPr id="2" name="previous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0"/>
          <a:ext cx="1247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0</xdr:row>
      <xdr:rowOff>0</xdr:rowOff>
    </xdr:from>
    <xdr:to>
      <xdr:col>6</xdr:col>
      <xdr:colOff>876300</xdr:colOff>
      <xdr:row>0</xdr:row>
      <xdr:rowOff>304800</xdr:rowOff>
    </xdr:to>
    <xdr:pic>
      <xdr:nvPicPr>
        <xdr:cNvPr id="3" name="印刷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0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742950</xdr:colOff>
      <xdr:row>0</xdr:row>
      <xdr:rowOff>295275</xdr:rowOff>
    </xdr:to>
    <xdr:pic>
      <xdr:nvPicPr>
        <xdr:cNvPr id="4" name="CSV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0"/>
          <a:ext cx="1647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22"/>
  <sheetViews>
    <sheetView showGridLines="0" showRowColHeaders="0" tabSelected="1" zoomScalePageLayoutView="0" workbookViewId="0" topLeftCell="A1">
      <pane ySplit="12" topLeftCell="A13" activePane="bottomLeft" state="frozen"/>
      <selection pane="topLeft" activeCell="F7" sqref="F7"/>
      <selection pane="bottomLeft" activeCell="H16" sqref="H16"/>
    </sheetView>
  </sheetViews>
  <sheetFormatPr defaultColWidth="0" defaultRowHeight="13.5" zeroHeight="1"/>
  <cols>
    <col min="1" max="1" width="6.875" style="0" customWidth="1"/>
    <col min="2" max="2" width="12.25390625" style="0" customWidth="1"/>
    <col min="3" max="3" width="9.75390625" style="0" customWidth="1"/>
    <col min="4" max="4" width="5.00390625" style="0" customWidth="1"/>
    <col min="5" max="5" width="3.875" style="0" customWidth="1"/>
    <col min="6" max="6" width="4.375" style="0" customWidth="1"/>
    <col min="7" max="7" width="5.375" style="0" customWidth="1"/>
    <col min="8" max="8" width="4.625" style="0" customWidth="1"/>
    <col min="9" max="9" width="6.375" style="0" customWidth="1"/>
    <col min="10" max="10" width="4.125" style="0" customWidth="1"/>
    <col min="11" max="11" width="7.375" style="0" customWidth="1"/>
    <col min="12" max="12" width="4.125" style="0" customWidth="1"/>
    <col min="13" max="13" width="2.75390625" style="0" customWidth="1"/>
    <col min="14" max="14" width="3.875" style="0" customWidth="1"/>
    <col min="15" max="15" width="9.50390625" style="0" customWidth="1"/>
    <col min="16" max="16" width="4.625" style="0" customWidth="1"/>
    <col min="17" max="16384" width="0" style="0" hidden="1" customWidth="1"/>
  </cols>
  <sheetData>
    <row r="1" spans="1:16" ht="13.5">
      <c r="A1" s="2"/>
      <c r="B1" s="2"/>
      <c r="C1" s="2"/>
      <c r="D1" s="2"/>
      <c r="E1" s="2"/>
      <c r="F1" s="2"/>
      <c r="G1" s="2"/>
      <c r="H1" s="5"/>
      <c r="I1" s="5"/>
      <c r="J1" s="5"/>
      <c r="K1" s="5"/>
      <c r="L1" s="2"/>
      <c r="M1" s="2"/>
      <c r="N1" s="2"/>
      <c r="O1" s="2"/>
      <c r="P1" s="22" t="s">
        <v>428</v>
      </c>
    </row>
    <row r="2" spans="1:16" ht="13.5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2"/>
      <c r="M2" s="2"/>
      <c r="N2" s="2"/>
      <c r="O2" s="2"/>
      <c r="P2" s="22" t="s">
        <v>373</v>
      </c>
    </row>
    <row r="3" spans="1:16" ht="13.5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2"/>
      <c r="M3" s="2"/>
      <c r="N3" s="2"/>
      <c r="O3" s="2"/>
      <c r="P3" s="2"/>
    </row>
    <row r="4" spans="1:16" ht="13.5">
      <c r="A4" s="2"/>
      <c r="B4" s="2" t="s">
        <v>372</v>
      </c>
      <c r="C4" s="6"/>
      <c r="D4" s="6"/>
      <c r="E4" s="6"/>
      <c r="F4" s="6"/>
      <c r="G4" s="6"/>
      <c r="H4" s="6"/>
      <c r="I4" s="6"/>
      <c r="J4" s="6"/>
      <c r="K4" s="6"/>
      <c r="L4" s="2"/>
      <c r="M4" s="2"/>
      <c r="N4" s="2"/>
      <c r="O4" s="2"/>
      <c r="P4" s="2"/>
    </row>
    <row r="5" spans="1:16" ht="13.5">
      <c r="A5" s="2"/>
      <c r="B5" s="167" t="s">
        <v>427</v>
      </c>
      <c r="C5" s="168"/>
      <c r="D5" s="169"/>
      <c r="E5" s="6"/>
      <c r="F5" s="6"/>
      <c r="G5" s="6"/>
      <c r="H5" s="6"/>
      <c r="I5" s="6"/>
      <c r="J5" s="6"/>
      <c r="K5" s="6"/>
      <c r="L5" s="2"/>
      <c r="M5" s="2"/>
      <c r="N5" s="2"/>
      <c r="O5" s="2"/>
      <c r="P5" s="2"/>
    </row>
    <row r="6" spans="1:16" ht="13.5">
      <c r="A6" s="2"/>
      <c r="B6" s="170" t="s">
        <v>186</v>
      </c>
      <c r="C6" s="171"/>
      <c r="D6" s="172"/>
      <c r="E6" s="6"/>
      <c r="F6" s="6"/>
      <c r="G6" s="6"/>
      <c r="H6" s="6"/>
      <c r="I6" s="6"/>
      <c r="J6" s="6"/>
      <c r="K6" s="6"/>
      <c r="L6" s="2"/>
      <c r="M6" s="2"/>
      <c r="N6" s="2"/>
      <c r="O6" s="2"/>
      <c r="P6" s="2"/>
    </row>
    <row r="7" spans="1:16" ht="13.5">
      <c r="A7" s="2"/>
      <c r="B7" s="72"/>
      <c r="C7" s="72"/>
      <c r="D7" s="79"/>
      <c r="E7" s="6"/>
      <c r="F7" s="6"/>
      <c r="G7" s="6"/>
      <c r="H7" s="6"/>
      <c r="I7" s="6"/>
      <c r="J7" s="6"/>
      <c r="K7" s="6"/>
      <c r="L7" s="2"/>
      <c r="M7" s="2"/>
      <c r="N7" s="2"/>
      <c r="O7" s="2"/>
      <c r="P7" s="2"/>
    </row>
    <row r="8" spans="1:16" ht="9.75" customHeight="1">
      <c r="A8" s="2"/>
      <c r="B8" s="173" t="s">
        <v>371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</row>
    <row r="9" spans="1:16" ht="71.25" customHeight="1">
      <c r="A9" s="2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</row>
    <row r="10" spans="1:16" ht="13.5">
      <c r="A10" s="2"/>
      <c r="B10" s="2"/>
      <c r="C10" s="2"/>
      <c r="D10" s="7" t="s">
        <v>18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1">
      <c r="A11" s="7" t="s">
        <v>19</v>
      </c>
      <c r="B11" s="151" t="s">
        <v>387</v>
      </c>
      <c r="C11" s="175" t="str">
        <f>" "&amp;'DB'!E2&amp;'DB'!F2&amp;"年　建設工事施工統計調査票（１）"</f>
        <v> 令和2年　建設工事施工統計調査票（１）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2"/>
      <c r="P11" s="2"/>
    </row>
    <row r="12" spans="1:16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3.5">
      <c r="A13" s="112"/>
      <c r="B13" s="112"/>
      <c r="C13" s="112"/>
      <c r="D13" s="112"/>
      <c r="E13" s="112"/>
      <c r="F13" s="112"/>
      <c r="G13" s="115"/>
      <c r="H13" s="112"/>
      <c r="I13" s="112"/>
      <c r="J13" s="112"/>
      <c r="K13" s="112"/>
      <c r="L13" s="112"/>
      <c r="M13" s="112"/>
      <c r="N13" s="112"/>
      <c r="O13" s="112"/>
      <c r="P13" s="112"/>
    </row>
    <row r="14" spans="1:16" ht="13.5">
      <c r="A14" s="112"/>
      <c r="B14" s="117"/>
      <c r="C14" s="113"/>
      <c r="D14" s="166"/>
      <c r="E14" s="166"/>
      <c r="F14" s="114"/>
      <c r="G14" s="112"/>
      <c r="H14" s="114"/>
      <c r="I14" s="112"/>
      <c r="J14" s="112"/>
      <c r="K14" s="112"/>
      <c r="L14" s="112"/>
      <c r="M14" s="112"/>
      <c r="N14" s="112"/>
      <c r="O14" s="112"/>
      <c r="P14" s="112"/>
    </row>
    <row r="15" spans="1:16" ht="14.25">
      <c r="A15" s="112"/>
      <c r="B15" s="112"/>
      <c r="C15" s="112"/>
      <c r="D15" s="112"/>
      <c r="E15" s="112"/>
      <c r="F15" s="135"/>
      <c r="G15" s="135"/>
      <c r="H15" s="135"/>
      <c r="I15" s="135"/>
      <c r="J15" s="135"/>
      <c r="K15" s="135"/>
      <c r="L15" s="135"/>
      <c r="M15" s="135"/>
      <c r="N15" s="135"/>
      <c r="O15" s="112"/>
      <c r="P15" s="112"/>
    </row>
    <row r="16" spans="1:16" ht="14.25">
      <c r="A16" s="112"/>
      <c r="B16" s="112"/>
      <c r="C16" s="112"/>
      <c r="D16" s="112"/>
      <c r="E16" s="112"/>
      <c r="F16" s="135"/>
      <c r="G16" s="136" t="str">
        <f>'DB'!C2</f>
        <v>令和</v>
      </c>
      <c r="H16" s="138"/>
      <c r="I16" s="136" t="s">
        <v>239</v>
      </c>
      <c r="J16" s="138"/>
      <c r="K16" s="136" t="s">
        <v>240</v>
      </c>
      <c r="L16" s="138"/>
      <c r="M16" s="136" t="s">
        <v>241</v>
      </c>
      <c r="N16" s="135"/>
      <c r="O16" s="112"/>
      <c r="P16" s="112"/>
    </row>
    <row r="17" spans="1:16" ht="14.25">
      <c r="A17" s="116"/>
      <c r="B17" s="116"/>
      <c r="C17" s="116"/>
      <c r="D17" s="116"/>
      <c r="E17" s="116"/>
      <c r="F17" s="137"/>
      <c r="G17" s="137"/>
      <c r="H17" s="137"/>
      <c r="I17" s="137"/>
      <c r="J17" s="137"/>
      <c r="K17" s="137"/>
      <c r="L17" s="137"/>
      <c r="M17" s="137"/>
      <c r="N17" s="137"/>
      <c r="O17" s="116"/>
      <c r="P17" s="116"/>
    </row>
    <row r="18" spans="1:16" ht="14.25">
      <c r="A18" s="116"/>
      <c r="B18" s="116"/>
      <c r="C18" s="116"/>
      <c r="D18" s="116"/>
      <c r="E18" s="116"/>
      <c r="F18" s="137"/>
      <c r="G18" s="137"/>
      <c r="H18" s="137"/>
      <c r="I18" s="137"/>
      <c r="J18" s="137"/>
      <c r="K18" s="137"/>
      <c r="L18" s="137"/>
      <c r="M18" s="137"/>
      <c r="N18" s="137"/>
      <c r="O18" s="116"/>
      <c r="P18" s="116"/>
    </row>
    <row r="19" spans="1:16" ht="14.25">
      <c r="A19" s="112"/>
      <c r="B19" s="112"/>
      <c r="C19" s="112"/>
      <c r="D19" s="112"/>
      <c r="E19" s="112"/>
      <c r="F19" s="135"/>
      <c r="G19" s="136" t="str">
        <f>'DB'!C2</f>
        <v>令和</v>
      </c>
      <c r="H19" s="140"/>
      <c r="I19" s="136" t="s">
        <v>239</v>
      </c>
      <c r="J19" s="140"/>
      <c r="K19" s="136" t="s">
        <v>240</v>
      </c>
      <c r="L19" s="140"/>
      <c r="M19" s="136" t="s">
        <v>241</v>
      </c>
      <c r="N19" s="135"/>
      <c r="O19" s="112"/>
      <c r="P19" s="112"/>
    </row>
    <row r="20" spans="1:16" ht="14.25">
      <c r="A20" s="112"/>
      <c r="B20" s="112"/>
      <c r="C20" s="112"/>
      <c r="D20" s="112"/>
      <c r="E20" s="112"/>
      <c r="F20" s="135"/>
      <c r="G20" s="135"/>
      <c r="H20" s="135"/>
      <c r="I20" s="135"/>
      <c r="J20" s="135"/>
      <c r="K20" s="135"/>
      <c r="L20" s="135"/>
      <c r="M20" s="135"/>
      <c r="N20" s="135"/>
      <c r="O20" s="112"/>
      <c r="P20" s="112"/>
    </row>
    <row r="21" spans="1:16" ht="24.75" customHeight="1">
      <c r="A21" s="112"/>
      <c r="B21" s="139"/>
      <c r="C21" s="165" t="s">
        <v>361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39"/>
    </row>
    <row r="22" spans="1:16" ht="13.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</sheetData>
  <sheetProtection password="CA8D" sheet="1" objects="1" scenarios="1" selectLockedCells="1"/>
  <mergeCells count="6">
    <mergeCell ref="C21:O21"/>
    <mergeCell ref="D14:E14"/>
    <mergeCell ref="B5:D5"/>
    <mergeCell ref="B6:D6"/>
    <mergeCell ref="B8:P9"/>
    <mergeCell ref="C11:N11"/>
  </mergeCells>
  <dataValidations count="6">
    <dataValidation type="whole" allowBlank="1" showInputMessage="1" showErrorMessage="1" errorTitle="入力ミスです" error="１８～９９の間の値を入力してください。" imeMode="disabled" sqref="J19">
      <formula1>1</formula1>
      <formula2>12</formula2>
    </dataValidation>
    <dataValidation type="whole" allowBlank="1" showInputMessage="1" showErrorMessage="1" errorTitle="入力ミスです" error="１～３１の間の値を入力してください。" imeMode="disabled" sqref="L19">
      <formula1>1</formula1>
      <formula2>31</formula2>
    </dataValidation>
    <dataValidation type="whole" allowBlank="1" showInputMessage="1" showErrorMessage="1" errorTitle="入力ミスです" error="１～９９の間の値を入力してください。" imeMode="disabled" sqref="H19">
      <formula1>1</formula1>
      <formula2>99</formula2>
    </dataValidation>
    <dataValidation type="whole" allowBlank="1" showInputMessage="1" showErrorMessage="1" errorTitle="入力ミスです" error="１～９９の間の値を入力してください。&#10;" imeMode="disabled" sqref="H16">
      <formula1>1</formula1>
      <formula2>99</formula2>
    </dataValidation>
    <dataValidation type="whole" allowBlank="1" showInputMessage="1" showErrorMessage="1" errorTitle="入力ミスです" error="１～１２の間の値を入力してください。" imeMode="disabled" sqref="J16">
      <formula1>1</formula1>
      <formula2>12</formula2>
    </dataValidation>
    <dataValidation type="whole" allowBlank="1" showInputMessage="1" showErrorMessage="1" errorTitle="入力ミスです" error="１～３１の間の値を入力してください。" imeMode="disabled" sqref="L16">
      <formula1>1</formula1>
      <formula2>31</formula2>
    </dataValidation>
  </dataValidations>
  <printOptions horizontalCentered="1" verticalCentered="1"/>
  <pageMargins left="0.75" right="0.75" top="0.7874015748031495" bottom="1" header="0.512" footer="0.39370078740157477"/>
  <pageSetup horizontalDpi="600" verticalDpi="600" orientation="landscape" paperSize="9" scale="90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59"/>
  <sheetViews>
    <sheetView showGridLines="0" showRowColHeaders="0" zoomScalePageLayoutView="0" workbookViewId="0" topLeftCell="A1">
      <pane ySplit="12" topLeftCell="A15" activePane="bottomLeft" state="frozen"/>
      <selection pane="topLeft" activeCell="F7" sqref="F7"/>
      <selection pane="bottomLeft" activeCell="L15" sqref="L15:O15"/>
    </sheetView>
  </sheetViews>
  <sheetFormatPr defaultColWidth="0" defaultRowHeight="13.5" zeroHeight="1"/>
  <cols>
    <col min="1" max="1" width="6.125" style="4" customWidth="1"/>
    <col min="2" max="2" width="14.00390625" style="4" customWidth="1"/>
    <col min="3" max="3" width="5.50390625" style="4" customWidth="1"/>
    <col min="4" max="4" width="5.00390625" style="4" customWidth="1"/>
    <col min="5" max="5" width="3.875" style="4" customWidth="1"/>
    <col min="6" max="6" width="7.00390625" style="4" customWidth="1"/>
    <col min="7" max="7" width="3.375" style="4" customWidth="1"/>
    <col min="8" max="8" width="3.50390625" style="4" customWidth="1"/>
    <col min="9" max="9" width="7.125" style="4" customWidth="1"/>
    <col min="10" max="10" width="2.50390625" style="4" customWidth="1"/>
    <col min="11" max="11" width="7.375" style="4" customWidth="1"/>
    <col min="12" max="12" width="5.875" style="4" customWidth="1"/>
    <col min="13" max="13" width="2.75390625" style="4" customWidth="1"/>
    <col min="14" max="14" width="2.125" style="4" customWidth="1"/>
    <col min="15" max="15" width="10.25390625" style="4" customWidth="1"/>
    <col min="16" max="16" width="4.625" style="4" customWidth="1"/>
    <col min="17" max="17" width="2.375" style="4" customWidth="1"/>
    <col min="18" max="16384" width="0" style="4" hidden="1" customWidth="1"/>
  </cols>
  <sheetData>
    <row r="1" spans="1:17" ht="13.5">
      <c r="A1" s="2"/>
      <c r="B1" s="2"/>
      <c r="C1" s="2"/>
      <c r="D1" s="2"/>
      <c r="E1" s="2"/>
      <c r="F1" s="2"/>
      <c r="G1" s="2"/>
      <c r="H1" s="5"/>
      <c r="I1" s="5"/>
      <c r="J1" s="5"/>
      <c r="K1" s="5"/>
      <c r="L1" s="2"/>
      <c r="M1" s="2"/>
      <c r="N1" s="2"/>
      <c r="O1" s="2"/>
      <c r="P1" s="215" t="str">
        <f>'提出年月日'!P1</f>
        <v>Ver.3.6</v>
      </c>
      <c r="Q1" s="215"/>
    </row>
    <row r="2" spans="1:17" ht="13.5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2"/>
      <c r="M2" s="2"/>
      <c r="N2" s="2"/>
      <c r="O2" s="2"/>
      <c r="P2" s="2"/>
      <c r="Q2" s="2"/>
    </row>
    <row r="3" spans="1:17" ht="13.5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2"/>
      <c r="M3" s="2"/>
      <c r="N3" s="2"/>
      <c r="O3" s="2"/>
      <c r="P3" s="2"/>
      <c r="Q3" s="2"/>
    </row>
    <row r="4" spans="1:17" ht="14.25" customHeight="1">
      <c r="A4" s="2"/>
      <c r="B4" s="2" t="s">
        <v>17</v>
      </c>
      <c r="C4" s="6"/>
      <c r="D4" s="6"/>
      <c r="E4" s="6"/>
      <c r="F4" s="6"/>
      <c r="G4" s="6"/>
      <c r="H4" s="6"/>
      <c r="I4" s="6"/>
      <c r="J4" s="6"/>
      <c r="K4" s="6"/>
      <c r="L4" s="2"/>
      <c r="M4" s="2"/>
      <c r="N4" s="2"/>
      <c r="O4" s="2"/>
      <c r="P4" s="2"/>
      <c r="Q4" s="2"/>
    </row>
    <row r="5" spans="1:17" ht="19.5" customHeight="1">
      <c r="A5" s="2"/>
      <c r="B5" s="167" t="s">
        <v>427</v>
      </c>
      <c r="C5" s="168"/>
      <c r="D5" s="169"/>
      <c r="E5" s="6"/>
      <c r="F5" s="6"/>
      <c r="G5" s="6"/>
      <c r="H5" s="6"/>
      <c r="I5" s="6"/>
      <c r="J5" s="6"/>
      <c r="K5" s="6"/>
      <c r="L5" s="2"/>
      <c r="M5" s="2"/>
      <c r="N5" s="2"/>
      <c r="O5" s="2"/>
      <c r="P5" s="2"/>
      <c r="Q5" s="2"/>
    </row>
    <row r="6" spans="1:17" ht="19.5" customHeight="1">
      <c r="A6" s="2"/>
      <c r="B6" s="170" t="s">
        <v>186</v>
      </c>
      <c r="C6" s="171"/>
      <c r="D6" s="172"/>
      <c r="E6" s="6"/>
      <c r="F6" s="6"/>
      <c r="G6" s="6"/>
      <c r="H6" s="6"/>
      <c r="I6" s="6"/>
      <c r="J6" s="6"/>
      <c r="K6" s="6"/>
      <c r="L6" s="2"/>
      <c r="M6" s="2"/>
      <c r="N6" s="2"/>
      <c r="O6" s="2"/>
      <c r="P6" s="2"/>
      <c r="Q6" s="2"/>
    </row>
    <row r="7" spans="1:17" ht="16.5" customHeight="1">
      <c r="A7" s="2"/>
      <c r="B7" s="72"/>
      <c r="C7" s="72"/>
      <c r="D7" s="79"/>
      <c r="E7" s="6"/>
      <c r="F7" s="6"/>
      <c r="G7" s="6"/>
      <c r="H7" s="6"/>
      <c r="I7" s="6"/>
      <c r="J7" s="6"/>
      <c r="K7" s="6"/>
      <c r="L7" s="2"/>
      <c r="M7" s="2"/>
      <c r="N7" s="2"/>
      <c r="O7" s="2"/>
      <c r="P7" s="2"/>
      <c r="Q7" s="2"/>
    </row>
    <row r="8" spans="1:17" ht="6.75" customHeight="1">
      <c r="A8" s="2"/>
      <c r="B8" s="216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"/>
    </row>
    <row r="9" spans="1:17" ht="6" customHeight="1">
      <c r="A9" s="2"/>
      <c r="B9" s="218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"/>
    </row>
    <row r="10" spans="1:17" ht="18" customHeight="1">
      <c r="A10" s="2"/>
      <c r="B10" s="2"/>
      <c r="C10" s="2"/>
      <c r="D10" s="7" t="s">
        <v>18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21">
      <c r="A11" s="7" t="s">
        <v>19</v>
      </c>
      <c r="B11" s="2" t="s">
        <v>388</v>
      </c>
      <c r="C11" s="175" t="str">
        <f>'DB'!E2&amp;'DB'!F2&amp;"年　建設工事施工統計調査票（１）  "</f>
        <v>令和2年　建設工事施工統計調査票（１）  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2"/>
      <c r="Q11" s="2"/>
    </row>
    <row r="12" spans="1:17" ht="16.5" customHeight="1">
      <c r="A12" s="2"/>
      <c r="B12" s="220" t="s">
        <v>362</v>
      </c>
      <c r="C12" s="220"/>
      <c r="D12" s="220"/>
      <c r="E12" s="220"/>
      <c r="F12" s="220"/>
      <c r="G12" s="220"/>
      <c r="H12" s="220"/>
      <c r="I12" s="220"/>
      <c r="J12" s="2"/>
      <c r="K12" s="2"/>
      <c r="L12" s="2"/>
      <c r="M12" s="2"/>
      <c r="N12" s="2"/>
      <c r="O12" s="2"/>
      <c r="P12" s="2"/>
      <c r="Q12" s="2"/>
    </row>
    <row r="13" spans="1:17" ht="13.5">
      <c r="A13" s="124"/>
      <c r="B13" s="2"/>
      <c r="C13" s="2"/>
      <c r="D13" s="2"/>
      <c r="E13" s="2"/>
      <c r="F13" s="2"/>
      <c r="G13" s="2"/>
      <c r="H13" s="2"/>
      <c r="I13" s="2"/>
      <c r="J13" s="2"/>
      <c r="K13" s="2"/>
      <c r="L13" s="219"/>
      <c r="M13" s="219"/>
      <c r="N13" s="219"/>
      <c r="O13" s="219"/>
      <c r="P13" s="2"/>
      <c r="Q13" s="2"/>
    </row>
    <row r="14" spans="1:17" ht="13.5">
      <c r="A14" s="2"/>
      <c r="B14" s="2"/>
      <c r="C14" s="2"/>
      <c r="D14" s="2"/>
      <c r="E14" s="2"/>
      <c r="F14" s="146" t="s">
        <v>374</v>
      </c>
      <c r="G14" s="2"/>
      <c r="H14" s="2"/>
      <c r="I14" s="2"/>
      <c r="J14" s="2"/>
      <c r="K14" s="2"/>
      <c r="L14" s="126"/>
      <c r="M14" s="126"/>
      <c r="N14" s="126"/>
      <c r="O14" s="126"/>
      <c r="P14" s="2"/>
      <c r="Q14" s="2"/>
    </row>
    <row r="15" spans="1:17" ht="13.5">
      <c r="A15" s="2"/>
      <c r="B15" s="2"/>
      <c r="C15" s="2"/>
      <c r="D15" s="2"/>
      <c r="E15" s="2"/>
      <c r="F15" s="212" t="s">
        <v>20</v>
      </c>
      <c r="G15" s="213"/>
      <c r="H15" s="213"/>
      <c r="I15" s="213"/>
      <c r="J15" s="213"/>
      <c r="K15" s="214"/>
      <c r="L15" s="198"/>
      <c r="M15" s="188"/>
      <c r="N15" s="188"/>
      <c r="O15" s="199"/>
      <c r="P15" s="2"/>
      <c r="Q15" s="2"/>
    </row>
    <row r="16" spans="1:17" ht="13.5">
      <c r="A16" s="2"/>
      <c r="B16" s="95"/>
      <c r="C16" s="2"/>
      <c r="D16" s="2"/>
      <c r="E16" s="2"/>
      <c r="F16" s="212" t="s">
        <v>21</v>
      </c>
      <c r="G16" s="213"/>
      <c r="H16" s="213"/>
      <c r="I16" s="213"/>
      <c r="J16" s="213"/>
      <c r="K16" s="214"/>
      <c r="L16" s="198"/>
      <c r="M16" s="188"/>
      <c r="N16" s="207"/>
      <c r="O16" s="208"/>
      <c r="P16" s="2"/>
      <c r="Q16" s="2"/>
    </row>
    <row r="17" spans="1:17" ht="13.5">
      <c r="A17" s="2"/>
      <c r="B17" s="2"/>
      <c r="C17" s="2"/>
      <c r="D17" s="2"/>
      <c r="E17" s="2"/>
      <c r="F17" s="212" t="s">
        <v>22</v>
      </c>
      <c r="G17" s="213"/>
      <c r="H17" s="213"/>
      <c r="I17" s="213"/>
      <c r="J17" s="213"/>
      <c r="K17" s="214"/>
      <c r="L17" s="198"/>
      <c r="M17" s="188"/>
      <c r="N17" s="64" t="s">
        <v>229</v>
      </c>
      <c r="O17" s="111"/>
      <c r="P17" s="2"/>
      <c r="Q17" s="2"/>
    </row>
    <row r="18" spans="1:17" ht="13.5">
      <c r="A18" s="2"/>
      <c r="B18" s="2"/>
      <c r="C18" s="2"/>
      <c r="D18" s="2"/>
      <c r="E18" s="2"/>
      <c r="F18" s="212" t="s">
        <v>24</v>
      </c>
      <c r="G18" s="213"/>
      <c r="H18" s="213"/>
      <c r="I18" s="213"/>
      <c r="J18" s="213"/>
      <c r="K18" s="214"/>
      <c r="L18" s="209">
        <v>1</v>
      </c>
      <c r="M18" s="210"/>
      <c r="N18" s="178"/>
      <c r="O18" s="179"/>
      <c r="P18" s="2"/>
      <c r="Q18" s="2"/>
    </row>
    <row r="19" spans="1:17" ht="9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s="10" customFormat="1" ht="17.25">
      <c r="A20" s="3" t="s">
        <v>365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17.25">
      <c r="A21" s="3"/>
      <c r="B21" s="9"/>
      <c r="C21" s="146" t="s">
        <v>374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3.5">
      <c r="A22" s="11" t="s">
        <v>25</v>
      </c>
      <c r="B22" s="2" t="s">
        <v>26</v>
      </c>
      <c r="C22" s="205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159" t="s">
        <v>230</v>
      </c>
      <c r="P22" s="96"/>
      <c r="Q22" s="2"/>
    </row>
    <row r="23" spans="1:17" ht="13.5">
      <c r="A23" s="11" t="s">
        <v>27</v>
      </c>
      <c r="B23" s="2" t="s">
        <v>28</v>
      </c>
      <c r="C23" s="221" t="s">
        <v>231</v>
      </c>
      <c r="D23" s="213"/>
      <c r="E23" s="213"/>
      <c r="F23" s="12"/>
      <c r="G23" s="12"/>
      <c r="H23" s="58" t="s">
        <v>233</v>
      </c>
      <c r="I23" s="163"/>
      <c r="J23" s="64" t="s">
        <v>234</v>
      </c>
      <c r="K23" s="163"/>
      <c r="L23" s="94" t="s">
        <v>235</v>
      </c>
      <c r="M23" s="12"/>
      <c r="N23" s="12" t="s">
        <v>236</v>
      </c>
      <c r="O23" s="132"/>
      <c r="P23" s="131" t="s">
        <v>237</v>
      </c>
      <c r="Q23" s="2"/>
    </row>
    <row r="24" spans="1:17" ht="13.5">
      <c r="A24" s="11"/>
      <c r="B24" s="2"/>
      <c r="C24" s="186"/>
      <c r="D24" s="187"/>
      <c r="E24" s="187"/>
      <c r="F24" s="211" t="s">
        <v>232</v>
      </c>
      <c r="G24" s="211"/>
      <c r="H24" s="59" t="s">
        <v>233</v>
      </c>
      <c r="I24" s="162"/>
      <c r="J24" s="57" t="s">
        <v>234</v>
      </c>
      <c r="K24" s="162"/>
      <c r="L24" s="16" t="s">
        <v>235</v>
      </c>
      <c r="M24" s="16"/>
      <c r="N24" s="16" t="s">
        <v>236</v>
      </c>
      <c r="O24" s="133"/>
      <c r="P24" s="17" t="s">
        <v>237</v>
      </c>
      <c r="Q24" s="2"/>
    </row>
    <row r="25" spans="1:17" ht="13.5">
      <c r="A25" s="11" t="s">
        <v>29</v>
      </c>
      <c r="B25" s="2" t="s">
        <v>30</v>
      </c>
      <c r="C25" s="56" t="s">
        <v>238</v>
      </c>
      <c r="D25" s="110"/>
      <c r="E25" s="57" t="s">
        <v>234</v>
      </c>
      <c r="F25" s="188"/>
      <c r="G25" s="188"/>
      <c r="H25" s="16"/>
      <c r="I25" s="16"/>
      <c r="J25" s="16"/>
      <c r="K25" s="16"/>
      <c r="L25" s="16"/>
      <c r="M25" s="16"/>
      <c r="N25" s="16"/>
      <c r="O25" s="16"/>
      <c r="P25" s="17"/>
      <c r="Q25" s="2"/>
    </row>
    <row r="26" spans="1:17" ht="13.5">
      <c r="A26" s="11"/>
      <c r="B26" s="2"/>
      <c r="C26" s="192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4"/>
      <c r="Q26" s="2"/>
    </row>
    <row r="27" spans="1:17" ht="13.5">
      <c r="A27" s="2"/>
      <c r="B27" s="2" t="s">
        <v>31</v>
      </c>
      <c r="C27" s="224"/>
      <c r="D27" s="225"/>
      <c r="E27" s="65" t="s">
        <v>234</v>
      </c>
      <c r="F27" s="156"/>
      <c r="G27" s="65" t="s">
        <v>234</v>
      </c>
      <c r="H27" s="226"/>
      <c r="I27" s="226"/>
      <c r="J27" s="94"/>
      <c r="K27" s="67"/>
      <c r="L27" s="12"/>
      <c r="M27" s="12"/>
      <c r="N27" s="12"/>
      <c r="O27" s="12"/>
      <c r="P27" s="13"/>
      <c r="Q27" s="2"/>
    </row>
    <row r="28" spans="1:17" ht="13.5">
      <c r="A28" s="2"/>
      <c r="B28" s="2"/>
      <c r="C28" s="108" t="str">
        <f>'DB'!C2</f>
        <v>令和</v>
      </c>
      <c r="D28" s="120"/>
      <c r="E28" s="57" t="s">
        <v>239</v>
      </c>
      <c r="F28" s="120"/>
      <c r="G28" s="57" t="s">
        <v>240</v>
      </c>
      <c r="H28" s="121"/>
      <c r="I28" s="109" t="s">
        <v>241</v>
      </c>
      <c r="J28" s="2"/>
      <c r="K28" s="2"/>
      <c r="L28" s="16"/>
      <c r="M28" s="16"/>
      <c r="N28" s="16"/>
      <c r="O28" s="16"/>
      <c r="P28" s="17"/>
      <c r="Q28" s="2"/>
    </row>
    <row r="29" spans="1:17" ht="13.5">
      <c r="A29" s="2"/>
      <c r="B29" s="2"/>
      <c r="C29" s="222" t="s">
        <v>242</v>
      </c>
      <c r="D29" s="223"/>
      <c r="E29" s="223"/>
      <c r="F29" s="195"/>
      <c r="G29" s="196"/>
      <c r="H29" s="196"/>
      <c r="I29" s="196"/>
      <c r="J29" s="196"/>
      <c r="K29" s="196"/>
      <c r="L29" s="196"/>
      <c r="M29" s="196"/>
      <c r="N29" s="196"/>
      <c r="O29" s="196"/>
      <c r="P29" s="197"/>
      <c r="Q29" s="2"/>
    </row>
    <row r="30" spans="1:17" ht="13.5">
      <c r="A30" s="2"/>
      <c r="B30" s="146" t="s">
        <v>375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3.5" customHeight="1">
      <c r="A31" s="2"/>
      <c r="B31" s="180" t="s">
        <v>381</v>
      </c>
      <c r="C31" s="181"/>
      <c r="D31" s="181"/>
      <c r="E31" s="181"/>
      <c r="F31" s="181"/>
      <c r="G31" s="181"/>
      <c r="H31" s="128"/>
      <c r="I31" s="229" t="s">
        <v>376</v>
      </c>
      <c r="J31" s="230"/>
      <c r="K31" s="231"/>
      <c r="L31" s="192"/>
      <c r="M31" s="200"/>
      <c r="N31" s="201"/>
      <c r="O31" s="201"/>
      <c r="P31" s="202"/>
      <c r="Q31" s="2"/>
    </row>
    <row r="32" spans="1:17" ht="13.5">
      <c r="A32" s="2"/>
      <c r="B32" s="182"/>
      <c r="C32" s="183"/>
      <c r="D32" s="183"/>
      <c r="E32" s="183"/>
      <c r="F32" s="183"/>
      <c r="G32" s="183"/>
      <c r="H32" s="129"/>
      <c r="I32" s="229" t="s">
        <v>377</v>
      </c>
      <c r="J32" s="230"/>
      <c r="K32" s="231"/>
      <c r="L32" s="192"/>
      <c r="M32" s="200"/>
      <c r="N32" s="201"/>
      <c r="O32" s="201"/>
      <c r="P32" s="202"/>
      <c r="Q32" s="2"/>
    </row>
    <row r="33" spans="1:17" ht="24" customHeight="1">
      <c r="A33" s="2"/>
      <c r="B33" s="182"/>
      <c r="C33" s="183"/>
      <c r="D33" s="183"/>
      <c r="E33" s="183"/>
      <c r="F33" s="183"/>
      <c r="G33" s="183"/>
      <c r="H33" s="129"/>
      <c r="I33" s="232" t="s">
        <v>378</v>
      </c>
      <c r="J33" s="233"/>
      <c r="K33" s="234"/>
      <c r="L33" s="198"/>
      <c r="M33" s="188"/>
      <c r="N33" s="188"/>
      <c r="O33" s="188"/>
      <c r="P33" s="199"/>
      <c r="Q33" s="2"/>
    </row>
    <row r="34" spans="1:17" ht="13.5">
      <c r="A34" s="2"/>
      <c r="B34" s="184"/>
      <c r="C34" s="185"/>
      <c r="D34" s="185"/>
      <c r="E34" s="185"/>
      <c r="F34" s="185"/>
      <c r="G34" s="185"/>
      <c r="H34" s="130"/>
      <c r="I34" s="229" t="s">
        <v>379</v>
      </c>
      <c r="J34" s="235"/>
      <c r="K34" s="236"/>
      <c r="L34" s="198"/>
      <c r="M34" s="188"/>
      <c r="N34" s="188"/>
      <c r="O34" s="188"/>
      <c r="P34" s="199"/>
      <c r="Q34" s="2"/>
    </row>
    <row r="35" spans="1:17" ht="14.25">
      <c r="A35" s="3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4.25">
      <c r="A36" s="3"/>
      <c r="B36" s="146" t="s">
        <v>374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4.25">
      <c r="A37" s="3"/>
      <c r="B37" s="189" t="s">
        <v>180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1"/>
      <c r="N37" s="239"/>
      <c r="O37" s="240"/>
      <c r="P37" s="2"/>
      <c r="Q37" s="2"/>
    </row>
    <row r="38" spans="1:17" ht="13.5" customHeight="1">
      <c r="A38" s="2"/>
      <c r="B38" s="243" t="s">
        <v>224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172"/>
      <c r="N38" s="241"/>
      <c r="O38" s="242"/>
      <c r="P38" s="2"/>
      <c r="Q38" s="2"/>
    </row>
    <row r="39" spans="1:17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4.25">
      <c r="A40" s="3" t="s">
        <v>33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4.2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4.25">
      <c r="A42" s="3"/>
      <c r="B42" s="2"/>
      <c r="C42" s="146" t="s">
        <v>374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3.5">
      <c r="A43" s="2"/>
      <c r="B43" s="2"/>
      <c r="C43" s="203"/>
      <c r="D43" s="238"/>
      <c r="E43" s="238"/>
      <c r="F43" s="177" t="s">
        <v>34</v>
      </c>
      <c r="G43" s="178"/>
      <c r="H43" s="179"/>
      <c r="I43" s="66"/>
      <c r="J43" s="66"/>
      <c r="K43" s="21"/>
      <c r="L43" s="2"/>
      <c r="M43" s="2"/>
      <c r="N43" s="2"/>
      <c r="O43" s="2"/>
      <c r="P43" s="2"/>
      <c r="Q43" s="2"/>
    </row>
    <row r="44" spans="1:17" ht="10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4.25">
      <c r="A45" s="3" t="s">
        <v>35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4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4.25">
      <c r="A47" s="1"/>
      <c r="B47" s="2"/>
      <c r="C47" s="203"/>
      <c r="D47" s="204"/>
      <c r="E47" s="204"/>
      <c r="F47" s="177" t="s">
        <v>34</v>
      </c>
      <c r="G47" s="178"/>
      <c r="H47" s="179"/>
      <c r="I47" s="66"/>
      <c r="J47" s="66"/>
      <c r="K47" s="21"/>
      <c r="L47" s="2"/>
      <c r="M47" s="2"/>
      <c r="N47" s="2"/>
      <c r="O47" s="2"/>
      <c r="P47" s="2"/>
      <c r="Q47" s="2"/>
    </row>
    <row r="48" spans="1:17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4.25">
      <c r="A49" s="3" t="s">
        <v>36</v>
      </c>
      <c r="B49" s="2"/>
      <c r="C49" s="2"/>
      <c r="D49" s="2"/>
      <c r="E49" s="2"/>
      <c r="F49" s="2"/>
      <c r="G49" s="2"/>
      <c r="H49" s="2"/>
      <c r="I49" s="91"/>
      <c r="J49" s="91"/>
      <c r="K49" s="91"/>
      <c r="L49" s="91"/>
      <c r="M49" s="91"/>
      <c r="N49" s="91"/>
      <c r="O49" s="91"/>
      <c r="P49" s="91"/>
      <c r="Q49" s="2"/>
    </row>
    <row r="50" spans="1:17" ht="14.25">
      <c r="A50" s="3"/>
      <c r="B50" s="2"/>
      <c r="C50" s="2"/>
      <c r="D50" s="2"/>
      <c r="E50" s="2"/>
      <c r="F50" s="2"/>
      <c r="G50" s="2"/>
      <c r="H50" s="2"/>
      <c r="I50" s="91"/>
      <c r="J50" s="91"/>
      <c r="K50" s="91"/>
      <c r="L50" s="91"/>
      <c r="M50" s="91"/>
      <c r="N50" s="91"/>
      <c r="O50" s="91"/>
      <c r="P50" s="91"/>
      <c r="Q50" s="2"/>
    </row>
    <row r="51" spans="1:17" ht="13.5" customHeight="1">
      <c r="A51" s="2"/>
      <c r="B51" s="77" t="s">
        <v>188</v>
      </c>
      <c r="C51" s="75"/>
      <c r="D51" s="83" t="s">
        <v>189</v>
      </c>
      <c r="E51" s="141"/>
      <c r="F51" s="227" t="s">
        <v>364</v>
      </c>
      <c r="G51" s="228"/>
      <c r="H51" s="228"/>
      <c r="I51" s="228"/>
      <c r="J51" s="228"/>
      <c r="K51" s="228"/>
      <c r="L51" s="228"/>
      <c r="M51" s="228"/>
      <c r="N51" s="228"/>
      <c r="O51" s="228"/>
      <c r="P51" s="142"/>
      <c r="Q51" s="142"/>
    </row>
    <row r="52" spans="1:17" ht="13.5" customHeight="1">
      <c r="A52" s="2"/>
      <c r="B52" s="77"/>
      <c r="C52" s="75"/>
      <c r="D52" s="83"/>
      <c r="E52" s="92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142"/>
      <c r="Q52" s="142"/>
    </row>
    <row r="53" spans="1:17" ht="13.5">
      <c r="A53" s="2"/>
      <c r="B53" s="2"/>
      <c r="C53" s="2"/>
      <c r="D53" s="83" t="s">
        <v>190</v>
      </c>
      <c r="E53" s="141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142"/>
      <c r="Q53" s="142"/>
    </row>
    <row r="54" spans="1:17" ht="13.5">
      <c r="A54" s="2"/>
      <c r="B54" s="2"/>
      <c r="C54" s="2"/>
      <c r="D54" s="22"/>
      <c r="E54" s="125"/>
      <c r="F54" s="2"/>
      <c r="G54" s="2"/>
      <c r="H54" s="2"/>
      <c r="I54" s="91"/>
      <c r="J54" s="142"/>
      <c r="K54" s="142"/>
      <c r="L54" s="142"/>
      <c r="M54" s="142"/>
      <c r="N54" s="142"/>
      <c r="O54" s="142"/>
      <c r="P54" s="142"/>
      <c r="Q54" s="142"/>
    </row>
    <row r="55" spans="1:17" ht="13.5" customHeight="1">
      <c r="A55" s="2"/>
      <c r="B55" s="2"/>
      <c r="C55" s="143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142"/>
      <c r="P55" s="142"/>
      <c r="Q55" s="142"/>
    </row>
    <row r="56" spans="1:17" ht="13.5">
      <c r="A56" s="2"/>
      <c r="B56" s="2"/>
      <c r="C56" s="143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91"/>
      <c r="P56" s="91"/>
      <c r="Q56" s="2"/>
    </row>
    <row r="57" spans="1:17" ht="13.5">
      <c r="A57" s="2"/>
      <c r="B57" s="2"/>
      <c r="C57" s="143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91"/>
      <c r="P57" s="91"/>
      <c r="Q57" s="2"/>
    </row>
    <row r="58" spans="1:17" ht="13.5">
      <c r="A58" s="2"/>
      <c r="B58" s="2"/>
      <c r="C58" s="2"/>
      <c r="D58" s="22"/>
      <c r="E58" s="21"/>
      <c r="F58" s="2"/>
      <c r="G58" s="80"/>
      <c r="H58" s="2"/>
      <c r="I58" s="91"/>
      <c r="J58" s="91"/>
      <c r="K58" s="91"/>
      <c r="L58" s="92"/>
      <c r="M58" s="68"/>
      <c r="N58" s="91"/>
      <c r="O58" s="91"/>
      <c r="P58" s="91"/>
      <c r="Q58" s="2"/>
    </row>
    <row r="59" spans="1:17" ht="13.5">
      <c r="A59" s="2"/>
      <c r="B59" s="2"/>
      <c r="C59" s="2"/>
      <c r="D59" s="22"/>
      <c r="E59" s="21"/>
      <c r="F59" s="2"/>
      <c r="G59" s="80"/>
      <c r="H59" s="2"/>
      <c r="I59" s="91"/>
      <c r="J59" s="91"/>
      <c r="K59" s="91"/>
      <c r="L59" s="92"/>
      <c r="M59" s="68"/>
      <c r="N59" s="91"/>
      <c r="O59" s="91"/>
      <c r="P59" s="91"/>
      <c r="Q59" s="2"/>
    </row>
    <row r="60" ht="13.5" hidden="1"/>
    <row r="61" ht="13.5" hidden="1"/>
  </sheetData>
  <sheetProtection password="CA8D" sheet="1" objects="1" scenarios="1" selectLockedCells="1"/>
  <mergeCells count="44">
    <mergeCell ref="F51:O53"/>
    <mergeCell ref="I31:K31"/>
    <mergeCell ref="I32:K32"/>
    <mergeCell ref="I33:K33"/>
    <mergeCell ref="I34:K34"/>
    <mergeCell ref="D55:N57"/>
    <mergeCell ref="C43:E43"/>
    <mergeCell ref="N37:O38"/>
    <mergeCell ref="B38:M38"/>
    <mergeCell ref="L33:P33"/>
    <mergeCell ref="F18:K18"/>
    <mergeCell ref="L17:M17"/>
    <mergeCell ref="C23:E23"/>
    <mergeCell ref="C29:E29"/>
    <mergeCell ref="C27:D27"/>
    <mergeCell ref="H27:I27"/>
    <mergeCell ref="P1:Q1"/>
    <mergeCell ref="L15:O15"/>
    <mergeCell ref="B8:P8"/>
    <mergeCell ref="B9:P9"/>
    <mergeCell ref="F15:K15"/>
    <mergeCell ref="L13:O13"/>
    <mergeCell ref="B12:I12"/>
    <mergeCell ref="C11:O11"/>
    <mergeCell ref="L32:P32"/>
    <mergeCell ref="C47:E47"/>
    <mergeCell ref="B5:D5"/>
    <mergeCell ref="B6:D6"/>
    <mergeCell ref="C22:N22"/>
    <mergeCell ref="L16:O16"/>
    <mergeCell ref="L18:O18"/>
    <mergeCell ref="F24:G24"/>
    <mergeCell ref="F16:K16"/>
    <mergeCell ref="F17:K17"/>
    <mergeCell ref="F43:H43"/>
    <mergeCell ref="F47:H47"/>
    <mergeCell ref="B31:G34"/>
    <mergeCell ref="C24:E24"/>
    <mergeCell ref="F25:G25"/>
    <mergeCell ref="B37:M37"/>
    <mergeCell ref="C26:P26"/>
    <mergeCell ref="F29:P29"/>
    <mergeCell ref="L34:P34"/>
    <mergeCell ref="L31:P31"/>
  </mergeCells>
  <dataValidations count="27">
    <dataValidation type="custom" allowBlank="1" showInputMessage="1" showErrorMessage="1" imeMode="off" sqref="L58:L59">
      <formula1>AND(VALUE(L58)&gt;0,VALUE(L58)&lt;33,LEN(L58)=2,(L57&lt;&gt;L58))</formula1>
    </dataValidation>
    <dataValidation type="custom" allowBlank="1" showInputMessage="1" showErrorMessage="1" errorTitle="入力ミスです" error="３桁の番号を入力してください。" imeMode="disabled" sqref="D25">
      <formula1>AND(LEN(D25)=3,VALUE(D25)&gt;=0)</formula1>
    </dataValidation>
    <dataValidation allowBlank="1" showInputMessage="1" showErrorMessage="1" imeMode="on" sqref="O22:P22 C24"/>
    <dataValidation type="whole" allowBlank="1" showInputMessage="1" showErrorMessage="1" errorTitle="入力ミスです" error="0～999999の間の値を入力してください。" imeMode="disabled" sqref="C43:E43">
      <formula1>0</formula1>
      <formula2>999999</formula2>
    </dataValidation>
    <dataValidation type="whole" allowBlank="1" showInputMessage="1" showErrorMessage="1" imeMode="disabled" sqref="C47:E47">
      <formula1>0</formula1>
      <formula2>99999999</formula2>
    </dataValidation>
    <dataValidation type="whole" allowBlank="1" showInputMessage="1" showErrorMessage="1" errorTitle="入力ミスです" error="１～４の間の値を入力してください。" imeMode="disabled" sqref="N37:O38">
      <formula1>1</formula1>
      <formula2>4</formula2>
    </dataValidation>
    <dataValidation type="whole" operator="greaterThan" allowBlank="1" showInputMessage="1" showErrorMessage="1" imeMode="off" sqref="D28">
      <formula1>15</formula1>
    </dataValidation>
    <dataValidation type="whole" allowBlank="1" showInputMessage="1" showErrorMessage="1" imeMode="off" sqref="F28">
      <formula1>1</formula1>
      <formula2>12</formula2>
    </dataValidation>
    <dataValidation type="whole" allowBlank="1" showInputMessage="1" showErrorMessage="1" imeMode="off" sqref="H28">
      <formula1>1</formula1>
      <formula2>31</formula2>
    </dataValidation>
    <dataValidation type="list" operator="greaterThanOrEqual" allowBlank="1" showInputMessage="1" showErrorMessage="1" imeMode="on" sqref="I24">
      <formula1>"般,特,般・特"</formula1>
    </dataValidation>
    <dataValidation type="custom" allowBlank="1" showInputMessage="1" showErrorMessage="1" errorTitle="入力ミスです" error="4桁の数字を入力してください&#10;4桁に満たないときは先頭に０を入力し4桁にしてください。例0031" imeMode="disabled" sqref="F25:G25">
      <formula1>AND(LEN(F25)=4,VALUE(F25)&gt;=0)</formula1>
    </dataValidation>
    <dataValidation type="custom" allowBlank="1" showInputMessage="1" showErrorMessage="1" errorTitle="入力ミスです" error="６桁の番号を入力してください。" imeMode="disabled" sqref="L16:O16">
      <formula1>AND(LEN(L16)=6,VALUE(L16)&gt;=0)</formula1>
    </dataValidation>
    <dataValidation type="custom" allowBlank="1" showInputMessage="1" showErrorMessage="1" errorTitle="入力ミスです" error="２桁の番号（01～21）を入力してください。" imeMode="disabled" sqref="O17">
      <formula1>AND(LEN(O17)=2,VALUE(O17)&gt;0,VALUE(O17)&lt;22)</formula1>
    </dataValidation>
    <dataValidation type="custom" allowBlank="1" showInputMessage="1" showErrorMessage="1" imeMode="disabled" sqref="E51:E53">
      <formula1>AND(VALUE(E51)&gt;0,VALUE(E51)&lt;33,LEN(E51)=2)</formula1>
    </dataValidation>
    <dataValidation type="custom" operator="greaterThanOrEqual" allowBlank="1" showInputMessage="1" showErrorMessage="1" imeMode="off" sqref="O23:O24">
      <formula1>LEN(O23)=6</formula1>
    </dataValidation>
    <dataValidation type="custom" operator="lessThanOrEqual" allowBlank="1" showInputMessage="1" showErrorMessage="1" errorTitle="入力ミスです" error="６桁以内の値を入力してください。" imeMode="disabled" sqref="H27:I27">
      <formula1>AND(LEN(H27)&lt;=6,VALUE(H27)&gt;=0)</formula1>
    </dataValidation>
    <dataValidation type="custom" allowBlank="1" showInputMessage="1" showErrorMessage="1" errorTitle="入力ミスです" error="01～47の都道府県番号を入力してください。" imeMode="disabled" sqref="L15:O15">
      <formula1>AND(VALUE(L15)&gt;0,VALUE(L15)&lt;48,LEN(L15)=2)</formula1>
    </dataValidation>
    <dataValidation type="list" operator="greaterThanOrEqual" allowBlank="1" showInputMessage="1" showErrorMessage="1" errorTitle="入力ミスです" error="「般」または「特」を入力してください" imeMode="on" sqref="I23">
      <formula1>"般,特,般・特"</formula1>
    </dataValidation>
    <dataValidation type="textLength" allowBlank="1" showInputMessage="1" showErrorMessage="1" errorTitle="入力ミスです" error="８０文字以内で入力してください。" imeMode="on" sqref="C22:N22">
      <formula1>0</formula1>
      <formula2>80</formula2>
    </dataValidation>
    <dataValidation type="textLength" operator="lessThanOrEqual" allowBlank="1" showInputMessage="1" showErrorMessage="1" errorTitle="入力ミスです" error="１４０文字以内で入力してください。" imeMode="on" sqref="C26:P26">
      <formula1>140</formula1>
    </dataValidation>
    <dataValidation type="custom" operator="lessThanOrEqual" allowBlank="1" showInputMessage="1" showErrorMessage="1" error="  数字  ： 0,1,2,3,4,5,6,7,8,9&#10; ハイフン： -&#10;　括弧　： ( , ) &#10;のみ入力可能です。" imeMode="disabled" sqref="L33:P34">
      <formula1>AND(OR(VALUE(SUBSTITUTE(SUBSTITUTE(SUBSTITUTE(L33,"(",),")",),"-",))&gt;=0,L33=""),LEN(L33)&lt;=20)</formula1>
    </dataValidation>
    <dataValidation type="textLength" operator="lessThanOrEqual" allowBlank="1" showInputMessage="1" showErrorMessage="1" imeMode="on" sqref="F29:P29">
      <formula1>30</formula1>
    </dataValidation>
    <dataValidation type="textLength" operator="lessThanOrEqual" allowBlank="1" showInputMessage="1" showErrorMessage="1" errorTitle="入力エラー" error="入力可能な文字数は２０文字までとなっています。" imeMode="on" sqref="L31:P32">
      <formula1>20</formula1>
    </dataValidation>
    <dataValidation type="whole" allowBlank="1" showInputMessage="1" showErrorMessage="1" imeMode="disabled" sqref="K23:K24">
      <formula1>0</formula1>
      <formula2>99</formula2>
    </dataValidation>
    <dataValidation type="custom" operator="lessThanOrEqual" allowBlank="1" showInputMessage="1" showErrorMessage="1" errorTitle="入力ミスです" error="６桁以内の値を入力してください。" imeMode="disabled" sqref="F27">
      <formula1>AND(LEN(F27)&lt;=6,VALUE(F27)&gt;=0)</formula1>
    </dataValidation>
    <dataValidation type="custom" operator="lessThanOrEqual" allowBlank="1" showInputMessage="1" showErrorMessage="1" errorTitle="入力ミスです" error="６桁以内の値を入力してください。" imeMode="disabled" sqref="C27:D27">
      <formula1>AND(LEN(C27)&lt;=6,VALUE(C27)&gt;=0)</formula1>
    </dataValidation>
    <dataValidation type="custom" allowBlank="1" showInputMessage="1" showErrorMessage="1" errorTitle="入力ミスです" error="５桁の番号を入力してください。" imeMode="disabled" sqref="L17:M17">
      <formula1>AND(LEN(L17)=5,VALUE(L17)&gt;=0)</formula1>
    </dataValidation>
  </dataValidations>
  <printOptions horizontalCentered="1"/>
  <pageMargins left="0.85" right="0.5905511811023623" top="0.7874015748031495" bottom="0.7874015748031495" header="0.31" footer="0.39370078740157477"/>
  <pageSetup horizontalDpi="600" verticalDpi="600" orientation="portrait" paperSize="9" scale="90" r:id="rId2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M4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F7" sqref="F7"/>
    </sheetView>
  </sheetViews>
  <sheetFormatPr defaultColWidth="0" defaultRowHeight="13.5" zeroHeight="1"/>
  <cols>
    <col min="1" max="1" width="6.125" style="4" customWidth="1"/>
    <col min="2" max="2" width="4.625" style="4" customWidth="1"/>
    <col min="3" max="3" width="14.125" style="4" customWidth="1"/>
    <col min="4" max="9" width="14.625" style="4" customWidth="1"/>
    <col min="10" max="10" width="6.125" style="4" customWidth="1"/>
    <col min="11" max="16384" width="0" style="4" hidden="1" customWidth="1"/>
  </cols>
  <sheetData>
    <row r="1" spans="1:91" ht="43.5" customHeight="1">
      <c r="A1" s="2"/>
      <c r="B1" s="2"/>
      <c r="C1" s="144" t="s">
        <v>363</v>
      </c>
      <c r="D1" s="2"/>
      <c r="E1" s="2"/>
      <c r="F1" s="2"/>
      <c r="G1" s="2"/>
      <c r="H1" s="2"/>
      <c r="I1" s="2"/>
      <c r="J1" s="82" t="str">
        <f>'提出年月日'!P1</f>
        <v>Ver.3.6</v>
      </c>
      <c r="CM1" s="4" t="s">
        <v>1</v>
      </c>
    </row>
    <row r="2" spans="1:91" ht="13.5">
      <c r="A2" s="124"/>
      <c r="B2" s="2"/>
      <c r="C2" s="2"/>
      <c r="D2" s="2"/>
      <c r="E2" s="2"/>
      <c r="F2" s="2"/>
      <c r="G2" s="2"/>
      <c r="H2" s="2"/>
      <c r="I2" s="2"/>
      <c r="J2" s="2"/>
      <c r="CM2" s="4" t="s">
        <v>2</v>
      </c>
    </row>
    <row r="3" spans="1:10" ht="14.25">
      <c r="A3" s="3" t="s">
        <v>37</v>
      </c>
      <c r="B3" s="2"/>
      <c r="C3" s="2"/>
      <c r="D3" s="2"/>
      <c r="E3" s="2"/>
      <c r="F3" s="2"/>
      <c r="G3" s="2"/>
      <c r="H3" s="2"/>
      <c r="I3" s="2"/>
      <c r="J3" s="2"/>
    </row>
    <row r="4" spans="1:10" ht="13.5">
      <c r="A4" s="2"/>
      <c r="B4" s="2"/>
      <c r="C4" s="2"/>
      <c r="D4" s="2"/>
      <c r="E4" s="2"/>
      <c r="F4" s="124"/>
      <c r="G4" s="2"/>
      <c r="H4" s="2"/>
      <c r="I4" s="2"/>
      <c r="J4" s="2"/>
    </row>
    <row r="5" spans="1:10" ht="21" customHeight="1">
      <c r="A5" s="2"/>
      <c r="B5" s="15"/>
      <c r="C5" s="16"/>
      <c r="D5" s="16"/>
      <c r="E5" s="23" t="s">
        <v>38</v>
      </c>
      <c r="F5" s="8" t="s">
        <v>39</v>
      </c>
      <c r="G5" s="20"/>
      <c r="H5" s="8" t="s">
        <v>40</v>
      </c>
      <c r="I5" s="20"/>
      <c r="J5" s="2"/>
    </row>
    <row r="6" spans="1:10" ht="21" customHeight="1">
      <c r="A6" s="2"/>
      <c r="B6" s="24" t="s">
        <v>41</v>
      </c>
      <c r="C6" s="18"/>
      <c r="D6" s="18"/>
      <c r="E6" s="19"/>
      <c r="F6" s="127" t="s">
        <v>306</v>
      </c>
      <c r="G6" s="25" t="s">
        <v>42</v>
      </c>
      <c r="H6" s="252" t="s">
        <v>369</v>
      </c>
      <c r="I6" s="245"/>
      <c r="J6" s="2"/>
    </row>
    <row r="7" spans="1:10" ht="22.5" customHeight="1">
      <c r="A7" s="2"/>
      <c r="B7" s="29" t="s">
        <v>43</v>
      </c>
      <c r="C7" s="14" t="s">
        <v>44</v>
      </c>
      <c r="D7" s="12"/>
      <c r="E7" s="13"/>
      <c r="F7" s="54"/>
      <c r="G7" s="26"/>
      <c r="H7" s="253"/>
      <c r="I7" s="254"/>
      <c r="J7" s="2"/>
    </row>
    <row r="8" spans="1:10" ht="22.5" customHeight="1">
      <c r="A8" s="2"/>
      <c r="B8" s="30" t="s">
        <v>45</v>
      </c>
      <c r="C8" s="14" t="s">
        <v>46</v>
      </c>
      <c r="D8" s="12"/>
      <c r="E8" s="13"/>
      <c r="F8" s="54"/>
      <c r="G8" s="54"/>
      <c r="H8" s="27"/>
      <c r="I8" s="250" t="s">
        <v>370</v>
      </c>
      <c r="J8" s="2"/>
    </row>
    <row r="9" spans="1:10" ht="30" customHeight="1">
      <c r="A9" s="2"/>
      <c r="B9" s="30" t="s">
        <v>47</v>
      </c>
      <c r="C9" s="15"/>
      <c r="D9" s="16"/>
      <c r="E9" s="17"/>
      <c r="F9" s="54"/>
      <c r="G9" s="54"/>
      <c r="H9" s="28"/>
      <c r="I9" s="251"/>
      <c r="J9" s="2"/>
    </row>
    <row r="10" spans="1:10" ht="22.5" customHeight="1">
      <c r="A10" s="2"/>
      <c r="B10" s="30" t="s">
        <v>48</v>
      </c>
      <c r="C10" s="14" t="s">
        <v>49</v>
      </c>
      <c r="D10" s="12"/>
      <c r="E10" s="13"/>
      <c r="F10" s="54"/>
      <c r="G10" s="54"/>
      <c r="H10" s="54"/>
      <c r="I10" s="147"/>
      <c r="J10" s="2"/>
    </row>
    <row r="11" spans="1:10" ht="22.5" customHeight="1" thickBot="1">
      <c r="A11" s="2"/>
      <c r="B11" s="31" t="s">
        <v>50</v>
      </c>
      <c r="C11" s="32" t="s">
        <v>51</v>
      </c>
      <c r="D11" s="33"/>
      <c r="E11" s="34"/>
      <c r="F11" s="100">
        <f>IF(SUM(F7:F10)=0,"",SUM(F7:F10))</f>
      </c>
      <c r="G11" s="160">
        <f>IF(SUM(G8:G10)=0,"",SUM(G8:G10))</f>
      </c>
      <c r="H11" s="38"/>
      <c r="I11" s="38"/>
      <c r="J11" s="2"/>
    </row>
    <row r="12" spans="1:10" ht="22.5" customHeight="1" thickTop="1">
      <c r="A12" s="2"/>
      <c r="B12" s="35" t="s">
        <v>52</v>
      </c>
      <c r="C12" s="36"/>
      <c r="D12" s="36"/>
      <c r="E12" s="37"/>
      <c r="F12" s="55"/>
      <c r="G12" s="38"/>
      <c r="H12" s="38"/>
      <c r="I12" s="38"/>
      <c r="J12" s="2"/>
    </row>
    <row r="13" spans="1:10" ht="13.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4.25">
      <c r="A14" s="3" t="s">
        <v>53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3"/>
      <c r="B15" s="2"/>
      <c r="C15" s="2"/>
      <c r="D15" s="2"/>
      <c r="E15" s="2"/>
      <c r="F15" s="2"/>
      <c r="G15" s="2"/>
      <c r="H15" s="2"/>
      <c r="I15" s="2"/>
      <c r="J15" s="2"/>
    </row>
    <row r="16" spans="1:10" ht="13.5">
      <c r="A16" s="7"/>
      <c r="B16" s="2"/>
      <c r="C16" s="2"/>
      <c r="D16" s="2"/>
      <c r="E16" s="2"/>
      <c r="F16" s="2"/>
      <c r="G16" s="2"/>
      <c r="H16" s="2"/>
      <c r="I16" s="11" t="s">
        <v>54</v>
      </c>
      <c r="J16" s="2"/>
    </row>
    <row r="17" spans="1:10" ht="21" customHeight="1">
      <c r="A17" s="2"/>
      <c r="B17" s="15"/>
      <c r="C17" s="257" t="s">
        <v>55</v>
      </c>
      <c r="D17" s="258"/>
      <c r="E17" s="29" t="s">
        <v>56</v>
      </c>
      <c r="F17" s="39" t="s">
        <v>57</v>
      </c>
      <c r="G17" s="8" t="s">
        <v>58</v>
      </c>
      <c r="H17" s="20"/>
      <c r="I17" s="39" t="s">
        <v>59</v>
      </c>
      <c r="J17" s="2"/>
    </row>
    <row r="18" spans="1:10" ht="21" customHeight="1">
      <c r="A18" s="2"/>
      <c r="B18" s="255" t="s">
        <v>60</v>
      </c>
      <c r="C18" s="256"/>
      <c r="D18" s="19"/>
      <c r="E18" s="40" t="s">
        <v>61</v>
      </c>
      <c r="F18" s="40" t="s">
        <v>62</v>
      </c>
      <c r="G18" s="25" t="s">
        <v>63</v>
      </c>
      <c r="H18" s="25" t="s">
        <v>64</v>
      </c>
      <c r="I18" s="40" t="s">
        <v>65</v>
      </c>
      <c r="J18" s="2"/>
    </row>
    <row r="19" spans="1:10" ht="23.25" customHeight="1">
      <c r="A19" s="2"/>
      <c r="B19" s="41" t="s">
        <v>66</v>
      </c>
      <c r="C19" s="42"/>
      <c r="D19" s="25" t="s">
        <v>67</v>
      </c>
      <c r="E19" s="101">
        <f>IF(SUM(F19:I19)=0,"",SUM(F19:I19))</f>
      </c>
      <c r="F19" s="84"/>
      <c r="G19" s="84"/>
      <c r="H19" s="84"/>
      <c r="I19" s="84"/>
      <c r="J19" s="2"/>
    </row>
    <row r="20" spans="1:10" ht="23.25" customHeight="1">
      <c r="A20" s="2"/>
      <c r="B20" s="43" t="s">
        <v>68</v>
      </c>
      <c r="C20" s="44"/>
      <c r="D20" s="25" t="s">
        <v>69</v>
      </c>
      <c r="E20" s="101">
        <f>IF(SUM(F20:I20)=0,"",SUM(F20:I20))</f>
      </c>
      <c r="F20" s="84"/>
      <c r="G20" s="84"/>
      <c r="H20" s="84"/>
      <c r="I20" s="84"/>
      <c r="J20" s="2"/>
    </row>
    <row r="21" spans="1:10" ht="23.25" customHeight="1">
      <c r="A21" s="2"/>
      <c r="B21" s="43" t="s">
        <v>70</v>
      </c>
      <c r="C21" s="42"/>
      <c r="D21" s="25" t="s">
        <v>67</v>
      </c>
      <c r="E21" s="101">
        <f>IF(SUM(F21:I21)=0,"",SUM(F21:I21))</f>
      </c>
      <c r="F21" s="84"/>
      <c r="G21" s="84"/>
      <c r="H21" s="84"/>
      <c r="I21" s="84"/>
      <c r="J21" s="2"/>
    </row>
    <row r="22" spans="1:10" ht="23.25" customHeight="1">
      <c r="A22" s="2"/>
      <c r="B22" s="43" t="s">
        <v>71</v>
      </c>
      <c r="C22" s="45"/>
      <c r="D22" s="25" t="s">
        <v>69</v>
      </c>
      <c r="E22" s="101">
        <f>IF(SUM(F22:I22)=0,"",SUM(F22:I22))</f>
      </c>
      <c r="F22" s="84"/>
      <c r="G22" s="84"/>
      <c r="H22" s="84"/>
      <c r="I22" s="84"/>
      <c r="J22" s="2"/>
    </row>
    <row r="23" spans="1:10" ht="23.25" customHeight="1">
      <c r="A23" s="2"/>
      <c r="B23" s="46" t="s">
        <v>72</v>
      </c>
      <c r="C23" s="8" t="s">
        <v>73</v>
      </c>
      <c r="D23" s="20"/>
      <c r="E23" s="101">
        <f>IF(SUM(F19:I22)=0,"",SUM(F19:I22))</f>
      </c>
      <c r="F23" s="101">
        <f>IF(SUM(F19:F22)=0,"",SUM(F19:F22))</f>
      </c>
      <c r="G23" s="101">
        <f>IF(SUM(G19:G22)=0,"",SUM(G19:G22))</f>
      </c>
      <c r="H23" s="101">
        <f>IF(SUM(H19:H22)=0,"",SUM(H19:H22))</f>
      </c>
      <c r="I23" s="101">
        <f>IF(SUM(I19:I22)=0,"",SUM(I19:I22))</f>
      </c>
      <c r="J23" s="2"/>
    </row>
    <row r="24" spans="1:10" ht="23.25" customHeight="1">
      <c r="A24" s="2"/>
      <c r="B24" s="8" t="s">
        <v>74</v>
      </c>
      <c r="C24" s="47"/>
      <c r="D24" s="20"/>
      <c r="E24" s="101">
        <f>IF(SUM(F24:I24)=0,"",SUM(F24:I24))</f>
      </c>
      <c r="F24" s="84"/>
      <c r="G24" s="84"/>
      <c r="H24" s="84"/>
      <c r="I24" s="84"/>
      <c r="J24" s="2"/>
    </row>
    <row r="25" spans="1:10" ht="13.5">
      <c r="A25" s="2"/>
      <c r="B25" s="2"/>
      <c r="C25" s="2"/>
      <c r="D25" s="2"/>
      <c r="E25" s="78"/>
      <c r="F25" s="2"/>
      <c r="G25" s="2"/>
      <c r="H25" s="2"/>
      <c r="I25" s="2"/>
      <c r="J25" s="2"/>
    </row>
    <row r="26" spans="1:10" ht="14.25">
      <c r="A26" s="3" t="s">
        <v>75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4.25">
      <c r="A27" s="3"/>
      <c r="B27" s="2"/>
      <c r="C27" s="2"/>
      <c r="D27" s="2"/>
      <c r="E27" s="2"/>
      <c r="F27" s="2"/>
      <c r="G27" s="2"/>
      <c r="H27" s="2"/>
      <c r="I27" s="2"/>
      <c r="J27" s="2"/>
    </row>
    <row r="28" spans="1:10" ht="27" customHeight="1">
      <c r="A28" s="2"/>
      <c r="B28" s="2"/>
      <c r="C28" s="2"/>
      <c r="D28" s="2"/>
      <c r="E28" s="69"/>
      <c r="F28" s="13" t="s">
        <v>34</v>
      </c>
      <c r="G28" s="2"/>
      <c r="H28" s="2"/>
      <c r="I28" s="2"/>
      <c r="J28" s="2"/>
    </row>
    <row r="29" spans="1:10" ht="13.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4.25">
      <c r="A30" s="3" t="s">
        <v>76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4.25">
      <c r="A31" s="3"/>
      <c r="B31" s="2"/>
      <c r="C31" s="2"/>
      <c r="D31" s="2"/>
      <c r="E31" s="2"/>
      <c r="F31" s="2"/>
      <c r="G31" s="2"/>
      <c r="H31" s="2"/>
      <c r="I31" s="2"/>
      <c r="J31" s="2"/>
    </row>
    <row r="32" spans="1:10" ht="27" customHeight="1">
      <c r="A32" s="2"/>
      <c r="B32" s="2"/>
      <c r="C32" s="2"/>
      <c r="D32" s="2"/>
      <c r="E32" s="69"/>
      <c r="F32" s="13" t="s">
        <v>34</v>
      </c>
      <c r="G32" s="2"/>
      <c r="H32" s="2"/>
      <c r="I32" s="2"/>
      <c r="J32" s="2"/>
    </row>
    <row r="33" spans="1:10" ht="13.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3.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4.25">
      <c r="A35" s="3" t="s">
        <v>77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4.25">
      <c r="A36" s="3"/>
      <c r="B36" s="2"/>
      <c r="C36" s="2"/>
      <c r="D36" s="2"/>
      <c r="E36" s="2"/>
      <c r="F36" s="2"/>
      <c r="G36" s="2"/>
      <c r="H36" s="2"/>
      <c r="I36" s="2"/>
      <c r="J36" s="2"/>
    </row>
    <row r="37" spans="1:10" ht="13.5">
      <c r="A37" s="2"/>
      <c r="B37" s="2"/>
      <c r="C37" s="2"/>
      <c r="D37" s="2"/>
      <c r="E37" s="22" t="s">
        <v>54</v>
      </c>
      <c r="F37" s="2"/>
      <c r="G37" s="2"/>
      <c r="H37" s="2"/>
      <c r="I37" s="22" t="s">
        <v>54</v>
      </c>
      <c r="J37" s="2"/>
    </row>
    <row r="38" spans="1:10" ht="14.25">
      <c r="A38" s="2"/>
      <c r="B38" s="2"/>
      <c r="C38" s="15"/>
      <c r="D38" s="23" t="s">
        <v>78</v>
      </c>
      <c r="E38" s="42"/>
      <c r="F38" s="2"/>
      <c r="G38" s="15"/>
      <c r="H38" s="23" t="s">
        <v>78</v>
      </c>
      <c r="I38" s="42"/>
      <c r="J38" s="2"/>
    </row>
    <row r="39" spans="1:10" ht="14.25">
      <c r="A39" s="2"/>
      <c r="B39" s="2"/>
      <c r="C39" s="24" t="s">
        <v>79</v>
      </c>
      <c r="D39" s="19"/>
      <c r="E39" s="44"/>
      <c r="F39" s="2"/>
      <c r="G39" s="24" t="s">
        <v>79</v>
      </c>
      <c r="H39" s="19"/>
      <c r="I39" s="44"/>
      <c r="J39" s="2"/>
    </row>
    <row r="40" spans="1:10" ht="25.5" customHeight="1">
      <c r="A40" s="2"/>
      <c r="B40" s="2"/>
      <c r="C40" s="167" t="s">
        <v>396</v>
      </c>
      <c r="D40" s="245"/>
      <c r="E40" s="70"/>
      <c r="F40" s="124"/>
      <c r="G40" s="259" t="s">
        <v>397</v>
      </c>
      <c r="H40" s="260"/>
      <c r="I40" s="70"/>
      <c r="J40" s="124"/>
    </row>
    <row r="41" spans="1:10" ht="25.5" customHeight="1">
      <c r="A41" s="2"/>
      <c r="B41" s="2"/>
      <c r="C41" s="24"/>
      <c r="D41" s="25" t="s">
        <v>398</v>
      </c>
      <c r="E41" s="70"/>
      <c r="F41" s="124"/>
      <c r="G41" s="24"/>
      <c r="H41" s="49" t="s">
        <v>405</v>
      </c>
      <c r="I41" s="70"/>
      <c r="J41" s="124"/>
    </row>
    <row r="42" spans="1:10" ht="23.25" customHeight="1">
      <c r="A42" s="2"/>
      <c r="B42" s="2"/>
      <c r="C42" s="167" t="s">
        <v>399</v>
      </c>
      <c r="D42" s="245"/>
      <c r="E42" s="70"/>
      <c r="F42" s="124"/>
      <c r="G42" s="246" t="s">
        <v>400</v>
      </c>
      <c r="H42" s="247"/>
      <c r="I42" s="70"/>
      <c r="J42" s="124"/>
    </row>
    <row r="43" spans="1:10" ht="23.25" customHeight="1">
      <c r="A43" s="2"/>
      <c r="B43" s="2"/>
      <c r="C43" s="24"/>
      <c r="D43" s="25" t="s">
        <v>398</v>
      </c>
      <c r="E43" s="70"/>
      <c r="F43" s="124"/>
      <c r="G43" s="246" t="s">
        <v>401</v>
      </c>
      <c r="H43" s="249"/>
      <c r="I43" s="70"/>
      <c r="J43" s="124"/>
    </row>
    <row r="44" spans="1:10" ht="23.25" customHeight="1">
      <c r="A44" s="2"/>
      <c r="B44" s="2"/>
      <c r="C44" s="212" t="s">
        <v>402</v>
      </c>
      <c r="D44" s="248"/>
      <c r="E44" s="70"/>
      <c r="F44" s="124"/>
      <c r="G44" s="246" t="s">
        <v>403</v>
      </c>
      <c r="H44" s="249"/>
      <c r="I44" s="70"/>
      <c r="J44" s="124"/>
    </row>
    <row r="45" spans="1:10" ht="23.25" customHeight="1">
      <c r="A45" s="2"/>
      <c r="B45" s="2"/>
      <c r="C45" s="2"/>
      <c r="D45" s="2"/>
      <c r="E45" s="124"/>
      <c r="F45" s="2"/>
      <c r="G45" s="246" t="s">
        <v>404</v>
      </c>
      <c r="H45" s="247"/>
      <c r="I45" s="70"/>
      <c r="J45" s="124"/>
    </row>
    <row r="46" spans="1:10" ht="13.5">
      <c r="A46" s="2"/>
      <c r="B46" s="2"/>
      <c r="C46" s="91"/>
      <c r="D46" s="91"/>
      <c r="E46" s="91"/>
      <c r="F46" s="91"/>
      <c r="G46" s="2"/>
      <c r="H46" s="2"/>
      <c r="I46" s="124"/>
      <c r="J46" s="2"/>
    </row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</sheetData>
  <sheetProtection password="CA8D" sheet="1" objects="1" scenarios="1" selectLockedCells="1"/>
  <mergeCells count="12">
    <mergeCell ref="I8:I9"/>
    <mergeCell ref="H6:I7"/>
    <mergeCell ref="B18:C18"/>
    <mergeCell ref="C17:D17"/>
    <mergeCell ref="C40:D40"/>
    <mergeCell ref="G40:H40"/>
    <mergeCell ref="C42:D42"/>
    <mergeCell ref="G42:H42"/>
    <mergeCell ref="C44:D44"/>
    <mergeCell ref="G43:H43"/>
    <mergeCell ref="G44:H44"/>
    <mergeCell ref="G45:H45"/>
  </mergeCells>
  <dataValidations count="9">
    <dataValidation type="whole" allowBlank="1" showInputMessage="1" showErrorMessage="1" imeMode="off" sqref="F7:F10">
      <formula1>0</formula1>
      <formula2>999999</formula2>
    </dataValidation>
    <dataValidation type="whole" allowBlank="1" showInputMessage="1" showErrorMessage="1" imeMode="disabled" sqref="F12">
      <formula1>0</formula1>
      <formula2>999999</formula2>
    </dataValidation>
    <dataValidation type="custom" showInputMessage="1" showErrorMessage="1" imeMode="disabled" sqref="I10">
      <formula1>IF(ISBLANK(H10)=TRUE,AND(VALUE(I10)&gt;=0,VALUE(I10)&lt;=9999),AND(VALUE(I10)&lt;=VALUE(H10),VALUE(I10)&gt;=0))</formula1>
    </dataValidation>
    <dataValidation type="whole" allowBlank="1" showInputMessage="1" showErrorMessage="1" imeMode="disabled" sqref="E40:E45 F24:I24 F19:I22">
      <formula1>-999999</formula1>
      <formula2>9999999</formula2>
    </dataValidation>
    <dataValidation type="whole" allowBlank="1" showInputMessage="1" showErrorMessage="1" imeMode="disabled" sqref="E28 E32">
      <formula1>-9999999</formula1>
      <formula2>99999999</formula2>
    </dataValidation>
    <dataValidation type="whole" allowBlank="1" showInputMessage="1" showErrorMessage="1" imeMode="off" sqref="G8:G10">
      <formula1>0</formula1>
      <formula2>9999</formula2>
    </dataValidation>
    <dataValidation type="list" allowBlank="1" showDropDown="1" showInputMessage="1" showErrorMessage="1" sqref="F6">
      <formula1>"常雇等"</formula1>
    </dataValidation>
    <dataValidation type="whole" allowBlank="1" showInputMessage="1" showErrorMessage="1" imeMode="disabled" sqref="H10">
      <formula1>0</formula1>
      <formula2>9999</formula2>
    </dataValidation>
    <dataValidation type="whole" allowBlank="1" showInputMessage="1" showErrorMessage="1" imeMode="disabled" sqref="I40:I45">
      <formula1>-999999</formula1>
      <formula2>9999999</formula2>
    </dataValidation>
  </dataValidations>
  <printOptions horizontalCentered="1"/>
  <pageMargins left="0.5905511811023623" right="0.5905511811023623" top="0.7874015748031495" bottom="0.7874015748031495" header="0.5118110236220472" footer="0.39370078740157477"/>
  <pageSetup horizontalDpi="600" verticalDpi="600" orientation="portrait" paperSize="9" scale="75" r:id="rId2"/>
  <headerFooter alignWithMargins="0">
    <oddFooter>&amp;C&amp;13-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M78"/>
  <sheetViews>
    <sheetView showGridLines="0" showRowColHeaders="0" zoomScalePageLayoutView="0" workbookViewId="0" topLeftCell="A1">
      <pane ySplit="19" topLeftCell="A20" activePane="bottomLeft" state="frozen"/>
      <selection pane="topLeft" activeCell="A1" sqref="A1"/>
      <selection pane="bottomLeft" activeCell="D20" sqref="D20"/>
    </sheetView>
  </sheetViews>
  <sheetFormatPr defaultColWidth="0" defaultRowHeight="13.5" zeroHeight="1"/>
  <cols>
    <col min="1" max="1" width="3.875" style="60" customWidth="1"/>
    <col min="2" max="2" width="6.625" style="60" customWidth="1"/>
    <col min="3" max="3" width="10.25390625" style="60" customWidth="1"/>
    <col min="4" max="7" width="11.625" style="60" customWidth="1"/>
    <col min="8" max="8" width="12.50390625" style="60" customWidth="1"/>
    <col min="9" max="9" width="11.625" style="60" customWidth="1"/>
    <col min="10" max="10" width="5.75390625" style="60" customWidth="1"/>
    <col min="11" max="11" width="6.375" style="53" hidden="1" customWidth="1"/>
    <col min="12" max="12" width="9.00390625" style="53" hidden="1" customWidth="1"/>
    <col min="13" max="16384" width="9.00390625" style="4" hidden="1" customWidth="1"/>
  </cols>
  <sheetData>
    <row r="1" spans="1:10" ht="25.5" customHeight="1">
      <c r="A1" s="2"/>
      <c r="B1" s="2"/>
      <c r="C1" s="2"/>
      <c r="D1" s="2"/>
      <c r="E1" s="2"/>
      <c r="F1" s="2"/>
      <c r="G1" s="2"/>
      <c r="H1" s="2"/>
      <c r="I1" s="2"/>
      <c r="J1" s="134" t="str">
        <f>'提出年月日'!P1</f>
        <v>Ver.3.6</v>
      </c>
    </row>
    <row r="2" spans="1:91" ht="13.5">
      <c r="A2" s="2"/>
      <c r="B2" s="2"/>
      <c r="C2" s="2" t="s">
        <v>380</v>
      </c>
      <c r="D2" s="2"/>
      <c r="E2" s="5"/>
      <c r="F2" s="5"/>
      <c r="G2" s="2"/>
      <c r="H2" s="2"/>
      <c r="I2" s="2"/>
      <c r="J2" s="2"/>
      <c r="CG2" s="4" t="s">
        <v>4</v>
      </c>
      <c r="CM2" s="4" t="s">
        <v>3</v>
      </c>
    </row>
    <row r="3" spans="1:10" ht="13.5">
      <c r="A3" s="2"/>
      <c r="B3" s="2"/>
      <c r="C3" s="167" t="s">
        <v>427</v>
      </c>
      <c r="D3" s="261"/>
      <c r="E3" s="81"/>
      <c r="F3" s="6"/>
      <c r="G3" s="2"/>
      <c r="H3" s="2"/>
      <c r="I3" s="2"/>
      <c r="J3" s="2"/>
    </row>
    <row r="4" spans="1:10" ht="13.5">
      <c r="A4" s="2"/>
      <c r="B4" s="2"/>
      <c r="C4" s="170" t="s">
        <v>186</v>
      </c>
      <c r="D4" s="262"/>
      <c r="E4" s="81"/>
      <c r="F4" s="6"/>
      <c r="G4" s="2"/>
      <c r="H4" s="76" t="s">
        <v>183</v>
      </c>
      <c r="I4" s="25">
        <v>2</v>
      </c>
      <c r="J4" s="63"/>
    </row>
    <row r="5" spans="1:10" ht="13.5">
      <c r="A5" s="2"/>
      <c r="B5" s="2"/>
      <c r="C5" s="2"/>
      <c r="D5" s="2"/>
      <c r="E5" s="7" t="s">
        <v>18</v>
      </c>
      <c r="F5" s="2"/>
      <c r="G5" s="2"/>
      <c r="H5" s="2"/>
      <c r="I5" s="2"/>
      <c r="J5" s="2"/>
    </row>
    <row r="6" spans="1:85" ht="21">
      <c r="A6" s="2"/>
      <c r="B6" s="152" t="s">
        <v>19</v>
      </c>
      <c r="C6" s="2" t="s">
        <v>389</v>
      </c>
      <c r="D6" s="271" t="str">
        <f>"　"&amp;'DB'!E2&amp;'DB'!F2&amp;"年 建設工事施工統計調査票（２）"</f>
        <v>　令和2年 建設工事施工統計調査票（２）</v>
      </c>
      <c r="E6" s="271"/>
      <c r="F6" s="271"/>
      <c r="G6" s="271"/>
      <c r="H6" s="271"/>
      <c r="I6" s="271"/>
      <c r="J6" s="2"/>
      <c r="CG6" s="4" t="s">
        <v>0</v>
      </c>
    </row>
    <row r="7" spans="1:10" ht="13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3.5">
      <c r="A8" s="2"/>
      <c r="B8" s="263" t="s">
        <v>20</v>
      </c>
      <c r="C8" s="264"/>
      <c r="D8" s="97">
        <f>'属性（項目１～５）'!L15</f>
        <v>0</v>
      </c>
      <c r="E8" s="25" t="s">
        <v>181</v>
      </c>
      <c r="F8" s="98">
        <f>'属性（項目１～５）'!L16</f>
        <v>0</v>
      </c>
      <c r="G8" s="71" t="s">
        <v>182</v>
      </c>
      <c r="H8" s="97" t="str">
        <f>CONCATENATE('属性（項目１～５）'!L17,"-",'属性（項目１～５）'!O17)</f>
        <v>-</v>
      </c>
      <c r="I8" s="48"/>
      <c r="J8" s="2"/>
    </row>
    <row r="9" spans="1:10" ht="13.5">
      <c r="A9" s="2"/>
      <c r="B9" s="73"/>
      <c r="C9" s="75"/>
      <c r="D9" s="74"/>
      <c r="E9" s="6"/>
      <c r="F9" s="6"/>
      <c r="G9" s="73"/>
      <c r="H9" s="48"/>
      <c r="I9" s="48"/>
      <c r="J9" s="2"/>
    </row>
    <row r="10" spans="1:10" ht="13.5">
      <c r="A10" s="2"/>
      <c r="B10" s="2"/>
      <c r="C10" s="78" t="s">
        <v>227</v>
      </c>
      <c r="D10" s="2"/>
      <c r="E10" s="2"/>
      <c r="F10" s="2"/>
      <c r="G10" s="2"/>
      <c r="H10" s="2"/>
      <c r="I10" s="2"/>
      <c r="J10" s="2"/>
    </row>
    <row r="11" spans="1:10" ht="13.5">
      <c r="A11" s="2"/>
      <c r="B11" s="102" t="s">
        <v>178</v>
      </c>
      <c r="C11" s="103"/>
      <c r="D11" s="104" t="str">
        <f aca="true" t="shared" si="0" ref="D11:I11">IF(D19=D12,"○","×")</f>
        <v>○</v>
      </c>
      <c r="E11" s="104" t="str">
        <f t="shared" si="0"/>
        <v>○</v>
      </c>
      <c r="F11" s="104" t="str">
        <f t="shared" si="0"/>
        <v>○</v>
      </c>
      <c r="G11" s="104" t="str">
        <f t="shared" si="0"/>
        <v>○</v>
      </c>
      <c r="H11" s="104" t="str">
        <f t="shared" si="0"/>
        <v>○</v>
      </c>
      <c r="I11" s="104" t="str">
        <f t="shared" si="0"/>
        <v>○</v>
      </c>
      <c r="J11" s="2"/>
    </row>
    <row r="12" spans="1:10" ht="13.5">
      <c r="A12" s="2"/>
      <c r="B12" s="102" t="s">
        <v>179</v>
      </c>
      <c r="C12" s="103"/>
      <c r="D12" s="105">
        <f>IF(SUM('調査票１（項目６～１０）'!F19:F20)=0,"",SUM('調査票１（項目６～１０）'!F19:F20))</f>
      </c>
      <c r="E12" s="105">
        <f>IF(SUM('調査票１（項目６～１０）'!G19:H20)=0,"",SUM('調査票１（項目６～１０）'!G19:H20))</f>
      </c>
      <c r="F12" s="105">
        <f>IF(SUM('調査票１（項目６～１０）'!I19:I20)=0,"",SUM('調査票１（項目６～１０）'!I19:I20))</f>
      </c>
      <c r="G12" s="105">
        <f>IF(SUM('調査票１（項目６～１０）'!F21:F22)=0,"",SUM('調査票１（項目６～１０）'!F21:F22))</f>
      </c>
      <c r="H12" s="105">
        <f>IF(SUM('調査票１（項目６～１０）'!G21:H22)=0,"",SUM('調査票１（項目６～１０）'!G21:H22))</f>
      </c>
      <c r="I12" s="105">
        <f>IF(SUM('調査票１（項目６～１０）'!I21:I22)=0,"",SUM('調査票１（項目６～１０）'!I21:I22))</f>
      </c>
      <c r="J12" s="2"/>
    </row>
    <row r="13" spans="1:10" ht="9.75" customHeight="1">
      <c r="A13" s="2"/>
      <c r="B13" s="73"/>
      <c r="C13" s="75"/>
      <c r="D13" s="74"/>
      <c r="E13" s="6"/>
      <c r="F13" s="6"/>
      <c r="G13" s="73"/>
      <c r="H13" s="48"/>
      <c r="I13" s="48"/>
      <c r="J13" s="2"/>
    </row>
    <row r="14" spans="1:10" ht="14.25" customHeight="1">
      <c r="A14" s="2"/>
      <c r="B14" s="2"/>
      <c r="C14" s="145" t="s">
        <v>228</v>
      </c>
      <c r="D14" s="2"/>
      <c r="E14" s="2"/>
      <c r="F14" s="2"/>
      <c r="G14" s="2"/>
      <c r="H14" s="2"/>
      <c r="I14" s="106"/>
      <c r="J14" s="2"/>
    </row>
    <row r="15" spans="1:10" ht="12.75" customHeight="1">
      <c r="A15" s="2"/>
      <c r="B15" s="2"/>
      <c r="C15" s="107"/>
      <c r="D15" s="2"/>
      <c r="E15" s="2"/>
      <c r="F15" s="2"/>
      <c r="G15" s="2"/>
      <c r="H15" s="2"/>
      <c r="I15" s="106" t="s">
        <v>54</v>
      </c>
      <c r="J15" s="2"/>
    </row>
    <row r="16" spans="1:10" ht="18" customHeight="1">
      <c r="A16" s="2"/>
      <c r="B16" s="265" t="s">
        <v>184</v>
      </c>
      <c r="C16" s="268" t="s">
        <v>185</v>
      </c>
      <c r="D16" s="8" t="s">
        <v>80</v>
      </c>
      <c r="E16" s="47"/>
      <c r="F16" s="47"/>
      <c r="G16" s="47"/>
      <c r="H16" s="47"/>
      <c r="I16" s="20"/>
      <c r="J16" s="2"/>
    </row>
    <row r="17" spans="1:10" ht="19.5" customHeight="1">
      <c r="A17" s="2"/>
      <c r="B17" s="266"/>
      <c r="C17" s="269"/>
      <c r="D17" s="8" t="s">
        <v>81</v>
      </c>
      <c r="E17" s="47"/>
      <c r="F17" s="20"/>
      <c r="G17" s="8" t="s">
        <v>82</v>
      </c>
      <c r="H17" s="47"/>
      <c r="I17" s="20"/>
      <c r="J17" s="2"/>
    </row>
    <row r="18" spans="1:10" ht="42" customHeight="1">
      <c r="A18" s="2"/>
      <c r="B18" s="267"/>
      <c r="C18" s="270"/>
      <c r="D18" s="49" t="s">
        <v>62</v>
      </c>
      <c r="E18" s="50" t="s">
        <v>83</v>
      </c>
      <c r="F18" s="50" t="s">
        <v>84</v>
      </c>
      <c r="G18" s="49" t="s">
        <v>62</v>
      </c>
      <c r="H18" s="50" t="s">
        <v>83</v>
      </c>
      <c r="I18" s="50" t="s">
        <v>84</v>
      </c>
      <c r="J18" s="2"/>
    </row>
    <row r="19" spans="1:10" ht="19.5" customHeight="1">
      <c r="A19" s="2"/>
      <c r="B19" s="51" t="s">
        <v>187</v>
      </c>
      <c r="C19" s="52" t="s">
        <v>226</v>
      </c>
      <c r="D19" s="99">
        <f aca="true" t="shared" si="1" ref="D19:I19">IF(SUM(D20:D66)=0,"",SUM(D20:D66))</f>
      </c>
      <c r="E19" s="99">
        <f t="shared" si="1"/>
      </c>
      <c r="F19" s="99">
        <f t="shared" si="1"/>
      </c>
      <c r="G19" s="99">
        <f t="shared" si="1"/>
      </c>
      <c r="H19" s="99">
        <f t="shared" si="1"/>
      </c>
      <c r="I19" s="161">
        <f t="shared" si="1"/>
      </c>
      <c r="J19" s="2"/>
    </row>
    <row r="20" spans="1:10" ht="19.5" customHeight="1">
      <c r="A20" s="2"/>
      <c r="B20" s="51" t="s">
        <v>85</v>
      </c>
      <c r="C20" s="52" t="s">
        <v>86</v>
      </c>
      <c r="D20" s="93"/>
      <c r="E20" s="93"/>
      <c r="F20" s="93"/>
      <c r="G20" s="93"/>
      <c r="H20" s="93"/>
      <c r="I20" s="93"/>
      <c r="J20" s="2"/>
    </row>
    <row r="21" spans="1:10" ht="19.5" customHeight="1">
      <c r="A21" s="2"/>
      <c r="B21" s="51" t="s">
        <v>87</v>
      </c>
      <c r="C21" s="52" t="s">
        <v>88</v>
      </c>
      <c r="D21" s="93"/>
      <c r="E21" s="93"/>
      <c r="F21" s="93"/>
      <c r="G21" s="93"/>
      <c r="H21" s="93"/>
      <c r="I21" s="93"/>
      <c r="J21" s="2"/>
    </row>
    <row r="22" spans="1:10" ht="19.5" customHeight="1">
      <c r="A22" s="2"/>
      <c r="B22" s="51" t="s">
        <v>89</v>
      </c>
      <c r="C22" s="52" t="s">
        <v>90</v>
      </c>
      <c r="D22" s="93"/>
      <c r="E22" s="93"/>
      <c r="F22" s="93"/>
      <c r="G22" s="93"/>
      <c r="H22" s="93"/>
      <c r="I22" s="93"/>
      <c r="J22" s="2"/>
    </row>
    <row r="23" spans="1:10" ht="19.5" customHeight="1">
      <c r="A23" s="2"/>
      <c r="B23" s="51" t="s">
        <v>91</v>
      </c>
      <c r="C23" s="52" t="s">
        <v>92</v>
      </c>
      <c r="D23" s="93"/>
      <c r="E23" s="93"/>
      <c r="F23" s="93"/>
      <c r="G23" s="93"/>
      <c r="H23" s="93"/>
      <c r="I23" s="93"/>
      <c r="J23" s="2"/>
    </row>
    <row r="24" spans="1:10" ht="19.5" customHeight="1">
      <c r="A24" s="2"/>
      <c r="B24" s="51" t="s">
        <v>93</v>
      </c>
      <c r="C24" s="52" t="s">
        <v>94</v>
      </c>
      <c r="D24" s="93"/>
      <c r="E24" s="93"/>
      <c r="F24" s="93"/>
      <c r="G24" s="93"/>
      <c r="H24" s="93"/>
      <c r="I24" s="93"/>
      <c r="J24" s="2"/>
    </row>
    <row r="25" spans="1:10" ht="19.5" customHeight="1">
      <c r="A25" s="2"/>
      <c r="B25" s="51" t="s">
        <v>95</v>
      </c>
      <c r="C25" s="52" t="s">
        <v>96</v>
      </c>
      <c r="D25" s="93"/>
      <c r="E25" s="93"/>
      <c r="F25" s="93"/>
      <c r="G25" s="93"/>
      <c r="H25" s="93"/>
      <c r="I25" s="93"/>
      <c r="J25" s="2"/>
    </row>
    <row r="26" spans="1:10" ht="19.5" customHeight="1">
      <c r="A26" s="2"/>
      <c r="B26" s="51" t="s">
        <v>97</v>
      </c>
      <c r="C26" s="52" t="s">
        <v>98</v>
      </c>
      <c r="D26" s="93"/>
      <c r="E26" s="93"/>
      <c r="F26" s="93"/>
      <c r="G26" s="93"/>
      <c r="H26" s="93"/>
      <c r="I26" s="93"/>
      <c r="J26" s="2"/>
    </row>
    <row r="27" spans="1:10" ht="19.5" customHeight="1">
      <c r="A27" s="2"/>
      <c r="B27" s="51" t="s">
        <v>99</v>
      </c>
      <c r="C27" s="52" t="s">
        <v>100</v>
      </c>
      <c r="D27" s="93"/>
      <c r="E27" s="93"/>
      <c r="F27" s="93"/>
      <c r="G27" s="93"/>
      <c r="H27" s="93"/>
      <c r="I27" s="93"/>
      <c r="J27" s="2"/>
    </row>
    <row r="28" spans="1:10" ht="19.5" customHeight="1">
      <c r="A28" s="2"/>
      <c r="B28" s="51" t="s">
        <v>101</v>
      </c>
      <c r="C28" s="52" t="s">
        <v>102</v>
      </c>
      <c r="D28" s="93"/>
      <c r="E28" s="93"/>
      <c r="F28" s="93"/>
      <c r="G28" s="93"/>
      <c r="H28" s="93"/>
      <c r="I28" s="93"/>
      <c r="J28" s="2"/>
    </row>
    <row r="29" spans="1:10" ht="19.5" customHeight="1">
      <c r="A29" s="2"/>
      <c r="B29" s="51" t="s">
        <v>23</v>
      </c>
      <c r="C29" s="52" t="s">
        <v>103</v>
      </c>
      <c r="D29" s="93"/>
      <c r="E29" s="93"/>
      <c r="F29" s="93"/>
      <c r="G29" s="93"/>
      <c r="H29" s="93"/>
      <c r="I29" s="93"/>
      <c r="J29" s="2"/>
    </row>
    <row r="30" spans="1:10" ht="19.5" customHeight="1">
      <c r="A30" s="2"/>
      <c r="B30" s="51" t="s">
        <v>104</v>
      </c>
      <c r="C30" s="52" t="s">
        <v>105</v>
      </c>
      <c r="D30" s="93"/>
      <c r="E30" s="93"/>
      <c r="F30" s="93"/>
      <c r="G30" s="93"/>
      <c r="H30" s="93"/>
      <c r="I30" s="93"/>
      <c r="J30" s="2"/>
    </row>
    <row r="31" spans="1:10" ht="19.5" customHeight="1">
      <c r="A31" s="2"/>
      <c r="B31" s="51" t="s">
        <v>106</v>
      </c>
      <c r="C31" s="52" t="s">
        <v>107</v>
      </c>
      <c r="D31" s="93"/>
      <c r="E31" s="93"/>
      <c r="F31" s="93"/>
      <c r="G31" s="93"/>
      <c r="H31" s="93"/>
      <c r="I31" s="93"/>
      <c r="J31" s="2"/>
    </row>
    <row r="32" spans="1:10" ht="19.5" customHeight="1">
      <c r="A32" s="2"/>
      <c r="B32" s="51" t="s">
        <v>108</v>
      </c>
      <c r="C32" s="52" t="s">
        <v>109</v>
      </c>
      <c r="D32" s="93"/>
      <c r="E32" s="93"/>
      <c r="F32" s="93"/>
      <c r="G32" s="93"/>
      <c r="H32" s="93"/>
      <c r="I32" s="93"/>
      <c r="J32" s="2"/>
    </row>
    <row r="33" spans="1:10" ht="19.5" customHeight="1">
      <c r="A33" s="2"/>
      <c r="B33" s="51" t="s">
        <v>110</v>
      </c>
      <c r="C33" s="52" t="s">
        <v>111</v>
      </c>
      <c r="D33" s="93"/>
      <c r="E33" s="93"/>
      <c r="F33" s="93"/>
      <c r="G33" s="93"/>
      <c r="H33" s="93"/>
      <c r="I33" s="93"/>
      <c r="J33" s="2"/>
    </row>
    <row r="34" spans="1:10" ht="19.5" customHeight="1">
      <c r="A34" s="2"/>
      <c r="B34" s="51" t="s">
        <v>112</v>
      </c>
      <c r="C34" s="52" t="s">
        <v>113</v>
      </c>
      <c r="D34" s="93"/>
      <c r="E34" s="93"/>
      <c r="F34" s="93"/>
      <c r="G34" s="93"/>
      <c r="H34" s="93"/>
      <c r="I34" s="93"/>
      <c r="J34" s="2"/>
    </row>
    <row r="35" spans="1:10" ht="19.5" customHeight="1">
      <c r="A35" s="2"/>
      <c r="B35" s="51" t="s">
        <v>114</v>
      </c>
      <c r="C35" s="52" t="s">
        <v>115</v>
      </c>
      <c r="D35" s="93"/>
      <c r="E35" s="93"/>
      <c r="F35" s="93"/>
      <c r="G35" s="93"/>
      <c r="H35" s="93"/>
      <c r="I35" s="93"/>
      <c r="J35" s="2"/>
    </row>
    <row r="36" spans="1:10" ht="19.5" customHeight="1">
      <c r="A36" s="2"/>
      <c r="B36" s="51" t="s">
        <v>116</v>
      </c>
      <c r="C36" s="52" t="s">
        <v>117</v>
      </c>
      <c r="D36" s="93"/>
      <c r="E36" s="93"/>
      <c r="F36" s="93"/>
      <c r="G36" s="93"/>
      <c r="H36" s="93"/>
      <c r="I36" s="93"/>
      <c r="J36" s="2"/>
    </row>
    <row r="37" spans="1:10" ht="19.5" customHeight="1">
      <c r="A37" s="2"/>
      <c r="B37" s="51" t="s">
        <v>118</v>
      </c>
      <c r="C37" s="52" t="s">
        <v>119</v>
      </c>
      <c r="D37" s="93"/>
      <c r="E37" s="93"/>
      <c r="F37" s="93"/>
      <c r="G37" s="93"/>
      <c r="H37" s="93"/>
      <c r="I37" s="93"/>
      <c r="J37" s="2"/>
    </row>
    <row r="38" spans="1:10" ht="19.5" customHeight="1">
      <c r="A38" s="2"/>
      <c r="B38" s="51" t="s">
        <v>120</v>
      </c>
      <c r="C38" s="52" t="s">
        <v>121</v>
      </c>
      <c r="D38" s="93"/>
      <c r="E38" s="93"/>
      <c r="F38" s="93"/>
      <c r="G38" s="93"/>
      <c r="H38" s="93"/>
      <c r="I38" s="93"/>
      <c r="J38" s="2"/>
    </row>
    <row r="39" spans="1:10" ht="19.5" customHeight="1">
      <c r="A39" s="2"/>
      <c r="B39" s="51" t="s">
        <v>122</v>
      </c>
      <c r="C39" s="52" t="s">
        <v>123</v>
      </c>
      <c r="D39" s="93"/>
      <c r="E39" s="93"/>
      <c r="F39" s="93"/>
      <c r="G39" s="93"/>
      <c r="H39" s="93"/>
      <c r="I39" s="93"/>
      <c r="J39" s="2"/>
    </row>
    <row r="40" spans="1:10" ht="19.5" customHeight="1">
      <c r="A40" s="2"/>
      <c r="B40" s="51" t="s">
        <v>124</v>
      </c>
      <c r="C40" s="52" t="s">
        <v>125</v>
      </c>
      <c r="D40" s="93"/>
      <c r="E40" s="93"/>
      <c r="F40" s="93"/>
      <c r="G40" s="93"/>
      <c r="H40" s="93"/>
      <c r="I40" s="93"/>
      <c r="J40" s="2"/>
    </row>
    <row r="41" spans="1:10" ht="19.5" customHeight="1">
      <c r="A41" s="2"/>
      <c r="B41" s="51" t="s">
        <v>126</v>
      </c>
      <c r="C41" s="52" t="s">
        <v>127</v>
      </c>
      <c r="D41" s="93"/>
      <c r="E41" s="93"/>
      <c r="F41" s="93"/>
      <c r="G41" s="93"/>
      <c r="H41" s="93"/>
      <c r="I41" s="93"/>
      <c r="J41" s="2"/>
    </row>
    <row r="42" spans="1:10" ht="19.5" customHeight="1">
      <c r="A42" s="2"/>
      <c r="B42" s="51" t="s">
        <v>128</v>
      </c>
      <c r="C42" s="52" t="s">
        <v>129</v>
      </c>
      <c r="D42" s="93"/>
      <c r="E42" s="93"/>
      <c r="F42" s="93"/>
      <c r="G42" s="93"/>
      <c r="H42" s="93"/>
      <c r="I42" s="93"/>
      <c r="J42" s="2"/>
    </row>
    <row r="43" spans="1:10" ht="19.5" customHeight="1">
      <c r="A43" s="2"/>
      <c r="B43" s="51" t="s">
        <v>130</v>
      </c>
      <c r="C43" s="52" t="s">
        <v>131</v>
      </c>
      <c r="D43" s="93"/>
      <c r="E43" s="93"/>
      <c r="F43" s="93"/>
      <c r="G43" s="93"/>
      <c r="H43" s="93"/>
      <c r="I43" s="93"/>
      <c r="J43" s="2"/>
    </row>
    <row r="44" spans="1:10" ht="19.5" customHeight="1">
      <c r="A44" s="2"/>
      <c r="B44" s="51" t="s">
        <v>132</v>
      </c>
      <c r="C44" s="52" t="s">
        <v>133</v>
      </c>
      <c r="D44" s="93"/>
      <c r="E44" s="93"/>
      <c r="F44" s="93"/>
      <c r="G44" s="93"/>
      <c r="H44" s="93"/>
      <c r="I44" s="93"/>
      <c r="J44" s="2"/>
    </row>
    <row r="45" spans="1:10" ht="19.5" customHeight="1">
      <c r="A45" s="2"/>
      <c r="B45" s="51" t="s">
        <v>134</v>
      </c>
      <c r="C45" s="52" t="s">
        <v>135</v>
      </c>
      <c r="D45" s="93"/>
      <c r="E45" s="93"/>
      <c r="F45" s="93"/>
      <c r="G45" s="93"/>
      <c r="H45" s="93"/>
      <c r="I45" s="93"/>
      <c r="J45" s="2"/>
    </row>
    <row r="46" spans="1:10" ht="19.5" customHeight="1">
      <c r="A46" s="2"/>
      <c r="B46" s="51" t="s">
        <v>136</v>
      </c>
      <c r="C46" s="52" t="s">
        <v>137</v>
      </c>
      <c r="D46" s="93"/>
      <c r="E46" s="93"/>
      <c r="F46" s="93"/>
      <c r="G46" s="93"/>
      <c r="H46" s="93"/>
      <c r="I46" s="93"/>
      <c r="J46" s="2"/>
    </row>
    <row r="47" spans="1:10" ht="19.5" customHeight="1">
      <c r="A47" s="2"/>
      <c r="B47" s="51" t="s">
        <v>138</v>
      </c>
      <c r="C47" s="52" t="s">
        <v>139</v>
      </c>
      <c r="D47" s="93"/>
      <c r="E47" s="93"/>
      <c r="F47" s="93"/>
      <c r="G47" s="93"/>
      <c r="H47" s="93"/>
      <c r="I47" s="93"/>
      <c r="J47" s="2"/>
    </row>
    <row r="48" spans="1:10" ht="19.5" customHeight="1">
      <c r="A48" s="2"/>
      <c r="B48" s="51" t="s">
        <v>140</v>
      </c>
      <c r="C48" s="52" t="s">
        <v>141</v>
      </c>
      <c r="D48" s="93"/>
      <c r="E48" s="93"/>
      <c r="F48" s="93"/>
      <c r="G48" s="93"/>
      <c r="H48" s="93"/>
      <c r="I48" s="93"/>
      <c r="J48" s="2"/>
    </row>
    <row r="49" spans="1:10" ht="19.5" customHeight="1">
      <c r="A49" s="2"/>
      <c r="B49" s="51" t="s">
        <v>142</v>
      </c>
      <c r="C49" s="52" t="s">
        <v>143</v>
      </c>
      <c r="D49" s="93"/>
      <c r="E49" s="93"/>
      <c r="F49" s="93"/>
      <c r="G49" s="93"/>
      <c r="H49" s="93"/>
      <c r="I49" s="93"/>
      <c r="J49" s="2"/>
    </row>
    <row r="50" spans="1:10" ht="19.5" customHeight="1">
      <c r="A50" s="2"/>
      <c r="B50" s="51" t="s">
        <v>144</v>
      </c>
      <c r="C50" s="52" t="s">
        <v>145</v>
      </c>
      <c r="D50" s="93"/>
      <c r="E50" s="93"/>
      <c r="F50" s="93"/>
      <c r="G50" s="93"/>
      <c r="H50" s="93"/>
      <c r="I50" s="93"/>
      <c r="J50" s="2"/>
    </row>
    <row r="51" spans="1:10" ht="19.5" customHeight="1">
      <c r="A51" s="2"/>
      <c r="B51" s="51" t="s">
        <v>146</v>
      </c>
      <c r="C51" s="52" t="s">
        <v>147</v>
      </c>
      <c r="D51" s="93"/>
      <c r="E51" s="93"/>
      <c r="F51" s="93"/>
      <c r="G51" s="93"/>
      <c r="H51" s="93"/>
      <c r="I51" s="93"/>
      <c r="J51" s="2"/>
    </row>
    <row r="52" spans="1:10" ht="19.5" customHeight="1">
      <c r="A52" s="2"/>
      <c r="B52" s="51" t="s">
        <v>148</v>
      </c>
      <c r="C52" s="52" t="s">
        <v>149</v>
      </c>
      <c r="D52" s="93"/>
      <c r="E52" s="93"/>
      <c r="F52" s="93"/>
      <c r="G52" s="93"/>
      <c r="H52" s="93"/>
      <c r="I52" s="93"/>
      <c r="J52" s="2"/>
    </row>
    <row r="53" spans="1:10" ht="19.5" customHeight="1">
      <c r="A53" s="2"/>
      <c r="B53" s="51" t="s">
        <v>150</v>
      </c>
      <c r="C53" s="52" t="s">
        <v>151</v>
      </c>
      <c r="D53" s="93"/>
      <c r="E53" s="93"/>
      <c r="F53" s="93"/>
      <c r="G53" s="93"/>
      <c r="H53" s="93"/>
      <c r="I53" s="93"/>
      <c r="J53" s="2"/>
    </row>
    <row r="54" spans="1:10" ht="19.5" customHeight="1">
      <c r="A54" s="2"/>
      <c r="B54" s="51" t="s">
        <v>152</v>
      </c>
      <c r="C54" s="52" t="s">
        <v>153</v>
      </c>
      <c r="D54" s="93"/>
      <c r="E54" s="93"/>
      <c r="F54" s="93"/>
      <c r="G54" s="93"/>
      <c r="H54" s="93"/>
      <c r="I54" s="93"/>
      <c r="J54" s="2"/>
    </row>
    <row r="55" spans="1:10" ht="19.5" customHeight="1">
      <c r="A55" s="2"/>
      <c r="B55" s="51" t="s">
        <v>154</v>
      </c>
      <c r="C55" s="52" t="s">
        <v>155</v>
      </c>
      <c r="D55" s="93"/>
      <c r="E55" s="93"/>
      <c r="F55" s="93"/>
      <c r="G55" s="93"/>
      <c r="H55" s="93"/>
      <c r="I55" s="93"/>
      <c r="J55" s="2"/>
    </row>
    <row r="56" spans="1:10" ht="19.5" customHeight="1">
      <c r="A56" s="2"/>
      <c r="B56" s="51" t="s">
        <v>156</v>
      </c>
      <c r="C56" s="52" t="s">
        <v>157</v>
      </c>
      <c r="D56" s="93"/>
      <c r="E56" s="93"/>
      <c r="F56" s="93"/>
      <c r="G56" s="93"/>
      <c r="H56" s="93"/>
      <c r="I56" s="93"/>
      <c r="J56" s="2"/>
    </row>
    <row r="57" spans="1:10" ht="19.5" customHeight="1">
      <c r="A57" s="2"/>
      <c r="B57" s="51" t="s">
        <v>158</v>
      </c>
      <c r="C57" s="52" t="s">
        <v>159</v>
      </c>
      <c r="D57" s="93"/>
      <c r="E57" s="93"/>
      <c r="F57" s="93"/>
      <c r="G57" s="93"/>
      <c r="H57" s="93"/>
      <c r="I57" s="93"/>
      <c r="J57" s="2"/>
    </row>
    <row r="58" spans="1:10" ht="19.5" customHeight="1">
      <c r="A58" s="2"/>
      <c r="B58" s="51" t="s">
        <v>160</v>
      </c>
      <c r="C58" s="52" t="s">
        <v>161</v>
      </c>
      <c r="D58" s="93"/>
      <c r="E58" s="93"/>
      <c r="F58" s="93"/>
      <c r="G58" s="93"/>
      <c r="H58" s="93"/>
      <c r="I58" s="93"/>
      <c r="J58" s="2"/>
    </row>
    <row r="59" spans="1:10" ht="19.5" customHeight="1">
      <c r="A59" s="2"/>
      <c r="B59" s="51" t="s">
        <v>162</v>
      </c>
      <c r="C59" s="52" t="s">
        <v>163</v>
      </c>
      <c r="D59" s="93"/>
      <c r="E59" s="93"/>
      <c r="F59" s="93"/>
      <c r="G59" s="93"/>
      <c r="H59" s="93"/>
      <c r="I59" s="93"/>
      <c r="J59" s="2"/>
    </row>
    <row r="60" spans="1:10" ht="19.5" customHeight="1">
      <c r="A60" s="2"/>
      <c r="B60" s="51" t="s">
        <v>164</v>
      </c>
      <c r="C60" s="52" t="s">
        <v>165</v>
      </c>
      <c r="D60" s="93"/>
      <c r="E60" s="93"/>
      <c r="F60" s="93"/>
      <c r="G60" s="93"/>
      <c r="H60" s="93"/>
      <c r="I60" s="93"/>
      <c r="J60" s="2"/>
    </row>
    <row r="61" spans="1:10" ht="19.5" customHeight="1">
      <c r="A61" s="2"/>
      <c r="B61" s="51" t="s">
        <v>166</v>
      </c>
      <c r="C61" s="52" t="s">
        <v>167</v>
      </c>
      <c r="D61" s="93"/>
      <c r="E61" s="93"/>
      <c r="F61" s="93"/>
      <c r="G61" s="93"/>
      <c r="H61" s="93"/>
      <c r="I61" s="93"/>
      <c r="J61" s="2"/>
    </row>
    <row r="62" spans="1:10" ht="19.5" customHeight="1">
      <c r="A62" s="2"/>
      <c r="B62" s="51" t="s">
        <v>168</v>
      </c>
      <c r="C62" s="52" t="s">
        <v>169</v>
      </c>
      <c r="D62" s="93"/>
      <c r="E62" s="93"/>
      <c r="F62" s="93"/>
      <c r="G62" s="93"/>
      <c r="H62" s="93"/>
      <c r="I62" s="93"/>
      <c r="J62" s="2"/>
    </row>
    <row r="63" spans="1:10" ht="19.5" customHeight="1">
      <c r="A63" s="2"/>
      <c r="B63" s="51" t="s">
        <v>170</v>
      </c>
      <c r="C63" s="52" t="s">
        <v>171</v>
      </c>
      <c r="D63" s="93"/>
      <c r="E63" s="93"/>
      <c r="F63" s="93"/>
      <c r="G63" s="93"/>
      <c r="H63" s="93"/>
      <c r="I63" s="93"/>
      <c r="J63" s="2"/>
    </row>
    <row r="64" spans="1:10" ht="19.5" customHeight="1">
      <c r="A64" s="2"/>
      <c r="B64" s="51" t="s">
        <v>172</v>
      </c>
      <c r="C64" s="52" t="s">
        <v>173</v>
      </c>
      <c r="D64" s="93"/>
      <c r="E64" s="93"/>
      <c r="F64" s="93"/>
      <c r="G64" s="93"/>
      <c r="H64" s="93"/>
      <c r="I64" s="93"/>
      <c r="J64" s="2"/>
    </row>
    <row r="65" spans="1:10" ht="19.5" customHeight="1">
      <c r="A65" s="2"/>
      <c r="B65" s="51" t="s">
        <v>174</v>
      </c>
      <c r="C65" s="52" t="s">
        <v>175</v>
      </c>
      <c r="D65" s="93"/>
      <c r="E65" s="93"/>
      <c r="F65" s="93"/>
      <c r="G65" s="93"/>
      <c r="H65" s="93"/>
      <c r="I65" s="93"/>
      <c r="J65" s="2"/>
    </row>
    <row r="66" spans="1:10" ht="19.5" customHeight="1">
      <c r="A66" s="2"/>
      <c r="B66" s="51" t="s">
        <v>176</v>
      </c>
      <c r="C66" s="52" t="s">
        <v>177</v>
      </c>
      <c r="D66" s="93"/>
      <c r="E66" s="93"/>
      <c r="F66" s="93"/>
      <c r="G66" s="93"/>
      <c r="H66" s="93"/>
      <c r="I66" s="93"/>
      <c r="J66" s="2"/>
    </row>
    <row r="67" spans="1:10" ht="13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3.5" hidden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hidden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 hidden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2" s="62" customFormat="1" ht="13.5" hidden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1"/>
      <c r="L71" s="61"/>
    </row>
    <row r="72" spans="1:12" s="62" customFormat="1" ht="13.5" hidden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1"/>
      <c r="L72" s="61"/>
    </row>
    <row r="73" spans="1:12" s="62" customFormat="1" ht="13.5" hidden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1"/>
      <c r="L73" s="61"/>
    </row>
    <row r="74" spans="1:12" s="62" customFormat="1" ht="13.5" hidden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1"/>
      <c r="L74" s="61"/>
    </row>
    <row r="75" spans="1:12" s="62" customFormat="1" ht="13.5" hidden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1"/>
      <c r="L75" s="61"/>
    </row>
    <row r="76" spans="1:12" s="62" customFormat="1" ht="15" customHeight="1" hidden="1">
      <c r="A76" s="60"/>
      <c r="B76" s="60"/>
      <c r="C76" s="60"/>
      <c r="D76" s="60"/>
      <c r="E76" s="60"/>
      <c r="F76" s="60"/>
      <c r="G76" s="63"/>
      <c r="H76" s="60"/>
      <c r="I76" s="60"/>
      <c r="J76" s="60"/>
      <c r="K76" s="61"/>
      <c r="L76" s="61"/>
    </row>
    <row r="77" spans="1:12" s="62" customFormat="1" ht="13.5" hidden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1"/>
      <c r="L77" s="61"/>
    </row>
    <row r="78" spans="1:12" s="62" customFormat="1" ht="13.5" hidden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1"/>
      <c r="L78" s="61"/>
    </row>
  </sheetData>
  <sheetProtection password="CA8D" sheet="1" objects="1" scenarios="1" selectLockedCells="1"/>
  <mergeCells count="6">
    <mergeCell ref="C3:D3"/>
    <mergeCell ref="C4:D4"/>
    <mergeCell ref="B8:C8"/>
    <mergeCell ref="B16:B18"/>
    <mergeCell ref="C16:C18"/>
    <mergeCell ref="D6:I6"/>
  </mergeCells>
  <dataValidations count="1">
    <dataValidation type="whole" allowBlank="1" showInputMessage="1" showErrorMessage="1" imeMode="disabled" sqref="D20 E20 F20:I20 D21:I66">
      <formula1>-999999</formula1>
      <formula2>9999999</formula2>
    </dataValidation>
  </dataValidations>
  <printOptions/>
  <pageMargins left="0.7086614173228347" right="0.3937007874015748" top="0.984251968503937" bottom="0.984251968503937" header="0.5118110236220472" footer="0.39370078740157477"/>
  <pageSetup horizontalDpi="600" verticalDpi="600" orientation="portrait" paperSize="9" scale="90" r:id="rId2"/>
  <headerFooter alignWithMargins="0">
    <oddFooter>&amp;C- &amp;P -</oddFooter>
  </headerFooter>
  <rowBreaks count="1" manualBreakCount="1">
    <brk id="41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N34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9.00390625" style="153" customWidth="1"/>
    <col min="2" max="2" width="40.25390625" style="85" customWidth="1"/>
    <col min="3" max="3" width="9.00390625" style="85" customWidth="1"/>
    <col min="4" max="4" width="0.12890625" style="85" customWidth="1"/>
    <col min="5" max="5" width="9.00390625" style="85" customWidth="1"/>
    <col min="6" max="6" width="9.625" style="85" customWidth="1"/>
    <col min="7" max="7" width="13.25390625" style="85" customWidth="1"/>
    <col min="8" max="8" width="11.625" style="85" customWidth="1"/>
    <col min="9" max="16384" width="9.00390625" style="85" customWidth="1"/>
  </cols>
  <sheetData>
    <row r="1" spans="1:13" ht="81" customHeight="1">
      <c r="A1" s="272" t="s">
        <v>192</v>
      </c>
      <c r="B1" s="272"/>
      <c r="C1" s="86" t="s">
        <v>382</v>
      </c>
      <c r="D1" s="86"/>
      <c r="E1" s="86" t="s">
        <v>383</v>
      </c>
      <c r="F1" s="86" t="s">
        <v>384</v>
      </c>
      <c r="G1" s="148" t="s">
        <v>385</v>
      </c>
      <c r="H1" s="149" t="s">
        <v>386</v>
      </c>
      <c r="M1" s="86"/>
    </row>
    <row r="2" spans="1:14" ht="13.5">
      <c r="A2" s="153" t="s">
        <v>191</v>
      </c>
      <c r="B2" s="86" t="s">
        <v>192</v>
      </c>
      <c r="C2" s="164" t="s">
        <v>429</v>
      </c>
      <c r="E2" s="164" t="s">
        <v>429</v>
      </c>
      <c r="F2" s="164">
        <v>2</v>
      </c>
      <c r="G2" s="164" t="s">
        <v>430</v>
      </c>
      <c r="H2" s="150">
        <v>8</v>
      </c>
      <c r="M2" s="86"/>
      <c r="N2" s="86"/>
    </row>
    <row r="3" spans="1:14" ht="13.5">
      <c r="A3" s="87" t="s">
        <v>85</v>
      </c>
      <c r="B3" s="90" t="s">
        <v>193</v>
      </c>
      <c r="C3" s="87"/>
      <c r="E3" s="89"/>
      <c r="F3" s="88"/>
      <c r="G3" s="89"/>
      <c r="I3" s="89"/>
      <c r="K3" s="87"/>
      <c r="N3" s="86"/>
    </row>
    <row r="4" spans="1:14" ht="13.5">
      <c r="A4" s="87" t="s">
        <v>87</v>
      </c>
      <c r="B4" s="90" t="s">
        <v>194</v>
      </c>
      <c r="C4" s="87"/>
      <c r="E4" s="89"/>
      <c r="F4" s="88"/>
      <c r="G4" s="89"/>
      <c r="I4" s="89"/>
      <c r="K4" s="87"/>
      <c r="N4" s="86"/>
    </row>
    <row r="5" spans="1:14" ht="13.5">
      <c r="A5" s="87" t="s">
        <v>89</v>
      </c>
      <c r="B5" s="90" t="s">
        <v>195</v>
      </c>
      <c r="C5" s="87"/>
      <c r="E5" s="89"/>
      <c r="F5" s="88"/>
      <c r="G5" s="89"/>
      <c r="I5" s="89"/>
      <c r="N5" s="86"/>
    </row>
    <row r="6" spans="1:9" ht="13.5">
      <c r="A6" s="87" t="s">
        <v>91</v>
      </c>
      <c r="B6" s="90" t="s">
        <v>196</v>
      </c>
      <c r="E6" s="89"/>
      <c r="F6" s="88"/>
      <c r="G6" s="89"/>
      <c r="I6" s="89"/>
    </row>
    <row r="7" spans="1:9" ht="13.5">
      <c r="A7" s="87" t="s">
        <v>93</v>
      </c>
      <c r="B7" s="90" t="s">
        <v>197</v>
      </c>
      <c r="E7" s="89"/>
      <c r="F7" s="88"/>
      <c r="G7" s="89"/>
      <c r="I7" s="89"/>
    </row>
    <row r="8" spans="1:9" ht="13.5">
      <c r="A8" s="87" t="s">
        <v>95</v>
      </c>
      <c r="B8" s="90" t="s">
        <v>198</v>
      </c>
      <c r="E8" s="89"/>
      <c r="F8" s="88"/>
      <c r="G8" s="89"/>
      <c r="I8" s="89"/>
    </row>
    <row r="9" spans="1:9" ht="13.5">
      <c r="A9" s="87" t="s">
        <v>97</v>
      </c>
      <c r="B9" s="90" t="s">
        <v>199</v>
      </c>
      <c r="E9" s="89"/>
      <c r="F9" s="88"/>
      <c r="G9" s="89"/>
      <c r="I9" s="89"/>
    </row>
    <row r="10" spans="1:9" ht="13.5">
      <c r="A10" s="87" t="s">
        <v>99</v>
      </c>
      <c r="B10" s="90" t="s">
        <v>200</v>
      </c>
      <c r="E10" s="89"/>
      <c r="F10" s="88"/>
      <c r="G10" s="89"/>
      <c r="I10" s="89"/>
    </row>
    <row r="11" spans="1:9" ht="13.5">
      <c r="A11" s="87" t="s">
        <v>101</v>
      </c>
      <c r="B11" s="90" t="s">
        <v>201</v>
      </c>
      <c r="E11" s="89"/>
      <c r="F11" s="88"/>
      <c r="G11" s="89"/>
      <c r="I11" s="89"/>
    </row>
    <row r="12" spans="1:9" ht="13.5">
      <c r="A12" s="87" t="s">
        <v>23</v>
      </c>
      <c r="B12" s="90" t="s">
        <v>202</v>
      </c>
      <c r="E12" s="89"/>
      <c r="F12" s="88"/>
      <c r="G12" s="89"/>
      <c r="I12" s="89"/>
    </row>
    <row r="13" spans="1:9" ht="13.5">
      <c r="A13" s="87" t="s">
        <v>104</v>
      </c>
      <c r="B13" s="90" t="s">
        <v>203</v>
      </c>
      <c r="E13" s="89"/>
      <c r="F13" s="88"/>
      <c r="G13" s="89"/>
      <c r="I13" s="89"/>
    </row>
    <row r="14" spans="1:9" ht="13.5">
      <c r="A14" s="87" t="s">
        <v>106</v>
      </c>
      <c r="B14" s="90" t="s">
        <v>204</v>
      </c>
      <c r="C14" s="86"/>
      <c r="E14" s="89"/>
      <c r="F14" s="88"/>
      <c r="I14" s="89"/>
    </row>
    <row r="15" spans="1:9" ht="13.5">
      <c r="A15" s="87" t="s">
        <v>108</v>
      </c>
      <c r="B15" s="90" t="s">
        <v>225</v>
      </c>
      <c r="I15" s="89"/>
    </row>
    <row r="16" spans="1:9" ht="13.5">
      <c r="A16" s="87" t="s">
        <v>110</v>
      </c>
      <c r="B16" s="90" t="s">
        <v>205</v>
      </c>
      <c r="I16" s="89"/>
    </row>
    <row r="17" spans="1:9" ht="13.5">
      <c r="A17" s="87" t="s">
        <v>112</v>
      </c>
      <c r="B17" s="90" t="s">
        <v>206</v>
      </c>
      <c r="I17" s="89"/>
    </row>
    <row r="18" spans="1:9" ht="13.5">
      <c r="A18" s="87" t="s">
        <v>114</v>
      </c>
      <c r="B18" s="90" t="s">
        <v>207</v>
      </c>
      <c r="I18" s="89"/>
    </row>
    <row r="19" spans="1:9" ht="13.5">
      <c r="A19" s="87" t="s">
        <v>116</v>
      </c>
      <c r="B19" s="90" t="s">
        <v>208</v>
      </c>
      <c r="I19" s="89"/>
    </row>
    <row r="20" spans="1:9" ht="13.5">
      <c r="A20" s="87" t="s">
        <v>118</v>
      </c>
      <c r="B20" s="90" t="s">
        <v>209</v>
      </c>
      <c r="I20" s="89"/>
    </row>
    <row r="21" spans="1:9" ht="13.5">
      <c r="A21" s="87" t="s">
        <v>120</v>
      </c>
      <c r="B21" s="90" t="s">
        <v>210</v>
      </c>
      <c r="I21" s="89"/>
    </row>
    <row r="22" spans="1:9" ht="13.5">
      <c r="A22" s="87" t="s">
        <v>122</v>
      </c>
      <c r="B22" s="90" t="s">
        <v>211</v>
      </c>
      <c r="I22" s="89"/>
    </row>
    <row r="23" spans="1:9" ht="13.5">
      <c r="A23" s="87" t="s">
        <v>124</v>
      </c>
      <c r="B23" s="90" t="s">
        <v>212</v>
      </c>
      <c r="I23" s="89"/>
    </row>
    <row r="24" spans="1:2" ht="13.5">
      <c r="A24" s="87" t="s">
        <v>126</v>
      </c>
      <c r="B24" s="90" t="s">
        <v>213</v>
      </c>
    </row>
    <row r="25" spans="1:2" ht="13.5">
      <c r="A25" s="87" t="s">
        <v>128</v>
      </c>
      <c r="B25" s="90" t="s">
        <v>214</v>
      </c>
    </row>
    <row r="26" spans="1:2" ht="13.5">
      <c r="A26" s="87" t="s">
        <v>130</v>
      </c>
      <c r="B26" s="90" t="s">
        <v>215</v>
      </c>
    </row>
    <row r="27" spans="1:2" ht="13.5">
      <c r="A27" s="87" t="s">
        <v>132</v>
      </c>
      <c r="B27" s="90" t="s">
        <v>216</v>
      </c>
    </row>
    <row r="28" spans="1:2" ht="13.5">
      <c r="A28" s="87" t="s">
        <v>134</v>
      </c>
      <c r="B28" s="90" t="s">
        <v>217</v>
      </c>
    </row>
    <row r="29" spans="1:2" ht="13.5">
      <c r="A29" s="154" t="s">
        <v>390</v>
      </c>
      <c r="B29" s="86" t="s">
        <v>218</v>
      </c>
    </row>
    <row r="30" spans="1:2" ht="13.5">
      <c r="A30" s="154" t="s">
        <v>391</v>
      </c>
      <c r="B30" s="86" t="s">
        <v>219</v>
      </c>
    </row>
    <row r="31" spans="1:2" ht="13.5">
      <c r="A31" s="154" t="s">
        <v>392</v>
      </c>
      <c r="B31" s="86" t="s">
        <v>220</v>
      </c>
    </row>
    <row r="32" spans="1:2" ht="13.5">
      <c r="A32" s="154" t="s">
        <v>393</v>
      </c>
      <c r="B32" s="86" t="s">
        <v>221</v>
      </c>
    </row>
    <row r="33" spans="1:2" ht="13.5">
      <c r="A33" s="154" t="s">
        <v>394</v>
      </c>
      <c r="B33" s="86" t="s">
        <v>222</v>
      </c>
    </row>
    <row r="34" spans="1:2" ht="13.5">
      <c r="A34" s="154" t="s">
        <v>395</v>
      </c>
      <c r="B34" s="86" t="s">
        <v>223</v>
      </c>
    </row>
  </sheetData>
  <sheetProtection/>
  <mergeCells count="1">
    <mergeCell ref="A1:B1"/>
  </mergeCells>
  <dataValidations count="2">
    <dataValidation allowBlank="1" showInputMessage="1" showErrorMessage="1" imeMode="disabled" sqref="H2"/>
    <dataValidation allowBlank="1" showInputMessage="1" showErrorMessage="1" imeMode="halfAlpha" sqref="G2"/>
  </dataValidations>
  <printOptions gridLines="1"/>
  <pageMargins left="0.75" right="0.75" top="1" bottom="1" header="0.512" footer="0.512"/>
  <pageSetup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48"/>
  <sheetViews>
    <sheetView zoomScalePageLayoutView="0" workbookViewId="0" topLeftCell="A1">
      <selection activeCell="F29" sqref="F29"/>
    </sheetView>
  </sheetViews>
  <sheetFormatPr defaultColWidth="9.00390625" defaultRowHeight="13.5"/>
  <cols>
    <col min="1" max="1" width="9.00390625" style="118" customWidth="1"/>
  </cols>
  <sheetData>
    <row r="1" spans="1:2" ht="13.5">
      <c r="A1" s="119" t="s">
        <v>243</v>
      </c>
      <c r="B1" t="s">
        <v>244</v>
      </c>
    </row>
    <row r="2" spans="1:2" ht="13.5">
      <c r="A2" s="118" t="s">
        <v>85</v>
      </c>
      <c r="B2" t="s">
        <v>86</v>
      </c>
    </row>
    <row r="3" spans="1:2" ht="13.5">
      <c r="A3" s="118" t="s">
        <v>87</v>
      </c>
      <c r="B3" t="s">
        <v>245</v>
      </c>
    </row>
    <row r="4" spans="1:2" ht="13.5">
      <c r="A4" s="118" t="s">
        <v>89</v>
      </c>
      <c r="B4" t="s">
        <v>246</v>
      </c>
    </row>
    <row r="5" spans="1:2" ht="13.5">
      <c r="A5" s="118" t="s">
        <v>91</v>
      </c>
      <c r="B5" t="s">
        <v>247</v>
      </c>
    </row>
    <row r="6" spans="1:2" ht="13.5">
      <c r="A6" s="118" t="s">
        <v>93</v>
      </c>
      <c r="B6" t="s">
        <v>248</v>
      </c>
    </row>
    <row r="7" spans="1:2" ht="13.5">
      <c r="A7" s="118" t="s">
        <v>95</v>
      </c>
      <c r="B7" t="s">
        <v>249</v>
      </c>
    </row>
    <row r="8" spans="1:2" ht="13.5">
      <c r="A8" s="118" t="s">
        <v>291</v>
      </c>
      <c r="B8" t="s">
        <v>250</v>
      </c>
    </row>
    <row r="9" spans="1:2" ht="13.5">
      <c r="A9" s="118" t="s">
        <v>99</v>
      </c>
      <c r="B9" t="s">
        <v>251</v>
      </c>
    </row>
    <row r="10" spans="1:2" ht="13.5">
      <c r="A10" s="118" t="s">
        <v>101</v>
      </c>
      <c r="B10" t="s">
        <v>252</v>
      </c>
    </row>
    <row r="11" spans="1:2" ht="13.5">
      <c r="A11" s="118" t="s">
        <v>23</v>
      </c>
      <c r="B11" t="s">
        <v>253</v>
      </c>
    </row>
    <row r="12" spans="1:2" ht="13.5">
      <c r="A12" s="118" t="s">
        <v>104</v>
      </c>
      <c r="B12" t="s">
        <v>254</v>
      </c>
    </row>
    <row r="13" spans="1:2" ht="13.5">
      <c r="A13" s="118" t="s">
        <v>106</v>
      </c>
      <c r="B13" t="s">
        <v>255</v>
      </c>
    </row>
    <row r="14" spans="1:3" ht="13.5">
      <c r="A14" s="118" t="s">
        <v>108</v>
      </c>
      <c r="B14" t="s">
        <v>256</v>
      </c>
      <c r="C14" s="123"/>
    </row>
    <row r="15" spans="1:2" ht="13.5">
      <c r="A15" s="118" t="s">
        <v>110</v>
      </c>
      <c r="B15" t="s">
        <v>257</v>
      </c>
    </row>
    <row r="16" spans="1:2" ht="13.5">
      <c r="A16" s="118" t="s">
        <v>112</v>
      </c>
      <c r="B16" t="s">
        <v>258</v>
      </c>
    </row>
    <row r="17" spans="1:2" ht="13.5">
      <c r="A17" s="118" t="s">
        <v>114</v>
      </c>
      <c r="B17" t="s">
        <v>259</v>
      </c>
    </row>
    <row r="18" spans="1:2" ht="13.5">
      <c r="A18" s="118" t="s">
        <v>116</v>
      </c>
      <c r="B18" t="s">
        <v>260</v>
      </c>
    </row>
    <row r="19" spans="1:2" ht="13.5">
      <c r="A19" s="118" t="s">
        <v>118</v>
      </c>
      <c r="B19" t="s">
        <v>261</v>
      </c>
    </row>
    <row r="20" spans="1:2" ht="13.5">
      <c r="A20" s="118" t="s">
        <v>120</v>
      </c>
      <c r="B20" t="s">
        <v>262</v>
      </c>
    </row>
    <row r="21" spans="1:2" ht="13.5">
      <c r="A21" s="118" t="s">
        <v>122</v>
      </c>
      <c r="B21" t="s">
        <v>263</v>
      </c>
    </row>
    <row r="22" spans="1:2" ht="13.5">
      <c r="A22" s="118" t="s">
        <v>124</v>
      </c>
      <c r="B22" t="s">
        <v>264</v>
      </c>
    </row>
    <row r="23" spans="1:2" ht="13.5">
      <c r="A23" s="118" t="s">
        <v>126</v>
      </c>
      <c r="B23" t="s">
        <v>265</v>
      </c>
    </row>
    <row r="24" spans="1:2" ht="13.5">
      <c r="A24" s="118" t="s">
        <v>128</v>
      </c>
      <c r="B24" t="s">
        <v>266</v>
      </c>
    </row>
    <row r="25" spans="1:2" ht="13.5">
      <c r="A25" s="118" t="s">
        <v>130</v>
      </c>
      <c r="B25" t="s">
        <v>267</v>
      </c>
    </row>
    <row r="26" spans="1:2" ht="13.5">
      <c r="A26" s="118" t="s">
        <v>132</v>
      </c>
      <c r="B26" t="s">
        <v>268</v>
      </c>
    </row>
    <row r="27" spans="1:2" ht="13.5">
      <c r="A27" s="118" t="s">
        <v>134</v>
      </c>
      <c r="B27" t="s">
        <v>269</v>
      </c>
    </row>
    <row r="28" spans="1:2" ht="13.5">
      <c r="A28" s="118" t="s">
        <v>136</v>
      </c>
      <c r="B28" t="s">
        <v>270</v>
      </c>
    </row>
    <row r="29" spans="1:2" ht="13.5">
      <c r="A29" s="118" t="s">
        <v>138</v>
      </c>
      <c r="B29" t="s">
        <v>271</v>
      </c>
    </row>
    <row r="30" spans="1:2" ht="13.5">
      <c r="A30" s="118" t="s">
        <v>140</v>
      </c>
      <c r="B30" t="s">
        <v>272</v>
      </c>
    </row>
    <row r="31" spans="1:2" ht="13.5">
      <c r="A31" s="118" t="s">
        <v>142</v>
      </c>
      <c r="B31" t="s">
        <v>273</v>
      </c>
    </row>
    <row r="32" spans="1:2" ht="13.5">
      <c r="A32" s="118" t="s">
        <v>144</v>
      </c>
      <c r="B32" t="s">
        <v>274</v>
      </c>
    </row>
    <row r="33" spans="1:2" ht="13.5">
      <c r="A33" s="118" t="s">
        <v>146</v>
      </c>
      <c r="B33" t="s">
        <v>275</v>
      </c>
    </row>
    <row r="34" spans="1:2" ht="13.5">
      <c r="A34" s="118" t="s">
        <v>148</v>
      </c>
      <c r="B34" t="s">
        <v>276</v>
      </c>
    </row>
    <row r="35" spans="1:2" ht="13.5">
      <c r="A35" s="118" t="s">
        <v>150</v>
      </c>
      <c r="B35" t="s">
        <v>277</v>
      </c>
    </row>
    <row r="36" spans="1:2" ht="13.5">
      <c r="A36" s="118" t="s">
        <v>152</v>
      </c>
      <c r="B36" t="s">
        <v>278</v>
      </c>
    </row>
    <row r="37" spans="1:2" ht="13.5">
      <c r="A37" s="118" t="s">
        <v>154</v>
      </c>
      <c r="B37" t="s">
        <v>279</v>
      </c>
    </row>
    <row r="38" spans="1:2" ht="13.5">
      <c r="A38" s="118" t="s">
        <v>156</v>
      </c>
      <c r="B38" t="s">
        <v>280</v>
      </c>
    </row>
    <row r="39" spans="1:2" ht="13.5">
      <c r="A39" s="118" t="s">
        <v>158</v>
      </c>
      <c r="B39" t="s">
        <v>281</v>
      </c>
    </row>
    <row r="40" spans="1:2" ht="13.5">
      <c r="A40" s="118" t="s">
        <v>160</v>
      </c>
      <c r="B40" t="s">
        <v>282</v>
      </c>
    </row>
    <row r="41" spans="1:2" ht="13.5">
      <c r="A41" s="118" t="s">
        <v>162</v>
      </c>
      <c r="B41" t="s">
        <v>283</v>
      </c>
    </row>
    <row r="42" spans="1:2" ht="13.5">
      <c r="A42" s="118" t="s">
        <v>164</v>
      </c>
      <c r="B42" t="s">
        <v>284</v>
      </c>
    </row>
    <row r="43" spans="1:2" ht="13.5">
      <c r="A43" s="118" t="s">
        <v>166</v>
      </c>
      <c r="B43" t="s">
        <v>285</v>
      </c>
    </row>
    <row r="44" spans="1:2" ht="13.5">
      <c r="A44" s="118" t="s">
        <v>168</v>
      </c>
      <c r="B44" t="s">
        <v>286</v>
      </c>
    </row>
    <row r="45" spans="1:2" ht="13.5">
      <c r="A45" s="118" t="s">
        <v>170</v>
      </c>
      <c r="B45" t="s">
        <v>287</v>
      </c>
    </row>
    <row r="46" spans="1:2" ht="13.5">
      <c r="A46" s="118" t="s">
        <v>172</v>
      </c>
      <c r="B46" t="s">
        <v>288</v>
      </c>
    </row>
    <row r="47" spans="1:2" ht="13.5">
      <c r="A47" s="118" t="s">
        <v>174</v>
      </c>
      <c r="B47" t="s">
        <v>289</v>
      </c>
    </row>
    <row r="48" spans="1:2" ht="13.5">
      <c r="A48" s="118" t="s">
        <v>176</v>
      </c>
      <c r="B48" t="s">
        <v>290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W51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12.25390625" style="0" customWidth="1"/>
    <col min="4" max="4" width="13.50390625" style="0" customWidth="1"/>
    <col min="5" max="5" width="13.00390625" style="0" customWidth="1"/>
    <col min="8" max="8" width="15.75390625" style="0" customWidth="1"/>
    <col min="9" max="11" width="12.625" style="0" customWidth="1"/>
    <col min="12" max="12" width="16.125" style="0" customWidth="1"/>
    <col min="13" max="15" width="12.625" style="0" customWidth="1"/>
    <col min="16" max="16" width="13.25390625" style="0" customWidth="1"/>
    <col min="17" max="17" width="11.375" style="0" customWidth="1"/>
    <col min="21" max="21" width="11.25390625" style="0" customWidth="1"/>
    <col min="22" max="22" width="10.625" style="0" customWidth="1"/>
    <col min="23" max="23" width="13.375" style="0" customWidth="1"/>
    <col min="26" max="26" width="14.875" style="0" customWidth="1"/>
    <col min="27" max="27" width="13.50390625" style="0" customWidth="1"/>
    <col min="32" max="32" width="9.125" style="0" customWidth="1"/>
  </cols>
  <sheetData>
    <row r="1" spans="1:101" s="122" customFormat="1" ht="13.5">
      <c r="A1" s="122" t="s">
        <v>292</v>
      </c>
      <c r="B1" s="122" t="s">
        <v>293</v>
      </c>
      <c r="C1" s="122" t="s">
        <v>294</v>
      </c>
      <c r="D1" s="122" t="s">
        <v>295</v>
      </c>
      <c r="E1" s="122" t="s">
        <v>359</v>
      </c>
      <c r="F1" s="122" t="s">
        <v>296</v>
      </c>
      <c r="G1" s="122" t="s">
        <v>360</v>
      </c>
      <c r="H1" s="122" t="s">
        <v>8</v>
      </c>
      <c r="I1" s="122" t="s">
        <v>9</v>
      </c>
      <c r="J1" s="122" t="s">
        <v>10</v>
      </c>
      <c r="K1" s="122" t="s">
        <v>11</v>
      </c>
      <c r="L1" s="122" t="s">
        <v>12</v>
      </c>
      <c r="M1" s="122" t="s">
        <v>13</v>
      </c>
      <c r="N1" s="122" t="s">
        <v>14</v>
      </c>
      <c r="O1" s="122" t="s">
        <v>7</v>
      </c>
      <c r="P1" s="122" t="s">
        <v>15</v>
      </c>
      <c r="Q1" s="122" t="s">
        <v>16</v>
      </c>
      <c r="R1" s="122" t="s">
        <v>297</v>
      </c>
      <c r="S1" s="122" t="s">
        <v>298</v>
      </c>
      <c r="T1" s="122" t="s">
        <v>367</v>
      </c>
      <c r="U1" s="122" t="s">
        <v>368</v>
      </c>
      <c r="V1" s="122" t="s">
        <v>299</v>
      </c>
      <c r="W1" s="122" t="s">
        <v>300</v>
      </c>
      <c r="X1" s="122" t="s">
        <v>5</v>
      </c>
      <c r="Y1" s="122" t="s">
        <v>6</v>
      </c>
      <c r="Z1" s="122" t="s">
        <v>301</v>
      </c>
      <c r="AA1" s="122" t="s">
        <v>302</v>
      </c>
      <c r="AB1" s="122" t="s">
        <v>303</v>
      </c>
      <c r="AC1" s="122" t="s">
        <v>308</v>
      </c>
      <c r="AD1" s="122" t="s">
        <v>304</v>
      </c>
      <c r="AE1" s="122" t="s">
        <v>366</v>
      </c>
      <c r="AF1" s="122" t="s">
        <v>305</v>
      </c>
      <c r="AG1" s="122" t="s">
        <v>356</v>
      </c>
      <c r="AH1" t="s">
        <v>309</v>
      </c>
      <c r="AI1" t="s">
        <v>310</v>
      </c>
      <c r="AJ1" t="s">
        <v>311</v>
      </c>
      <c r="AK1" t="s">
        <v>312</v>
      </c>
      <c r="AL1" t="s">
        <v>313</v>
      </c>
      <c r="AM1" t="s">
        <v>314</v>
      </c>
      <c r="AN1" t="s">
        <v>315</v>
      </c>
      <c r="AO1" t="s">
        <v>316</v>
      </c>
      <c r="AP1" t="s">
        <v>317</v>
      </c>
      <c r="AQ1" t="s">
        <v>318</v>
      </c>
      <c r="AR1" t="s">
        <v>319</v>
      </c>
      <c r="AS1" t="s">
        <v>320</v>
      </c>
      <c r="AT1" t="s">
        <v>321</v>
      </c>
      <c r="AU1" t="s">
        <v>322</v>
      </c>
      <c r="AV1" t="s">
        <v>323</v>
      </c>
      <c r="AW1" t="s">
        <v>324</v>
      </c>
      <c r="AX1" t="s">
        <v>325</v>
      </c>
      <c r="AY1" t="s">
        <v>326</v>
      </c>
      <c r="AZ1" t="s">
        <v>327</v>
      </c>
      <c r="BA1" t="s">
        <v>328</v>
      </c>
      <c r="BB1" t="s">
        <v>329</v>
      </c>
      <c r="BC1" t="s">
        <v>330</v>
      </c>
      <c r="BD1" t="s">
        <v>331</v>
      </c>
      <c r="BE1" t="s">
        <v>332</v>
      </c>
      <c r="BF1" t="s">
        <v>333</v>
      </c>
      <c r="BG1" t="s">
        <v>334</v>
      </c>
      <c r="BH1" t="s">
        <v>335</v>
      </c>
      <c r="BI1" t="s">
        <v>336</v>
      </c>
      <c r="BJ1" t="s">
        <v>337</v>
      </c>
      <c r="BK1" t="s">
        <v>338</v>
      </c>
      <c r="BL1" t="s">
        <v>339</v>
      </c>
      <c r="BM1" t="s">
        <v>340</v>
      </c>
      <c r="BN1" t="s">
        <v>341</v>
      </c>
      <c r="BO1" t="s">
        <v>342</v>
      </c>
      <c r="BP1" t="s">
        <v>343</v>
      </c>
      <c r="BQ1" t="s">
        <v>344</v>
      </c>
      <c r="BR1" t="s">
        <v>345</v>
      </c>
      <c r="BS1" t="s">
        <v>346</v>
      </c>
      <c r="BT1" t="s">
        <v>347</v>
      </c>
      <c r="BU1" t="s">
        <v>348</v>
      </c>
      <c r="BV1" t="s">
        <v>349</v>
      </c>
      <c r="BW1" t="s">
        <v>350</v>
      </c>
      <c r="BX1" t="s">
        <v>351</v>
      </c>
      <c r="BY1" t="s">
        <v>352</v>
      </c>
      <c r="BZ1" t="s">
        <v>353</v>
      </c>
      <c r="CA1" t="s">
        <v>354</v>
      </c>
      <c r="CB1" t="s">
        <v>355</v>
      </c>
      <c r="CC1" t="s">
        <v>419</v>
      </c>
      <c r="CD1" t="s">
        <v>408</v>
      </c>
      <c r="CE1" t="s">
        <v>409</v>
      </c>
      <c r="CF1" t="s">
        <v>410</v>
      </c>
      <c r="CG1" t="s">
        <v>411</v>
      </c>
      <c r="CH1" t="s">
        <v>412</v>
      </c>
      <c r="CI1" t="s">
        <v>413</v>
      </c>
      <c r="CJ1" t="s">
        <v>414</v>
      </c>
      <c r="CK1" t="s">
        <v>415</v>
      </c>
      <c r="CL1" t="s">
        <v>416</v>
      </c>
      <c r="CM1" t="s">
        <v>417</v>
      </c>
      <c r="CN1" t="s">
        <v>418</v>
      </c>
      <c r="CO1" t="s">
        <v>420</v>
      </c>
      <c r="CP1" t="s">
        <v>421</v>
      </c>
      <c r="CQ1" t="s">
        <v>422</v>
      </c>
      <c r="CR1" t="s">
        <v>423</v>
      </c>
      <c r="CS1" t="s">
        <v>424</v>
      </c>
      <c r="CT1" t="s">
        <v>425</v>
      </c>
      <c r="CU1" t="s">
        <v>426</v>
      </c>
      <c r="CV1" s="122" t="s">
        <v>406</v>
      </c>
      <c r="CW1" s="122" t="s">
        <v>407</v>
      </c>
    </row>
    <row r="2" spans="1:100" ht="13.5">
      <c r="A2" s="118" t="str">
        <f>'属性（項目１～５）'!L15&amp;"-"&amp;'属性（項目１～５）'!L17&amp;"-"&amp;'属性（項目１～５）'!O17</f>
        <v>--</v>
      </c>
      <c r="B2" s="118">
        <v>0</v>
      </c>
      <c r="C2" s="118" t="s">
        <v>307</v>
      </c>
      <c r="D2" s="118">
        <f>'属性（項目１～５）'!L15</f>
        <v>0</v>
      </c>
      <c r="E2" s="118">
        <f>IF(LEFT('属性（項目１～５）'!L17,1)="9","00",D2)</f>
        <v>0</v>
      </c>
      <c r="F2" s="118" t="str">
        <f>IF(E2="00","大臣","知事")</f>
        <v>知事</v>
      </c>
      <c r="G2" s="118">
        <f>'属性（項目１～５）'!L16</f>
        <v>0</v>
      </c>
      <c r="H2" s="155" t="str">
        <f>'DB'!C2</f>
        <v>令和</v>
      </c>
      <c r="I2" s="118">
        <f>'提出年月日'!H16</f>
        <v>0</v>
      </c>
      <c r="J2" s="118">
        <f>'提出年月日'!J16</f>
        <v>0</v>
      </c>
      <c r="K2" s="118">
        <f>'提出年月日'!L16</f>
        <v>0</v>
      </c>
      <c r="L2" s="118">
        <f>IF(B2=1,"平成","")</f>
      </c>
      <c r="M2" s="118">
        <f>IF(B2=1,'提出年月日'!H19,"")</f>
      </c>
      <c r="N2" s="118">
        <f>IF(B2=1,'提出年月日'!J19,"")</f>
      </c>
      <c r="O2" s="118">
        <f>IF(B2=1,'提出年月日'!L19,"")</f>
      </c>
      <c r="P2" s="155" t="str">
        <f>'DB'!E2</f>
        <v>令和</v>
      </c>
      <c r="Q2" s="155">
        <f>'DB'!F2</f>
        <v>2</v>
      </c>
      <c r="R2" s="118" t="str">
        <f>'属性（項目１～５）'!D25&amp;"-"&amp;'属性（項目１～５）'!F25</f>
        <v>-</v>
      </c>
      <c r="S2" s="118">
        <f>IF('属性（項目１～５）'!C26="","",'属性（項目１～５）'!C26)</f>
      </c>
      <c r="T2" s="118">
        <f>IF('属性（項目１～５）'!C22="","",'属性（項目１～５）'!C22)</f>
      </c>
      <c r="U2" s="118">
        <f>IF('属性（項目１～５）'!F27&lt;&gt;"",'属性（項目１～５）'!C27&amp;"-"&amp;'属性（項目１～５）'!F27&amp;"-"&amp;'属性（項目１～５）'!H27,"")</f>
      </c>
      <c r="V2" s="118">
        <f>IF('属性（項目１～５）'!L31="","",'属性（項目１～５）'!L31)</f>
      </c>
      <c r="W2" s="118">
        <f>IF('属性（項目１～５）'!L32="","",'属性（項目１～５）'!L32)</f>
      </c>
      <c r="X2" s="118">
        <f>'属性（項目１～５）'!L33</f>
        <v>0</v>
      </c>
      <c r="Y2" s="118">
        <f>'属性（項目１～５）'!L34</f>
        <v>0</v>
      </c>
      <c r="Z2" s="118">
        <f>'属性（項目１～５）'!C43</f>
        <v>0</v>
      </c>
      <c r="AA2" s="118" t="str">
        <f>"0"&amp;LEFT('属性（項目１～５）'!L17,1)</f>
        <v>0</v>
      </c>
      <c r="AB2" s="118">
        <f>'属性（項目１～５）'!O17</f>
        <v>0</v>
      </c>
      <c r="AC2" s="118">
        <f>IF(AND(OR(AB2="01",AB2="02",AB2="04",AB2="05",AB2="07",AB2="10"),OR(AA2="04",AA2="05",AA2="06",AA2="07",AA2="08",AA2="09")),"＊","")</f>
      </c>
      <c r="AD2" s="118">
        <f>'属性（項目１～５）'!L17</f>
        <v>0</v>
      </c>
      <c r="AE2" s="118">
        <f>IF(E2="00",IF('属性（項目１～５）'!I23="","",'属性（項目１～５）'!I23),IF('属性（項目１～５）'!I24="","",'属性（項目１～５）'!I24))</f>
      </c>
      <c r="AF2" s="118">
        <f>IF(E2="00",IF('属性（項目１～５）'!K23="","",'属性（項目１～５）'!K23),IF('属性（項目１～５）'!K24="","",'属性（項目１～５）'!K24))</f>
      </c>
      <c r="AG2" s="118">
        <f>IF('属性（項目１～５）'!F29="","",'属性（項目１～５）'!F29)</f>
      </c>
      <c r="AH2" s="118">
        <f>'属性（項目１～５）'!N37</f>
        <v>0</v>
      </c>
      <c r="AI2" s="118">
        <f>'属性（項目１～５）'!C47</f>
        <v>0</v>
      </c>
      <c r="AJ2" s="118">
        <f>'属性（項目１～５）'!E51</f>
        <v>0</v>
      </c>
      <c r="AK2" s="118">
        <f>'属性（項目１～５）'!E53</f>
        <v>0</v>
      </c>
      <c r="AL2" s="118">
        <f>'調査票１（項目６～１０）'!F7</f>
        <v>0</v>
      </c>
      <c r="AM2" s="118">
        <f>'調査票１（項目６～１０）'!F8</f>
        <v>0</v>
      </c>
      <c r="AN2" s="118">
        <f>'調査票１（項目６～１０）'!G8</f>
        <v>0</v>
      </c>
      <c r="AO2" s="118">
        <f>'調査票１（項目６～１０）'!F9</f>
        <v>0</v>
      </c>
      <c r="AP2" s="118">
        <f>'調査票１（項目６～１０）'!G9</f>
        <v>0</v>
      </c>
      <c r="AQ2" s="118">
        <f>'調査票１（項目６～１０）'!F10</f>
        <v>0</v>
      </c>
      <c r="AR2" s="118">
        <f>'調査票１（項目６～１０）'!G10</f>
        <v>0</v>
      </c>
      <c r="AS2" s="118">
        <f>'調査票１（項目６～１０）'!H10</f>
        <v>0</v>
      </c>
      <c r="AT2" s="118">
        <f>'調査票１（項目６～１０）'!I10</f>
        <v>0</v>
      </c>
      <c r="AU2" s="118">
        <f>IF('調査票１（項目６～１０）'!F11="",0,'調査票１（項目６～１０）'!F11)</f>
        <v>0</v>
      </c>
      <c r="AV2" s="118">
        <f>IF('調査票１（項目６～１０）'!G11="",0,'調査票１（項目６～１０）'!G11)</f>
        <v>0</v>
      </c>
      <c r="AW2" s="118">
        <f>'調査票１（項目６～１０）'!F12</f>
        <v>0</v>
      </c>
      <c r="AX2" s="118">
        <f>IF('調査票１（項目６～１０）'!E19="",0,'調査票１（項目６～１０）'!E19)</f>
        <v>0</v>
      </c>
      <c r="AY2" s="118">
        <f>'調査票１（項目６～１０）'!F19</f>
        <v>0</v>
      </c>
      <c r="AZ2" s="118">
        <f>'調査票１（項目６～１０）'!G19</f>
        <v>0</v>
      </c>
      <c r="BA2" s="118">
        <f>'調査票１（項目６～１０）'!H19</f>
        <v>0</v>
      </c>
      <c r="BB2" s="118">
        <f>'調査票１（項目６～１０）'!I19</f>
        <v>0</v>
      </c>
      <c r="BC2" s="118">
        <f>IF('調査票１（項目６～１０）'!E20="",0,'調査票１（項目６～１０）'!E20)</f>
        <v>0</v>
      </c>
      <c r="BD2" s="118">
        <f>'調査票１（項目６～１０）'!F20</f>
        <v>0</v>
      </c>
      <c r="BE2" s="118">
        <f>'調査票１（項目６～１０）'!G20</f>
        <v>0</v>
      </c>
      <c r="BF2" s="118">
        <f>'調査票１（項目６～１０）'!H20</f>
        <v>0</v>
      </c>
      <c r="BG2" s="118">
        <f>'調査票１（項目６～１０）'!I20</f>
        <v>0</v>
      </c>
      <c r="BH2" s="118">
        <f>IF('調査票１（項目６～１０）'!E21="",0,'調査票１（項目６～１０）'!E21)</f>
        <v>0</v>
      </c>
      <c r="BI2" s="118">
        <f>'調査票１（項目６～１０）'!F21</f>
        <v>0</v>
      </c>
      <c r="BJ2" s="118">
        <f>'調査票１（項目６～１０）'!G21</f>
        <v>0</v>
      </c>
      <c r="BK2" s="118">
        <f>'調査票１（項目６～１０）'!H21</f>
        <v>0</v>
      </c>
      <c r="BL2" s="118">
        <f>'調査票１（項目６～１０）'!I21</f>
        <v>0</v>
      </c>
      <c r="BM2" s="118">
        <f>IF('調査票１（項目６～１０）'!E22="",0,'調査票１（項目６～１０）'!E22)</f>
        <v>0</v>
      </c>
      <c r="BN2" s="118">
        <f>'調査票１（項目６～１０）'!F22</f>
        <v>0</v>
      </c>
      <c r="BO2" s="118">
        <f>'調査票１（項目６～１０）'!G22</f>
        <v>0</v>
      </c>
      <c r="BP2" s="118">
        <f>'調査票１（項目６～１０）'!H22</f>
        <v>0</v>
      </c>
      <c r="BQ2" s="118">
        <f>'調査票１（項目６～１０）'!I22</f>
        <v>0</v>
      </c>
      <c r="BR2" s="118">
        <f>IF('調査票１（項目６～１０）'!E23="",0,'調査票１（項目６～１０）'!E23)</f>
        <v>0</v>
      </c>
      <c r="BS2" s="118">
        <f>IF('調査票１（項目６～１０）'!F23="",0,'調査票１（項目６～１０）'!F23)</f>
        <v>0</v>
      </c>
      <c r="BT2" s="118">
        <f>IF('調査票１（項目６～１０）'!G23="",0,'調査票１（項目６～１０）'!G23)</f>
        <v>0</v>
      </c>
      <c r="BU2" s="118">
        <f>IF('調査票１（項目６～１０）'!H23="",0,'調査票１（項目６～１０）'!H23)</f>
        <v>0</v>
      </c>
      <c r="BV2" s="118">
        <f>IF('調査票１（項目６～１０）'!I23="",0,'調査票１（項目６～１０）'!I23)</f>
        <v>0</v>
      </c>
      <c r="BW2" s="118">
        <f>IF('調査票１（項目６～１０）'!E24="",0,'調査票１（項目６～１０）'!E24)</f>
        <v>0</v>
      </c>
      <c r="BX2" s="118">
        <f>'調査票１（項目６～１０）'!F24</f>
        <v>0</v>
      </c>
      <c r="BY2" s="118">
        <f>'調査票１（項目６～１０）'!G24</f>
        <v>0</v>
      </c>
      <c r="BZ2" s="118">
        <f>'調査票１（項目６～１０）'!H24</f>
        <v>0</v>
      </c>
      <c r="CA2" s="118">
        <f>'調査票１（項目６～１０）'!I24</f>
        <v>0</v>
      </c>
      <c r="CB2" s="118">
        <f>'調査票１（項目６～１０）'!E28</f>
        <v>0</v>
      </c>
      <c r="CC2" s="118">
        <f>'調査票１（項目６～１０）'!E32</f>
        <v>0</v>
      </c>
      <c r="CD2" s="158">
        <f>'調査票１（項目６～１０）'!E40</f>
        <v>0</v>
      </c>
      <c r="CE2" s="118">
        <f>'調査票１（項目６～１０）'!E41</f>
        <v>0</v>
      </c>
      <c r="CF2" s="118">
        <f>'調査票１（項目６～１０）'!E42</f>
        <v>0</v>
      </c>
      <c r="CG2" s="118">
        <f>'調査票１（項目６～１０）'!E43</f>
        <v>0</v>
      </c>
      <c r="CH2" s="118">
        <f>'調査票１（項目６～１０）'!E44</f>
        <v>0</v>
      </c>
      <c r="CI2" s="118">
        <f>'調査票１（項目６～１０）'!I40</f>
        <v>0</v>
      </c>
      <c r="CJ2" s="118">
        <f>'調査票１（項目６～１０）'!I41</f>
        <v>0</v>
      </c>
      <c r="CK2" s="118">
        <f>'調査票１（項目６～１０）'!I42</f>
        <v>0</v>
      </c>
      <c r="CL2" s="118">
        <f>'調査票１（項目６～１０）'!I43</f>
        <v>0</v>
      </c>
      <c r="CM2" s="118">
        <f>'調査票１（項目６～１０）'!I44</f>
        <v>0</v>
      </c>
      <c r="CN2" s="118">
        <f>'調査票１（項目６～１０）'!I45</f>
        <v>0</v>
      </c>
      <c r="CO2" s="118" t="s">
        <v>187</v>
      </c>
      <c r="CP2">
        <f>IF('調査票２'!D19="",0,'調査票２'!D19)</f>
        <v>0</v>
      </c>
      <c r="CQ2">
        <f>IF('調査票２'!E19="",0,'調査票２'!E19)</f>
        <v>0</v>
      </c>
      <c r="CR2">
        <f>IF('調査票２'!F19="",0,'調査票２'!F19)</f>
        <v>0</v>
      </c>
      <c r="CS2">
        <f>IF('調査票２'!G19="",0,'調査票２'!G19)</f>
        <v>0</v>
      </c>
      <c r="CT2">
        <f>IF('調査票２'!H19="",0,'調査票２'!H19)</f>
        <v>0</v>
      </c>
      <c r="CU2">
        <f>IF('調査票２'!I19="",0,'調査票２'!I19)</f>
        <v>0</v>
      </c>
      <c r="CV2" s="157">
        <v>43024</v>
      </c>
    </row>
    <row r="3" spans="1:99" ht="13.5">
      <c r="A3" s="118" t="str">
        <f>A2</f>
        <v>--</v>
      </c>
      <c r="B3" s="118">
        <f aca="true" t="shared" si="0" ref="B3:G3">B2</f>
        <v>0</v>
      </c>
      <c r="C3" s="118" t="str">
        <f t="shared" si="0"/>
        <v>ks</v>
      </c>
      <c r="D3" s="118">
        <f t="shared" si="0"/>
        <v>0</v>
      </c>
      <c r="E3" s="118">
        <f t="shared" si="0"/>
        <v>0</v>
      </c>
      <c r="F3" s="118" t="str">
        <f t="shared" si="0"/>
        <v>知事</v>
      </c>
      <c r="G3" s="118">
        <f t="shared" si="0"/>
        <v>0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 t="str">
        <f>AA2</f>
        <v>0</v>
      </c>
      <c r="AB3" s="118">
        <f>AB2</f>
        <v>0</v>
      </c>
      <c r="AC3" s="118">
        <f>AC2</f>
      </c>
      <c r="AD3" s="118">
        <f>AD2</f>
        <v>0</v>
      </c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O3" t="str">
        <f>'調査票２'!$B$20</f>
        <v>01</v>
      </c>
      <c r="CP3">
        <f>'調査票２'!D$20</f>
        <v>0</v>
      </c>
      <c r="CQ3">
        <f>'調査票２'!E$20</f>
        <v>0</v>
      </c>
      <c r="CR3">
        <f>'調査票２'!F$20</f>
        <v>0</v>
      </c>
      <c r="CS3">
        <f>'調査票２'!G$20</f>
        <v>0</v>
      </c>
      <c r="CT3">
        <f>'調査票２'!H$20</f>
        <v>0</v>
      </c>
      <c r="CU3">
        <f>'調査票２'!I$20</f>
        <v>0</v>
      </c>
    </row>
    <row r="4" spans="1:99" ht="13.5">
      <c r="A4" s="118" t="str">
        <f aca="true" t="shared" si="1" ref="A4:A49">A3</f>
        <v>--</v>
      </c>
      <c r="B4" s="118">
        <f aca="true" t="shared" si="2" ref="B4:B49">B3</f>
        <v>0</v>
      </c>
      <c r="C4" s="118" t="str">
        <f aca="true" t="shared" si="3" ref="C4:C49">C3</f>
        <v>ks</v>
      </c>
      <c r="D4" s="118">
        <f aca="true" t="shared" si="4" ref="D4:D49">D3</f>
        <v>0</v>
      </c>
      <c r="E4" s="118">
        <f aca="true" t="shared" si="5" ref="E4:E49">E3</f>
        <v>0</v>
      </c>
      <c r="F4" s="118" t="str">
        <f aca="true" t="shared" si="6" ref="F4:F49">F3</f>
        <v>知事</v>
      </c>
      <c r="G4" s="118">
        <f aca="true" t="shared" si="7" ref="G4:G49">G3</f>
        <v>0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 t="str">
        <f aca="true" t="shared" si="8" ref="AA4:AA49">AA3</f>
        <v>0</v>
      </c>
      <c r="AB4" s="118">
        <f aca="true" t="shared" si="9" ref="AB4:AB49">AB3</f>
        <v>0</v>
      </c>
      <c r="AC4" s="118">
        <f aca="true" t="shared" si="10" ref="AC4:AC49">AC3</f>
      </c>
      <c r="AD4" s="118">
        <f aca="true" t="shared" si="11" ref="AD4:AD49">AD3</f>
        <v>0</v>
      </c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O4" t="str">
        <f>'調査票２'!$B$21</f>
        <v>02</v>
      </c>
      <c r="CP4">
        <f>'調査票２'!D$21</f>
        <v>0</v>
      </c>
      <c r="CQ4">
        <f>'調査票２'!E$21</f>
        <v>0</v>
      </c>
      <c r="CR4">
        <f>'調査票２'!F$21</f>
        <v>0</v>
      </c>
      <c r="CS4">
        <f>'調査票２'!G$21</f>
        <v>0</v>
      </c>
      <c r="CT4">
        <f>'調査票２'!H$21</f>
        <v>0</v>
      </c>
      <c r="CU4">
        <f>'調査票２'!I$21</f>
        <v>0</v>
      </c>
    </row>
    <row r="5" spans="1:99" ht="13.5">
      <c r="A5" s="118" t="str">
        <f t="shared" si="1"/>
        <v>--</v>
      </c>
      <c r="B5" s="118">
        <f t="shared" si="2"/>
        <v>0</v>
      </c>
      <c r="C5" s="118" t="str">
        <f t="shared" si="3"/>
        <v>ks</v>
      </c>
      <c r="D5" s="118">
        <f t="shared" si="4"/>
        <v>0</v>
      </c>
      <c r="E5" s="118">
        <f t="shared" si="5"/>
        <v>0</v>
      </c>
      <c r="F5" s="118" t="str">
        <f t="shared" si="6"/>
        <v>知事</v>
      </c>
      <c r="G5" s="118">
        <f t="shared" si="7"/>
        <v>0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 t="str">
        <f t="shared" si="8"/>
        <v>0</v>
      </c>
      <c r="AB5" s="118">
        <f t="shared" si="9"/>
        <v>0</v>
      </c>
      <c r="AC5" s="118">
        <f t="shared" si="10"/>
      </c>
      <c r="AD5" s="118">
        <f t="shared" si="11"/>
        <v>0</v>
      </c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O5" t="str">
        <f>'調査票２'!$B$22</f>
        <v>03</v>
      </c>
      <c r="CP5">
        <f>'調査票２'!D$22</f>
        <v>0</v>
      </c>
      <c r="CQ5">
        <f>'調査票２'!E$22</f>
        <v>0</v>
      </c>
      <c r="CR5">
        <f>'調査票２'!F$22</f>
        <v>0</v>
      </c>
      <c r="CS5">
        <f>'調査票２'!G$22</f>
        <v>0</v>
      </c>
      <c r="CT5">
        <f>'調査票２'!H$22</f>
        <v>0</v>
      </c>
      <c r="CU5">
        <f>'調査票２'!I$22</f>
        <v>0</v>
      </c>
    </row>
    <row r="6" spans="1:99" ht="13.5">
      <c r="A6" s="118" t="str">
        <f t="shared" si="1"/>
        <v>--</v>
      </c>
      <c r="B6" s="118">
        <f t="shared" si="2"/>
        <v>0</v>
      </c>
      <c r="C6" s="118" t="str">
        <f t="shared" si="3"/>
        <v>ks</v>
      </c>
      <c r="D6" s="118">
        <f t="shared" si="4"/>
        <v>0</v>
      </c>
      <c r="E6" s="118">
        <f t="shared" si="5"/>
        <v>0</v>
      </c>
      <c r="F6" s="118" t="str">
        <f t="shared" si="6"/>
        <v>知事</v>
      </c>
      <c r="G6" s="118">
        <f t="shared" si="7"/>
        <v>0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 t="str">
        <f t="shared" si="8"/>
        <v>0</v>
      </c>
      <c r="AB6" s="118">
        <f t="shared" si="9"/>
        <v>0</v>
      </c>
      <c r="AC6" s="118">
        <f t="shared" si="10"/>
      </c>
      <c r="AD6" s="118">
        <f t="shared" si="11"/>
        <v>0</v>
      </c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O6" t="str">
        <f>'調査票２'!$B$23</f>
        <v>04</v>
      </c>
      <c r="CP6">
        <f>'調査票２'!D$23</f>
        <v>0</v>
      </c>
      <c r="CQ6">
        <f>'調査票２'!E$23</f>
        <v>0</v>
      </c>
      <c r="CR6">
        <f>'調査票２'!F$23</f>
        <v>0</v>
      </c>
      <c r="CS6">
        <f>'調査票２'!G$23</f>
        <v>0</v>
      </c>
      <c r="CT6">
        <f>'調査票２'!H$23</f>
        <v>0</v>
      </c>
      <c r="CU6">
        <f>'調査票２'!I$23</f>
        <v>0</v>
      </c>
    </row>
    <row r="7" spans="1:99" ht="13.5">
      <c r="A7" s="118" t="str">
        <f t="shared" si="1"/>
        <v>--</v>
      </c>
      <c r="B7" s="118">
        <f t="shared" si="2"/>
        <v>0</v>
      </c>
      <c r="C7" s="118" t="str">
        <f t="shared" si="3"/>
        <v>ks</v>
      </c>
      <c r="D7" s="118">
        <f t="shared" si="4"/>
        <v>0</v>
      </c>
      <c r="E7" s="118">
        <f t="shared" si="5"/>
        <v>0</v>
      </c>
      <c r="F7" s="118" t="str">
        <f t="shared" si="6"/>
        <v>知事</v>
      </c>
      <c r="G7" s="118">
        <f t="shared" si="7"/>
        <v>0</v>
      </c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 t="str">
        <f t="shared" si="8"/>
        <v>0</v>
      </c>
      <c r="AB7" s="118">
        <f t="shared" si="9"/>
        <v>0</v>
      </c>
      <c r="AC7" s="118">
        <f t="shared" si="10"/>
      </c>
      <c r="AD7" s="118">
        <f t="shared" si="11"/>
        <v>0</v>
      </c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O7" t="str">
        <f>'調査票２'!$B$24</f>
        <v>05</v>
      </c>
      <c r="CP7">
        <f>'調査票２'!D$24</f>
        <v>0</v>
      </c>
      <c r="CQ7">
        <f>'調査票２'!E$24</f>
        <v>0</v>
      </c>
      <c r="CR7">
        <f>'調査票２'!F$24</f>
        <v>0</v>
      </c>
      <c r="CS7">
        <f>'調査票２'!G$24</f>
        <v>0</v>
      </c>
      <c r="CT7">
        <f>'調査票２'!H$24</f>
        <v>0</v>
      </c>
      <c r="CU7">
        <f>'調査票２'!I$24</f>
        <v>0</v>
      </c>
    </row>
    <row r="8" spans="1:99" ht="13.5">
      <c r="A8" s="118" t="str">
        <f t="shared" si="1"/>
        <v>--</v>
      </c>
      <c r="B8" s="118">
        <f t="shared" si="2"/>
        <v>0</v>
      </c>
      <c r="C8" s="118" t="str">
        <f t="shared" si="3"/>
        <v>ks</v>
      </c>
      <c r="D8" s="118">
        <f t="shared" si="4"/>
        <v>0</v>
      </c>
      <c r="E8" s="118">
        <f t="shared" si="5"/>
        <v>0</v>
      </c>
      <c r="F8" s="118" t="str">
        <f t="shared" si="6"/>
        <v>知事</v>
      </c>
      <c r="G8" s="118">
        <f t="shared" si="7"/>
        <v>0</v>
      </c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 t="str">
        <f t="shared" si="8"/>
        <v>0</v>
      </c>
      <c r="AB8" s="118">
        <f t="shared" si="9"/>
        <v>0</v>
      </c>
      <c r="AC8" s="118">
        <f t="shared" si="10"/>
      </c>
      <c r="AD8" s="118">
        <f t="shared" si="11"/>
        <v>0</v>
      </c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O8" t="str">
        <f>'調査票２'!$B$25</f>
        <v>06</v>
      </c>
      <c r="CP8">
        <f>'調査票２'!D$25</f>
        <v>0</v>
      </c>
      <c r="CQ8">
        <f>'調査票２'!E$25</f>
        <v>0</v>
      </c>
      <c r="CR8">
        <f>'調査票２'!F$25</f>
        <v>0</v>
      </c>
      <c r="CS8">
        <f>'調査票２'!G$25</f>
        <v>0</v>
      </c>
      <c r="CT8">
        <f>'調査票２'!H$25</f>
        <v>0</v>
      </c>
      <c r="CU8">
        <f>'調査票２'!I$25</f>
        <v>0</v>
      </c>
    </row>
    <row r="9" spans="1:99" ht="13.5">
      <c r="A9" s="118" t="str">
        <f t="shared" si="1"/>
        <v>--</v>
      </c>
      <c r="B9" s="118">
        <f t="shared" si="2"/>
        <v>0</v>
      </c>
      <c r="C9" s="118" t="str">
        <f t="shared" si="3"/>
        <v>ks</v>
      </c>
      <c r="D9" s="118">
        <f t="shared" si="4"/>
        <v>0</v>
      </c>
      <c r="E9" s="118">
        <f t="shared" si="5"/>
        <v>0</v>
      </c>
      <c r="F9" s="118" t="str">
        <f t="shared" si="6"/>
        <v>知事</v>
      </c>
      <c r="G9" s="118">
        <f t="shared" si="7"/>
        <v>0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 t="str">
        <f t="shared" si="8"/>
        <v>0</v>
      </c>
      <c r="AB9" s="118">
        <f t="shared" si="9"/>
        <v>0</v>
      </c>
      <c r="AC9" s="118">
        <f t="shared" si="10"/>
      </c>
      <c r="AD9" s="118">
        <f t="shared" si="11"/>
        <v>0</v>
      </c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O9" t="str">
        <f>'調査票２'!$B$26</f>
        <v>07</v>
      </c>
      <c r="CP9">
        <f>'調査票２'!D$26</f>
        <v>0</v>
      </c>
      <c r="CQ9">
        <f>'調査票２'!E$26</f>
        <v>0</v>
      </c>
      <c r="CR9">
        <f>'調査票２'!F$26</f>
        <v>0</v>
      </c>
      <c r="CS9">
        <f>'調査票２'!G$26</f>
        <v>0</v>
      </c>
      <c r="CT9">
        <f>'調査票２'!H$26</f>
        <v>0</v>
      </c>
      <c r="CU9">
        <f>'調査票２'!I$26</f>
        <v>0</v>
      </c>
    </row>
    <row r="10" spans="1:99" ht="13.5">
      <c r="A10" s="118" t="str">
        <f t="shared" si="1"/>
        <v>--</v>
      </c>
      <c r="B10" s="118">
        <f t="shared" si="2"/>
        <v>0</v>
      </c>
      <c r="C10" s="118" t="str">
        <f t="shared" si="3"/>
        <v>ks</v>
      </c>
      <c r="D10" s="118">
        <f t="shared" si="4"/>
        <v>0</v>
      </c>
      <c r="E10" s="118">
        <f t="shared" si="5"/>
        <v>0</v>
      </c>
      <c r="F10" s="118" t="str">
        <f t="shared" si="6"/>
        <v>知事</v>
      </c>
      <c r="G10" s="118">
        <f t="shared" si="7"/>
        <v>0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 t="str">
        <f t="shared" si="8"/>
        <v>0</v>
      </c>
      <c r="AB10" s="118">
        <f t="shared" si="9"/>
        <v>0</v>
      </c>
      <c r="AC10" s="118">
        <f t="shared" si="10"/>
      </c>
      <c r="AD10" s="118">
        <f t="shared" si="11"/>
        <v>0</v>
      </c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O10" t="str">
        <f>'調査票２'!$B$27</f>
        <v>08</v>
      </c>
      <c r="CP10">
        <f>'調査票２'!D$27</f>
        <v>0</v>
      </c>
      <c r="CQ10">
        <f>'調査票２'!E$27</f>
        <v>0</v>
      </c>
      <c r="CR10">
        <f>'調査票２'!F$27</f>
        <v>0</v>
      </c>
      <c r="CS10">
        <f>'調査票２'!G$27</f>
        <v>0</v>
      </c>
      <c r="CT10">
        <f>'調査票２'!H$27</f>
        <v>0</v>
      </c>
      <c r="CU10">
        <f>'調査票２'!I$27</f>
        <v>0</v>
      </c>
    </row>
    <row r="11" spans="1:99" ht="13.5">
      <c r="A11" s="118" t="str">
        <f t="shared" si="1"/>
        <v>--</v>
      </c>
      <c r="B11" s="118">
        <f t="shared" si="2"/>
        <v>0</v>
      </c>
      <c r="C11" s="118" t="str">
        <f t="shared" si="3"/>
        <v>ks</v>
      </c>
      <c r="D11" s="118">
        <f t="shared" si="4"/>
        <v>0</v>
      </c>
      <c r="E11" s="118">
        <f t="shared" si="5"/>
        <v>0</v>
      </c>
      <c r="F11" s="118" t="str">
        <f t="shared" si="6"/>
        <v>知事</v>
      </c>
      <c r="G11" s="118">
        <f t="shared" si="7"/>
        <v>0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 t="str">
        <f t="shared" si="8"/>
        <v>0</v>
      </c>
      <c r="AB11" s="118">
        <f t="shared" si="9"/>
        <v>0</v>
      </c>
      <c r="AC11" s="118">
        <f t="shared" si="10"/>
      </c>
      <c r="AD11" s="118">
        <f t="shared" si="11"/>
        <v>0</v>
      </c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O11" t="str">
        <f>'調査票２'!$B$28</f>
        <v>09</v>
      </c>
      <c r="CP11">
        <f>'調査票２'!D$28</f>
        <v>0</v>
      </c>
      <c r="CQ11">
        <f>'調査票２'!E$28</f>
        <v>0</v>
      </c>
      <c r="CR11">
        <f>'調査票２'!F$28</f>
        <v>0</v>
      </c>
      <c r="CS11">
        <f>'調査票２'!G$28</f>
        <v>0</v>
      </c>
      <c r="CT11">
        <f>'調査票２'!H$28</f>
        <v>0</v>
      </c>
      <c r="CU11">
        <f>'調査票２'!I$28</f>
        <v>0</v>
      </c>
    </row>
    <row r="12" spans="1:99" ht="13.5">
      <c r="A12" s="118" t="str">
        <f t="shared" si="1"/>
        <v>--</v>
      </c>
      <c r="B12" s="118">
        <f t="shared" si="2"/>
        <v>0</v>
      </c>
      <c r="C12" s="118" t="str">
        <f t="shared" si="3"/>
        <v>ks</v>
      </c>
      <c r="D12" s="118">
        <f t="shared" si="4"/>
        <v>0</v>
      </c>
      <c r="E12" s="118">
        <f t="shared" si="5"/>
        <v>0</v>
      </c>
      <c r="F12" s="118" t="str">
        <f t="shared" si="6"/>
        <v>知事</v>
      </c>
      <c r="G12" s="118">
        <f t="shared" si="7"/>
        <v>0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 t="str">
        <f t="shared" si="8"/>
        <v>0</v>
      </c>
      <c r="AB12" s="118">
        <f t="shared" si="9"/>
        <v>0</v>
      </c>
      <c r="AC12" s="118">
        <f t="shared" si="10"/>
      </c>
      <c r="AD12" s="118">
        <f t="shared" si="11"/>
        <v>0</v>
      </c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O12" t="str">
        <f>'調査票２'!$B$29</f>
        <v>10</v>
      </c>
      <c r="CP12">
        <f>'調査票２'!D$29</f>
        <v>0</v>
      </c>
      <c r="CQ12">
        <f>'調査票２'!E$29</f>
        <v>0</v>
      </c>
      <c r="CR12">
        <f>'調査票２'!F$29</f>
        <v>0</v>
      </c>
      <c r="CS12">
        <f>'調査票２'!G$29</f>
        <v>0</v>
      </c>
      <c r="CT12">
        <f>'調査票２'!H$29</f>
        <v>0</v>
      </c>
      <c r="CU12">
        <f>'調査票２'!I$29</f>
        <v>0</v>
      </c>
    </row>
    <row r="13" spans="1:99" ht="13.5">
      <c r="A13" s="118" t="str">
        <f t="shared" si="1"/>
        <v>--</v>
      </c>
      <c r="B13" s="118">
        <f t="shared" si="2"/>
        <v>0</v>
      </c>
      <c r="C13" s="118" t="str">
        <f t="shared" si="3"/>
        <v>ks</v>
      </c>
      <c r="D13" s="118">
        <f t="shared" si="4"/>
        <v>0</v>
      </c>
      <c r="E13" s="118">
        <f t="shared" si="5"/>
        <v>0</v>
      </c>
      <c r="F13" s="118" t="str">
        <f t="shared" si="6"/>
        <v>知事</v>
      </c>
      <c r="G13" s="118">
        <f t="shared" si="7"/>
        <v>0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 t="str">
        <f t="shared" si="8"/>
        <v>0</v>
      </c>
      <c r="AB13" s="118">
        <f t="shared" si="9"/>
        <v>0</v>
      </c>
      <c r="AC13" s="118">
        <f t="shared" si="10"/>
      </c>
      <c r="AD13" s="118">
        <f t="shared" si="11"/>
        <v>0</v>
      </c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O13" t="str">
        <f>'調査票２'!$B$30</f>
        <v>11</v>
      </c>
      <c r="CP13">
        <f>'調査票２'!D$30</f>
        <v>0</v>
      </c>
      <c r="CQ13">
        <f>'調査票２'!E$30</f>
        <v>0</v>
      </c>
      <c r="CR13">
        <f>'調査票２'!F$30</f>
        <v>0</v>
      </c>
      <c r="CS13">
        <f>'調査票２'!G$30</f>
        <v>0</v>
      </c>
      <c r="CT13">
        <f>'調査票２'!H$30</f>
        <v>0</v>
      </c>
      <c r="CU13">
        <f>'調査票２'!I$30</f>
        <v>0</v>
      </c>
    </row>
    <row r="14" spans="1:99" ht="13.5">
      <c r="A14" s="118" t="str">
        <f t="shared" si="1"/>
        <v>--</v>
      </c>
      <c r="B14" s="118">
        <f t="shared" si="2"/>
        <v>0</v>
      </c>
      <c r="C14" s="118" t="str">
        <f t="shared" si="3"/>
        <v>ks</v>
      </c>
      <c r="D14" s="118">
        <f t="shared" si="4"/>
        <v>0</v>
      </c>
      <c r="E14" s="118">
        <f t="shared" si="5"/>
        <v>0</v>
      </c>
      <c r="F14" s="118" t="str">
        <f t="shared" si="6"/>
        <v>知事</v>
      </c>
      <c r="G14" s="118">
        <f t="shared" si="7"/>
        <v>0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 t="str">
        <f t="shared" si="8"/>
        <v>0</v>
      </c>
      <c r="AB14" s="118">
        <f t="shared" si="9"/>
        <v>0</v>
      </c>
      <c r="AC14" s="118">
        <f t="shared" si="10"/>
      </c>
      <c r="AD14" s="118">
        <f t="shared" si="11"/>
        <v>0</v>
      </c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O14" t="str">
        <f>'調査票２'!$B$31</f>
        <v>12</v>
      </c>
      <c r="CP14">
        <f>'調査票２'!D$31</f>
        <v>0</v>
      </c>
      <c r="CQ14">
        <f>'調査票２'!E$31</f>
        <v>0</v>
      </c>
      <c r="CR14">
        <f>'調査票２'!F$31</f>
        <v>0</v>
      </c>
      <c r="CS14">
        <f>'調査票２'!G$31</f>
        <v>0</v>
      </c>
      <c r="CT14">
        <f>'調査票２'!H$31</f>
        <v>0</v>
      </c>
      <c r="CU14">
        <f>'調査票２'!I$31</f>
        <v>0</v>
      </c>
    </row>
    <row r="15" spans="1:99" ht="13.5">
      <c r="A15" s="118" t="str">
        <f t="shared" si="1"/>
        <v>--</v>
      </c>
      <c r="B15" s="118">
        <f t="shared" si="2"/>
        <v>0</v>
      </c>
      <c r="C15" s="118" t="str">
        <f t="shared" si="3"/>
        <v>ks</v>
      </c>
      <c r="D15" s="118">
        <f t="shared" si="4"/>
        <v>0</v>
      </c>
      <c r="E15" s="118">
        <f t="shared" si="5"/>
        <v>0</v>
      </c>
      <c r="F15" s="118" t="str">
        <f t="shared" si="6"/>
        <v>知事</v>
      </c>
      <c r="G15" s="118">
        <f t="shared" si="7"/>
        <v>0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 t="str">
        <f t="shared" si="8"/>
        <v>0</v>
      </c>
      <c r="AB15" s="118">
        <f t="shared" si="9"/>
        <v>0</v>
      </c>
      <c r="AC15" s="118">
        <f t="shared" si="10"/>
      </c>
      <c r="AD15" s="118">
        <f t="shared" si="11"/>
        <v>0</v>
      </c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O15" t="str">
        <f>'調査票２'!$B$32</f>
        <v>13</v>
      </c>
      <c r="CP15">
        <f>'調査票２'!D$32</f>
        <v>0</v>
      </c>
      <c r="CQ15">
        <f>'調査票２'!E$32</f>
        <v>0</v>
      </c>
      <c r="CR15">
        <f>'調査票２'!F$32</f>
        <v>0</v>
      </c>
      <c r="CS15">
        <f>'調査票２'!G$32</f>
        <v>0</v>
      </c>
      <c r="CT15">
        <f>'調査票２'!H$32</f>
        <v>0</v>
      </c>
      <c r="CU15">
        <f>'調査票２'!I$32</f>
        <v>0</v>
      </c>
    </row>
    <row r="16" spans="1:99" ht="13.5">
      <c r="A16" s="118" t="str">
        <f t="shared" si="1"/>
        <v>--</v>
      </c>
      <c r="B16" s="118">
        <f t="shared" si="2"/>
        <v>0</v>
      </c>
      <c r="C16" s="118" t="str">
        <f t="shared" si="3"/>
        <v>ks</v>
      </c>
      <c r="D16" s="118">
        <f t="shared" si="4"/>
        <v>0</v>
      </c>
      <c r="E16" s="118">
        <f t="shared" si="5"/>
        <v>0</v>
      </c>
      <c r="F16" s="118" t="str">
        <f t="shared" si="6"/>
        <v>知事</v>
      </c>
      <c r="G16" s="118">
        <f t="shared" si="7"/>
        <v>0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 t="str">
        <f t="shared" si="8"/>
        <v>0</v>
      </c>
      <c r="AB16" s="118">
        <f t="shared" si="9"/>
        <v>0</v>
      </c>
      <c r="AC16" s="118">
        <f t="shared" si="10"/>
      </c>
      <c r="AD16" s="118">
        <f t="shared" si="11"/>
        <v>0</v>
      </c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O16" t="str">
        <f>'調査票２'!$B$33</f>
        <v>14</v>
      </c>
      <c r="CP16">
        <f>'調査票２'!D$33</f>
        <v>0</v>
      </c>
      <c r="CQ16">
        <f>'調査票２'!E$33</f>
        <v>0</v>
      </c>
      <c r="CR16">
        <f>'調査票２'!F$33</f>
        <v>0</v>
      </c>
      <c r="CS16">
        <f>'調査票２'!G$33</f>
        <v>0</v>
      </c>
      <c r="CT16">
        <f>'調査票２'!H$33</f>
        <v>0</v>
      </c>
      <c r="CU16">
        <f>'調査票２'!I$33</f>
        <v>0</v>
      </c>
    </row>
    <row r="17" spans="1:99" ht="13.5">
      <c r="A17" s="118" t="str">
        <f t="shared" si="1"/>
        <v>--</v>
      </c>
      <c r="B17" s="118">
        <f t="shared" si="2"/>
        <v>0</v>
      </c>
      <c r="C17" s="118" t="str">
        <f t="shared" si="3"/>
        <v>ks</v>
      </c>
      <c r="D17" s="118">
        <f t="shared" si="4"/>
        <v>0</v>
      </c>
      <c r="E17" s="118">
        <f t="shared" si="5"/>
        <v>0</v>
      </c>
      <c r="F17" s="118" t="str">
        <f t="shared" si="6"/>
        <v>知事</v>
      </c>
      <c r="G17" s="118">
        <f t="shared" si="7"/>
        <v>0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 t="str">
        <f t="shared" si="8"/>
        <v>0</v>
      </c>
      <c r="AB17" s="118">
        <f t="shared" si="9"/>
        <v>0</v>
      </c>
      <c r="AC17" s="118">
        <f t="shared" si="10"/>
      </c>
      <c r="AD17" s="118">
        <f t="shared" si="11"/>
        <v>0</v>
      </c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O17" t="str">
        <f>'調査票２'!$B$34</f>
        <v>15</v>
      </c>
      <c r="CP17">
        <f>'調査票２'!D$34</f>
        <v>0</v>
      </c>
      <c r="CQ17">
        <f>'調査票２'!E$34</f>
        <v>0</v>
      </c>
      <c r="CR17">
        <f>'調査票２'!F$34</f>
        <v>0</v>
      </c>
      <c r="CS17">
        <f>'調査票２'!G$34</f>
        <v>0</v>
      </c>
      <c r="CT17">
        <f>'調査票２'!H$34</f>
        <v>0</v>
      </c>
      <c r="CU17">
        <f>'調査票２'!I$34</f>
        <v>0</v>
      </c>
    </row>
    <row r="18" spans="1:99" ht="13.5">
      <c r="A18" s="118" t="str">
        <f t="shared" si="1"/>
        <v>--</v>
      </c>
      <c r="B18" s="118">
        <f t="shared" si="2"/>
        <v>0</v>
      </c>
      <c r="C18" s="118" t="str">
        <f t="shared" si="3"/>
        <v>ks</v>
      </c>
      <c r="D18" s="118">
        <f t="shared" si="4"/>
        <v>0</v>
      </c>
      <c r="E18" s="118">
        <f t="shared" si="5"/>
        <v>0</v>
      </c>
      <c r="F18" s="118" t="str">
        <f t="shared" si="6"/>
        <v>知事</v>
      </c>
      <c r="G18" s="118">
        <f t="shared" si="7"/>
        <v>0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 t="str">
        <f t="shared" si="8"/>
        <v>0</v>
      </c>
      <c r="AB18" s="118">
        <f t="shared" si="9"/>
        <v>0</v>
      </c>
      <c r="AC18" s="118">
        <f t="shared" si="10"/>
      </c>
      <c r="AD18" s="118">
        <f t="shared" si="11"/>
        <v>0</v>
      </c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O18" t="str">
        <f>'調査票２'!$B$35</f>
        <v>16</v>
      </c>
      <c r="CP18">
        <f>'調査票２'!D$35</f>
        <v>0</v>
      </c>
      <c r="CQ18">
        <f>'調査票２'!E$35</f>
        <v>0</v>
      </c>
      <c r="CR18">
        <f>'調査票２'!F$35</f>
        <v>0</v>
      </c>
      <c r="CS18">
        <f>'調査票２'!G$35</f>
        <v>0</v>
      </c>
      <c r="CT18">
        <f>'調査票２'!H$35</f>
        <v>0</v>
      </c>
      <c r="CU18">
        <f>'調査票２'!I$35</f>
        <v>0</v>
      </c>
    </row>
    <row r="19" spans="1:99" ht="13.5">
      <c r="A19" s="118" t="str">
        <f t="shared" si="1"/>
        <v>--</v>
      </c>
      <c r="B19" s="118">
        <f t="shared" si="2"/>
        <v>0</v>
      </c>
      <c r="C19" s="118" t="str">
        <f t="shared" si="3"/>
        <v>ks</v>
      </c>
      <c r="D19" s="118">
        <f t="shared" si="4"/>
        <v>0</v>
      </c>
      <c r="E19" s="118">
        <f t="shared" si="5"/>
        <v>0</v>
      </c>
      <c r="F19" s="118" t="str">
        <f t="shared" si="6"/>
        <v>知事</v>
      </c>
      <c r="G19" s="118">
        <f t="shared" si="7"/>
        <v>0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 t="str">
        <f t="shared" si="8"/>
        <v>0</v>
      </c>
      <c r="AB19" s="118">
        <f t="shared" si="9"/>
        <v>0</v>
      </c>
      <c r="AC19" s="118">
        <f t="shared" si="10"/>
      </c>
      <c r="AD19" s="118">
        <f t="shared" si="11"/>
        <v>0</v>
      </c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O19" t="str">
        <f>'調査票２'!$B$36</f>
        <v>17</v>
      </c>
      <c r="CP19">
        <f>'調査票２'!D$36</f>
        <v>0</v>
      </c>
      <c r="CQ19">
        <f>'調査票２'!E$36</f>
        <v>0</v>
      </c>
      <c r="CR19">
        <f>'調査票２'!F$36</f>
        <v>0</v>
      </c>
      <c r="CS19">
        <f>'調査票２'!G$36</f>
        <v>0</v>
      </c>
      <c r="CT19">
        <f>'調査票２'!H$36</f>
        <v>0</v>
      </c>
      <c r="CU19">
        <f>'調査票２'!I$36</f>
        <v>0</v>
      </c>
    </row>
    <row r="20" spans="1:99" ht="13.5">
      <c r="A20" s="118" t="str">
        <f t="shared" si="1"/>
        <v>--</v>
      </c>
      <c r="B20" s="118">
        <f t="shared" si="2"/>
        <v>0</v>
      </c>
      <c r="C20" s="118" t="str">
        <f t="shared" si="3"/>
        <v>ks</v>
      </c>
      <c r="D20" s="118">
        <f t="shared" si="4"/>
        <v>0</v>
      </c>
      <c r="E20" s="118">
        <f t="shared" si="5"/>
        <v>0</v>
      </c>
      <c r="F20" s="118" t="str">
        <f t="shared" si="6"/>
        <v>知事</v>
      </c>
      <c r="G20" s="118">
        <f t="shared" si="7"/>
        <v>0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 t="str">
        <f t="shared" si="8"/>
        <v>0</v>
      </c>
      <c r="AB20" s="118">
        <f t="shared" si="9"/>
        <v>0</v>
      </c>
      <c r="AC20" s="118">
        <f t="shared" si="10"/>
      </c>
      <c r="AD20" s="118">
        <f t="shared" si="11"/>
        <v>0</v>
      </c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O20" t="str">
        <f>'調査票２'!$B$37</f>
        <v>18</v>
      </c>
      <c r="CP20">
        <f>'調査票２'!D$37</f>
        <v>0</v>
      </c>
      <c r="CQ20">
        <f>'調査票２'!E$37</f>
        <v>0</v>
      </c>
      <c r="CR20">
        <f>'調査票２'!F$37</f>
        <v>0</v>
      </c>
      <c r="CS20">
        <f>'調査票２'!G$37</f>
        <v>0</v>
      </c>
      <c r="CT20">
        <f>'調査票２'!H$37</f>
        <v>0</v>
      </c>
      <c r="CU20">
        <f>'調査票２'!I$37</f>
        <v>0</v>
      </c>
    </row>
    <row r="21" spans="1:99" ht="13.5">
      <c r="A21" s="118" t="str">
        <f t="shared" si="1"/>
        <v>--</v>
      </c>
      <c r="B21" s="118">
        <f t="shared" si="2"/>
        <v>0</v>
      </c>
      <c r="C21" s="118" t="str">
        <f t="shared" si="3"/>
        <v>ks</v>
      </c>
      <c r="D21" s="118">
        <f t="shared" si="4"/>
        <v>0</v>
      </c>
      <c r="E21" s="118">
        <f t="shared" si="5"/>
        <v>0</v>
      </c>
      <c r="F21" s="118" t="str">
        <f t="shared" si="6"/>
        <v>知事</v>
      </c>
      <c r="G21" s="118">
        <f t="shared" si="7"/>
        <v>0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 t="str">
        <f t="shared" si="8"/>
        <v>0</v>
      </c>
      <c r="AB21" s="118">
        <f t="shared" si="9"/>
        <v>0</v>
      </c>
      <c r="AC21" s="118">
        <f t="shared" si="10"/>
      </c>
      <c r="AD21" s="118">
        <f t="shared" si="11"/>
        <v>0</v>
      </c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O21" t="str">
        <f>'調査票２'!$B$38</f>
        <v>19</v>
      </c>
      <c r="CP21">
        <f>'調査票２'!D$38</f>
        <v>0</v>
      </c>
      <c r="CQ21">
        <f>'調査票２'!E$38</f>
        <v>0</v>
      </c>
      <c r="CR21">
        <f>'調査票２'!F$38</f>
        <v>0</v>
      </c>
      <c r="CS21">
        <f>'調査票２'!G$38</f>
        <v>0</v>
      </c>
      <c r="CT21">
        <f>'調査票２'!H$38</f>
        <v>0</v>
      </c>
      <c r="CU21">
        <f>'調査票２'!I$38</f>
        <v>0</v>
      </c>
    </row>
    <row r="22" spans="1:99" ht="13.5">
      <c r="A22" s="118" t="str">
        <f t="shared" si="1"/>
        <v>--</v>
      </c>
      <c r="B22" s="118">
        <f t="shared" si="2"/>
        <v>0</v>
      </c>
      <c r="C22" s="118" t="str">
        <f t="shared" si="3"/>
        <v>ks</v>
      </c>
      <c r="D22" s="118">
        <f t="shared" si="4"/>
        <v>0</v>
      </c>
      <c r="E22" s="118">
        <f t="shared" si="5"/>
        <v>0</v>
      </c>
      <c r="F22" s="118" t="str">
        <f t="shared" si="6"/>
        <v>知事</v>
      </c>
      <c r="G22" s="118">
        <f t="shared" si="7"/>
        <v>0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 t="str">
        <f t="shared" si="8"/>
        <v>0</v>
      </c>
      <c r="AB22" s="118">
        <f t="shared" si="9"/>
        <v>0</v>
      </c>
      <c r="AC22" s="118">
        <f t="shared" si="10"/>
      </c>
      <c r="AD22" s="118">
        <f t="shared" si="11"/>
        <v>0</v>
      </c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O22" t="str">
        <f>'調査票２'!$B$39</f>
        <v>20</v>
      </c>
      <c r="CP22">
        <f>'調査票２'!D$39</f>
        <v>0</v>
      </c>
      <c r="CQ22">
        <f>'調査票２'!E$39</f>
        <v>0</v>
      </c>
      <c r="CR22">
        <f>'調査票２'!F$39</f>
        <v>0</v>
      </c>
      <c r="CS22">
        <f>'調査票２'!G$39</f>
        <v>0</v>
      </c>
      <c r="CT22">
        <f>'調査票２'!H$39</f>
        <v>0</v>
      </c>
      <c r="CU22">
        <f>'調査票２'!I$39</f>
        <v>0</v>
      </c>
    </row>
    <row r="23" spans="1:99" ht="13.5">
      <c r="A23" s="118" t="str">
        <f t="shared" si="1"/>
        <v>--</v>
      </c>
      <c r="B23" s="118">
        <f t="shared" si="2"/>
        <v>0</v>
      </c>
      <c r="C23" s="118" t="str">
        <f t="shared" si="3"/>
        <v>ks</v>
      </c>
      <c r="D23" s="118">
        <f t="shared" si="4"/>
        <v>0</v>
      </c>
      <c r="E23" s="118">
        <f t="shared" si="5"/>
        <v>0</v>
      </c>
      <c r="F23" s="118" t="str">
        <f t="shared" si="6"/>
        <v>知事</v>
      </c>
      <c r="G23" s="118">
        <f t="shared" si="7"/>
        <v>0</v>
      </c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 t="str">
        <f t="shared" si="8"/>
        <v>0</v>
      </c>
      <c r="AB23" s="118">
        <f t="shared" si="9"/>
        <v>0</v>
      </c>
      <c r="AC23" s="118">
        <f t="shared" si="10"/>
      </c>
      <c r="AD23" s="118">
        <f t="shared" si="11"/>
        <v>0</v>
      </c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O23" t="str">
        <f>'調査票２'!$B$40</f>
        <v>21</v>
      </c>
      <c r="CP23">
        <f>'調査票２'!D$40</f>
        <v>0</v>
      </c>
      <c r="CQ23">
        <f>'調査票２'!E$40</f>
        <v>0</v>
      </c>
      <c r="CR23">
        <f>'調査票２'!F$40</f>
        <v>0</v>
      </c>
      <c r="CS23">
        <f>'調査票２'!G$40</f>
        <v>0</v>
      </c>
      <c r="CT23">
        <f>'調査票２'!H$40</f>
        <v>0</v>
      </c>
      <c r="CU23">
        <f>'調査票２'!I$40</f>
        <v>0</v>
      </c>
    </row>
    <row r="24" spans="1:99" ht="13.5">
      <c r="A24" s="118" t="str">
        <f t="shared" si="1"/>
        <v>--</v>
      </c>
      <c r="B24" s="118">
        <f t="shared" si="2"/>
        <v>0</v>
      </c>
      <c r="C24" s="118" t="str">
        <f t="shared" si="3"/>
        <v>ks</v>
      </c>
      <c r="D24" s="118">
        <f t="shared" si="4"/>
        <v>0</v>
      </c>
      <c r="E24" s="118">
        <f t="shared" si="5"/>
        <v>0</v>
      </c>
      <c r="F24" s="118" t="str">
        <f t="shared" si="6"/>
        <v>知事</v>
      </c>
      <c r="G24" s="118">
        <f t="shared" si="7"/>
        <v>0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 t="str">
        <f t="shared" si="8"/>
        <v>0</v>
      </c>
      <c r="AB24" s="118">
        <f t="shared" si="9"/>
        <v>0</v>
      </c>
      <c r="AC24" s="118">
        <f t="shared" si="10"/>
      </c>
      <c r="AD24" s="118">
        <f t="shared" si="11"/>
        <v>0</v>
      </c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O24" t="str">
        <f>'調査票２'!$B$41</f>
        <v>22</v>
      </c>
      <c r="CP24">
        <f>'調査票２'!D$41</f>
        <v>0</v>
      </c>
      <c r="CQ24">
        <f>'調査票２'!E$41</f>
        <v>0</v>
      </c>
      <c r="CR24">
        <f>'調査票２'!F$41</f>
        <v>0</v>
      </c>
      <c r="CS24">
        <f>'調査票２'!G$41</f>
        <v>0</v>
      </c>
      <c r="CT24">
        <f>'調査票２'!H$41</f>
        <v>0</v>
      </c>
      <c r="CU24">
        <f>'調査票２'!I$41</f>
        <v>0</v>
      </c>
    </row>
    <row r="25" spans="1:99" ht="13.5">
      <c r="A25" s="118" t="str">
        <f t="shared" si="1"/>
        <v>--</v>
      </c>
      <c r="B25" s="118">
        <f t="shared" si="2"/>
        <v>0</v>
      </c>
      <c r="C25" s="118" t="str">
        <f t="shared" si="3"/>
        <v>ks</v>
      </c>
      <c r="D25" s="118">
        <f t="shared" si="4"/>
        <v>0</v>
      </c>
      <c r="E25" s="118">
        <f t="shared" si="5"/>
        <v>0</v>
      </c>
      <c r="F25" s="118" t="str">
        <f t="shared" si="6"/>
        <v>知事</v>
      </c>
      <c r="G25" s="118">
        <f t="shared" si="7"/>
        <v>0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 t="str">
        <f t="shared" si="8"/>
        <v>0</v>
      </c>
      <c r="AB25" s="118">
        <f t="shared" si="9"/>
        <v>0</v>
      </c>
      <c r="AC25" s="118">
        <f t="shared" si="10"/>
      </c>
      <c r="AD25" s="118">
        <f t="shared" si="11"/>
        <v>0</v>
      </c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O25" t="str">
        <f>'調査票２'!$B$42</f>
        <v>23</v>
      </c>
      <c r="CP25">
        <f>'調査票２'!D$42</f>
        <v>0</v>
      </c>
      <c r="CQ25">
        <f>'調査票２'!E$42</f>
        <v>0</v>
      </c>
      <c r="CR25">
        <f>'調査票２'!F$42</f>
        <v>0</v>
      </c>
      <c r="CS25">
        <f>'調査票２'!G$42</f>
        <v>0</v>
      </c>
      <c r="CT25">
        <f>'調査票２'!H$42</f>
        <v>0</v>
      </c>
      <c r="CU25">
        <f>'調査票２'!I$42</f>
        <v>0</v>
      </c>
    </row>
    <row r="26" spans="1:99" ht="13.5">
      <c r="A26" s="118" t="str">
        <f t="shared" si="1"/>
        <v>--</v>
      </c>
      <c r="B26" s="118">
        <f t="shared" si="2"/>
        <v>0</v>
      </c>
      <c r="C26" s="118" t="str">
        <f t="shared" si="3"/>
        <v>ks</v>
      </c>
      <c r="D26" s="118">
        <f t="shared" si="4"/>
        <v>0</v>
      </c>
      <c r="E26" s="118">
        <f t="shared" si="5"/>
        <v>0</v>
      </c>
      <c r="F26" s="118" t="str">
        <f t="shared" si="6"/>
        <v>知事</v>
      </c>
      <c r="G26" s="118">
        <f t="shared" si="7"/>
        <v>0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 t="str">
        <f t="shared" si="8"/>
        <v>0</v>
      </c>
      <c r="AB26" s="118">
        <f t="shared" si="9"/>
        <v>0</v>
      </c>
      <c r="AC26" s="118">
        <f t="shared" si="10"/>
      </c>
      <c r="AD26" s="118">
        <f t="shared" si="11"/>
        <v>0</v>
      </c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O26" t="str">
        <f>'調査票２'!$B$43</f>
        <v>24</v>
      </c>
      <c r="CP26">
        <f>'調査票２'!D$43</f>
        <v>0</v>
      </c>
      <c r="CQ26">
        <f>'調査票２'!E$43</f>
        <v>0</v>
      </c>
      <c r="CR26">
        <f>'調査票２'!F$43</f>
        <v>0</v>
      </c>
      <c r="CS26">
        <f>'調査票２'!G$43</f>
        <v>0</v>
      </c>
      <c r="CT26">
        <f>'調査票２'!H$43</f>
        <v>0</v>
      </c>
      <c r="CU26">
        <f>'調査票２'!I$43</f>
        <v>0</v>
      </c>
    </row>
    <row r="27" spans="1:99" ht="13.5">
      <c r="A27" s="118" t="str">
        <f t="shared" si="1"/>
        <v>--</v>
      </c>
      <c r="B27" s="118">
        <f t="shared" si="2"/>
        <v>0</v>
      </c>
      <c r="C27" s="118" t="str">
        <f t="shared" si="3"/>
        <v>ks</v>
      </c>
      <c r="D27" s="118">
        <f t="shared" si="4"/>
        <v>0</v>
      </c>
      <c r="E27" s="118">
        <f t="shared" si="5"/>
        <v>0</v>
      </c>
      <c r="F27" s="118" t="str">
        <f t="shared" si="6"/>
        <v>知事</v>
      </c>
      <c r="G27" s="118">
        <f t="shared" si="7"/>
        <v>0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 t="str">
        <f t="shared" si="8"/>
        <v>0</v>
      </c>
      <c r="AB27" s="118">
        <f t="shared" si="9"/>
        <v>0</v>
      </c>
      <c r="AC27" s="118">
        <f t="shared" si="10"/>
      </c>
      <c r="AD27" s="118">
        <f t="shared" si="11"/>
        <v>0</v>
      </c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O27" t="str">
        <f>'調査票２'!$B$44</f>
        <v>25</v>
      </c>
      <c r="CP27">
        <f>'調査票２'!D$44</f>
        <v>0</v>
      </c>
      <c r="CQ27">
        <f>'調査票２'!E$44</f>
        <v>0</v>
      </c>
      <c r="CR27">
        <f>'調査票２'!F$44</f>
        <v>0</v>
      </c>
      <c r="CS27">
        <f>'調査票２'!G$44</f>
        <v>0</v>
      </c>
      <c r="CT27">
        <f>'調査票２'!H$44</f>
        <v>0</v>
      </c>
      <c r="CU27">
        <f>'調査票２'!I$44</f>
        <v>0</v>
      </c>
    </row>
    <row r="28" spans="1:99" ht="13.5">
      <c r="A28" s="118" t="str">
        <f t="shared" si="1"/>
        <v>--</v>
      </c>
      <c r="B28" s="118">
        <f t="shared" si="2"/>
        <v>0</v>
      </c>
      <c r="C28" s="118" t="str">
        <f t="shared" si="3"/>
        <v>ks</v>
      </c>
      <c r="D28" s="118">
        <f t="shared" si="4"/>
        <v>0</v>
      </c>
      <c r="E28" s="118">
        <f t="shared" si="5"/>
        <v>0</v>
      </c>
      <c r="F28" s="118" t="str">
        <f t="shared" si="6"/>
        <v>知事</v>
      </c>
      <c r="G28" s="118">
        <f t="shared" si="7"/>
        <v>0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 t="str">
        <f t="shared" si="8"/>
        <v>0</v>
      </c>
      <c r="AB28" s="118">
        <f t="shared" si="9"/>
        <v>0</v>
      </c>
      <c r="AC28" s="118">
        <f t="shared" si="10"/>
      </c>
      <c r="AD28" s="118">
        <f t="shared" si="11"/>
        <v>0</v>
      </c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O28" t="str">
        <f>'調査票２'!$B$45</f>
        <v>26</v>
      </c>
      <c r="CP28">
        <f>'調査票２'!D$45</f>
        <v>0</v>
      </c>
      <c r="CQ28">
        <f>'調査票２'!E$45</f>
        <v>0</v>
      </c>
      <c r="CR28">
        <f>'調査票２'!F$45</f>
        <v>0</v>
      </c>
      <c r="CS28">
        <f>'調査票２'!G$45</f>
        <v>0</v>
      </c>
      <c r="CT28">
        <f>'調査票２'!H$45</f>
        <v>0</v>
      </c>
      <c r="CU28">
        <f>'調査票２'!I$45</f>
        <v>0</v>
      </c>
    </row>
    <row r="29" spans="1:99" ht="13.5">
      <c r="A29" s="118" t="str">
        <f t="shared" si="1"/>
        <v>--</v>
      </c>
      <c r="B29" s="118">
        <f t="shared" si="2"/>
        <v>0</v>
      </c>
      <c r="C29" s="118" t="str">
        <f t="shared" si="3"/>
        <v>ks</v>
      </c>
      <c r="D29" s="118">
        <f t="shared" si="4"/>
        <v>0</v>
      </c>
      <c r="E29" s="118">
        <f t="shared" si="5"/>
        <v>0</v>
      </c>
      <c r="F29" s="118" t="str">
        <f t="shared" si="6"/>
        <v>知事</v>
      </c>
      <c r="G29" s="118">
        <f t="shared" si="7"/>
        <v>0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 t="str">
        <f t="shared" si="8"/>
        <v>0</v>
      </c>
      <c r="AB29" s="118">
        <f t="shared" si="9"/>
        <v>0</v>
      </c>
      <c r="AC29" s="118">
        <f t="shared" si="10"/>
      </c>
      <c r="AD29" s="118">
        <f t="shared" si="11"/>
        <v>0</v>
      </c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O29" t="str">
        <f>'調査票２'!$B$46</f>
        <v>27</v>
      </c>
      <c r="CP29">
        <f>'調査票２'!D$46</f>
        <v>0</v>
      </c>
      <c r="CQ29">
        <f>'調査票２'!E$46</f>
        <v>0</v>
      </c>
      <c r="CR29">
        <f>'調査票２'!F$46</f>
        <v>0</v>
      </c>
      <c r="CS29">
        <f>'調査票２'!G$46</f>
        <v>0</v>
      </c>
      <c r="CT29">
        <f>'調査票２'!H$46</f>
        <v>0</v>
      </c>
      <c r="CU29">
        <f>'調査票２'!I$46</f>
        <v>0</v>
      </c>
    </row>
    <row r="30" spans="1:99" ht="13.5">
      <c r="A30" s="118" t="str">
        <f t="shared" si="1"/>
        <v>--</v>
      </c>
      <c r="B30" s="118">
        <f t="shared" si="2"/>
        <v>0</v>
      </c>
      <c r="C30" s="118" t="str">
        <f t="shared" si="3"/>
        <v>ks</v>
      </c>
      <c r="D30" s="118">
        <f t="shared" si="4"/>
        <v>0</v>
      </c>
      <c r="E30" s="118">
        <f t="shared" si="5"/>
        <v>0</v>
      </c>
      <c r="F30" s="118" t="str">
        <f t="shared" si="6"/>
        <v>知事</v>
      </c>
      <c r="G30" s="118">
        <f t="shared" si="7"/>
        <v>0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 t="str">
        <f t="shared" si="8"/>
        <v>0</v>
      </c>
      <c r="AB30" s="118">
        <f t="shared" si="9"/>
        <v>0</v>
      </c>
      <c r="AC30" s="118">
        <f t="shared" si="10"/>
      </c>
      <c r="AD30" s="118">
        <f t="shared" si="11"/>
        <v>0</v>
      </c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O30" t="str">
        <f>'調査票２'!$B$47</f>
        <v>28</v>
      </c>
      <c r="CP30">
        <f>'調査票２'!D$47</f>
        <v>0</v>
      </c>
      <c r="CQ30">
        <f>'調査票２'!E$47</f>
        <v>0</v>
      </c>
      <c r="CR30">
        <f>'調査票２'!F$47</f>
        <v>0</v>
      </c>
      <c r="CS30">
        <f>'調査票２'!G$47</f>
        <v>0</v>
      </c>
      <c r="CT30">
        <f>'調査票２'!H$47</f>
        <v>0</v>
      </c>
      <c r="CU30">
        <f>'調査票２'!I$47</f>
        <v>0</v>
      </c>
    </row>
    <row r="31" spans="1:99" ht="13.5">
      <c r="A31" s="118" t="str">
        <f t="shared" si="1"/>
        <v>--</v>
      </c>
      <c r="B31" s="118">
        <f t="shared" si="2"/>
        <v>0</v>
      </c>
      <c r="C31" s="118" t="str">
        <f t="shared" si="3"/>
        <v>ks</v>
      </c>
      <c r="D31" s="118">
        <f t="shared" si="4"/>
        <v>0</v>
      </c>
      <c r="E31" s="118">
        <f t="shared" si="5"/>
        <v>0</v>
      </c>
      <c r="F31" s="118" t="str">
        <f t="shared" si="6"/>
        <v>知事</v>
      </c>
      <c r="G31" s="118">
        <f t="shared" si="7"/>
        <v>0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 t="str">
        <f t="shared" si="8"/>
        <v>0</v>
      </c>
      <c r="AB31" s="118">
        <f t="shared" si="9"/>
        <v>0</v>
      </c>
      <c r="AC31" s="118">
        <f t="shared" si="10"/>
      </c>
      <c r="AD31" s="118">
        <f t="shared" si="11"/>
        <v>0</v>
      </c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O31" t="str">
        <f>'調査票２'!$B$48</f>
        <v>29</v>
      </c>
      <c r="CP31">
        <f>'調査票２'!D$48</f>
        <v>0</v>
      </c>
      <c r="CQ31">
        <f>'調査票２'!E$48</f>
        <v>0</v>
      </c>
      <c r="CR31">
        <f>'調査票２'!F$48</f>
        <v>0</v>
      </c>
      <c r="CS31">
        <f>'調査票２'!G$48</f>
        <v>0</v>
      </c>
      <c r="CT31">
        <f>'調査票２'!H$48</f>
        <v>0</v>
      </c>
      <c r="CU31">
        <f>'調査票２'!I$48</f>
        <v>0</v>
      </c>
    </row>
    <row r="32" spans="1:99" ht="13.5">
      <c r="A32" s="118" t="str">
        <f t="shared" si="1"/>
        <v>--</v>
      </c>
      <c r="B32" s="118">
        <f t="shared" si="2"/>
        <v>0</v>
      </c>
      <c r="C32" s="118" t="str">
        <f t="shared" si="3"/>
        <v>ks</v>
      </c>
      <c r="D32" s="118">
        <f t="shared" si="4"/>
        <v>0</v>
      </c>
      <c r="E32" s="118">
        <f t="shared" si="5"/>
        <v>0</v>
      </c>
      <c r="F32" s="118" t="str">
        <f t="shared" si="6"/>
        <v>知事</v>
      </c>
      <c r="G32" s="118">
        <f t="shared" si="7"/>
        <v>0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 t="str">
        <f t="shared" si="8"/>
        <v>0</v>
      </c>
      <c r="AB32" s="118">
        <f t="shared" si="9"/>
        <v>0</v>
      </c>
      <c r="AC32" s="118">
        <f t="shared" si="10"/>
      </c>
      <c r="AD32" s="118">
        <f t="shared" si="11"/>
        <v>0</v>
      </c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O32" t="str">
        <f>'調査票２'!$B49</f>
        <v>30</v>
      </c>
      <c r="CP32">
        <f>'調査票２'!D$49</f>
        <v>0</v>
      </c>
      <c r="CQ32">
        <f>'調査票２'!E$49</f>
        <v>0</v>
      </c>
      <c r="CR32">
        <f>'調査票２'!F$49</f>
        <v>0</v>
      </c>
      <c r="CS32">
        <f>'調査票２'!G$49</f>
        <v>0</v>
      </c>
      <c r="CT32">
        <f>'調査票２'!H$49</f>
        <v>0</v>
      </c>
      <c r="CU32">
        <f>'調査票２'!I$49</f>
        <v>0</v>
      </c>
    </row>
    <row r="33" spans="1:99" ht="13.5">
      <c r="A33" s="118" t="str">
        <f t="shared" si="1"/>
        <v>--</v>
      </c>
      <c r="B33" s="118">
        <f t="shared" si="2"/>
        <v>0</v>
      </c>
      <c r="C33" s="118" t="str">
        <f t="shared" si="3"/>
        <v>ks</v>
      </c>
      <c r="D33" s="118">
        <f t="shared" si="4"/>
        <v>0</v>
      </c>
      <c r="E33" s="118">
        <f t="shared" si="5"/>
        <v>0</v>
      </c>
      <c r="F33" s="118" t="str">
        <f t="shared" si="6"/>
        <v>知事</v>
      </c>
      <c r="G33" s="118">
        <f t="shared" si="7"/>
        <v>0</v>
      </c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 t="str">
        <f t="shared" si="8"/>
        <v>0</v>
      </c>
      <c r="AB33" s="118">
        <f t="shared" si="9"/>
        <v>0</v>
      </c>
      <c r="AC33" s="118">
        <f t="shared" si="10"/>
      </c>
      <c r="AD33" s="118">
        <f t="shared" si="11"/>
        <v>0</v>
      </c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O33" t="str">
        <f>'調査票２'!$B50</f>
        <v>31</v>
      </c>
      <c r="CP33">
        <f>'調査票２'!$D50</f>
        <v>0</v>
      </c>
      <c r="CQ33">
        <f>'調査票２'!$E50</f>
        <v>0</v>
      </c>
      <c r="CR33">
        <f>'調査票２'!$F50</f>
        <v>0</v>
      </c>
      <c r="CS33">
        <f>'調査票２'!$G50</f>
        <v>0</v>
      </c>
      <c r="CT33">
        <f>'調査票２'!$H50</f>
        <v>0</v>
      </c>
      <c r="CU33">
        <f>'調査票２'!$I50</f>
        <v>0</v>
      </c>
    </row>
    <row r="34" spans="1:99" ht="13.5">
      <c r="A34" s="118" t="str">
        <f t="shared" si="1"/>
        <v>--</v>
      </c>
      <c r="B34" s="118">
        <f t="shared" si="2"/>
        <v>0</v>
      </c>
      <c r="C34" s="118" t="str">
        <f t="shared" si="3"/>
        <v>ks</v>
      </c>
      <c r="D34" s="118">
        <f t="shared" si="4"/>
        <v>0</v>
      </c>
      <c r="E34" s="118">
        <f t="shared" si="5"/>
        <v>0</v>
      </c>
      <c r="F34" s="118" t="str">
        <f t="shared" si="6"/>
        <v>知事</v>
      </c>
      <c r="G34" s="118">
        <f t="shared" si="7"/>
        <v>0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 t="str">
        <f t="shared" si="8"/>
        <v>0</v>
      </c>
      <c r="AB34" s="118">
        <f t="shared" si="9"/>
        <v>0</v>
      </c>
      <c r="AC34" s="118">
        <f t="shared" si="10"/>
      </c>
      <c r="AD34" s="118">
        <f t="shared" si="11"/>
        <v>0</v>
      </c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O34" t="str">
        <f>'調査票２'!$B51</f>
        <v>32</v>
      </c>
      <c r="CP34">
        <f>'調査票２'!$D51</f>
        <v>0</v>
      </c>
      <c r="CQ34">
        <f>'調査票２'!$E51</f>
        <v>0</v>
      </c>
      <c r="CR34">
        <f>'調査票２'!$F51</f>
        <v>0</v>
      </c>
      <c r="CS34">
        <f>'調査票２'!$G51</f>
        <v>0</v>
      </c>
      <c r="CT34">
        <f>'調査票２'!$H51</f>
        <v>0</v>
      </c>
      <c r="CU34">
        <f>'調査票２'!$I51</f>
        <v>0</v>
      </c>
    </row>
    <row r="35" spans="1:99" ht="13.5">
      <c r="A35" s="118" t="str">
        <f t="shared" si="1"/>
        <v>--</v>
      </c>
      <c r="B35" s="118">
        <f t="shared" si="2"/>
        <v>0</v>
      </c>
      <c r="C35" s="118" t="str">
        <f t="shared" si="3"/>
        <v>ks</v>
      </c>
      <c r="D35" s="118">
        <f t="shared" si="4"/>
        <v>0</v>
      </c>
      <c r="E35" s="118">
        <f t="shared" si="5"/>
        <v>0</v>
      </c>
      <c r="F35" s="118" t="str">
        <f t="shared" si="6"/>
        <v>知事</v>
      </c>
      <c r="G35" s="118">
        <f t="shared" si="7"/>
        <v>0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 t="str">
        <f t="shared" si="8"/>
        <v>0</v>
      </c>
      <c r="AB35" s="118">
        <f t="shared" si="9"/>
        <v>0</v>
      </c>
      <c r="AC35" s="118">
        <f t="shared" si="10"/>
      </c>
      <c r="AD35" s="118">
        <f t="shared" si="11"/>
        <v>0</v>
      </c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O35" t="str">
        <f>'調査票２'!$B52</f>
        <v>33</v>
      </c>
      <c r="CP35">
        <f>'調査票２'!$D52</f>
        <v>0</v>
      </c>
      <c r="CQ35">
        <f>'調査票２'!$E52</f>
        <v>0</v>
      </c>
      <c r="CR35">
        <f>'調査票２'!$F52</f>
        <v>0</v>
      </c>
      <c r="CS35">
        <f>'調査票２'!$G52</f>
        <v>0</v>
      </c>
      <c r="CT35">
        <f>'調査票２'!$H52</f>
        <v>0</v>
      </c>
      <c r="CU35">
        <f>'調査票２'!$I52</f>
        <v>0</v>
      </c>
    </row>
    <row r="36" spans="1:99" ht="13.5">
      <c r="A36" s="118" t="str">
        <f t="shared" si="1"/>
        <v>--</v>
      </c>
      <c r="B36" s="118">
        <f t="shared" si="2"/>
        <v>0</v>
      </c>
      <c r="C36" s="118" t="str">
        <f t="shared" si="3"/>
        <v>ks</v>
      </c>
      <c r="D36" s="118">
        <f t="shared" si="4"/>
        <v>0</v>
      </c>
      <c r="E36" s="118">
        <f t="shared" si="5"/>
        <v>0</v>
      </c>
      <c r="F36" s="118" t="str">
        <f t="shared" si="6"/>
        <v>知事</v>
      </c>
      <c r="G36" s="118">
        <f t="shared" si="7"/>
        <v>0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 t="str">
        <f t="shared" si="8"/>
        <v>0</v>
      </c>
      <c r="AB36" s="118">
        <f t="shared" si="9"/>
        <v>0</v>
      </c>
      <c r="AC36" s="118">
        <f t="shared" si="10"/>
      </c>
      <c r="AD36" s="118">
        <f t="shared" si="11"/>
        <v>0</v>
      </c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O36" t="str">
        <f>'調査票２'!$B53</f>
        <v>34</v>
      </c>
      <c r="CP36">
        <f>'調査票２'!$D53</f>
        <v>0</v>
      </c>
      <c r="CQ36">
        <f>'調査票２'!$E53</f>
        <v>0</v>
      </c>
      <c r="CR36">
        <f>'調査票２'!$F53</f>
        <v>0</v>
      </c>
      <c r="CS36">
        <f>'調査票２'!$G53</f>
        <v>0</v>
      </c>
      <c r="CT36">
        <f>'調査票２'!$H53</f>
        <v>0</v>
      </c>
      <c r="CU36">
        <f>'調査票２'!$I53</f>
        <v>0</v>
      </c>
    </row>
    <row r="37" spans="1:99" ht="13.5">
      <c r="A37" s="118" t="str">
        <f t="shared" si="1"/>
        <v>--</v>
      </c>
      <c r="B37" s="118">
        <f t="shared" si="2"/>
        <v>0</v>
      </c>
      <c r="C37" s="118" t="str">
        <f t="shared" si="3"/>
        <v>ks</v>
      </c>
      <c r="D37" s="118">
        <f t="shared" si="4"/>
        <v>0</v>
      </c>
      <c r="E37" s="118">
        <f t="shared" si="5"/>
        <v>0</v>
      </c>
      <c r="F37" s="118" t="str">
        <f t="shared" si="6"/>
        <v>知事</v>
      </c>
      <c r="G37" s="118">
        <f t="shared" si="7"/>
        <v>0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 t="str">
        <f t="shared" si="8"/>
        <v>0</v>
      </c>
      <c r="AB37" s="118">
        <f t="shared" si="9"/>
        <v>0</v>
      </c>
      <c r="AC37" s="118">
        <f t="shared" si="10"/>
      </c>
      <c r="AD37" s="118">
        <f t="shared" si="11"/>
        <v>0</v>
      </c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O37" t="str">
        <f>'調査票２'!$B54</f>
        <v>35</v>
      </c>
      <c r="CP37">
        <f>'調査票２'!$D54</f>
        <v>0</v>
      </c>
      <c r="CQ37">
        <f>'調査票２'!$E54</f>
        <v>0</v>
      </c>
      <c r="CR37">
        <f>'調査票２'!$F54</f>
        <v>0</v>
      </c>
      <c r="CS37">
        <f>'調査票２'!$G54</f>
        <v>0</v>
      </c>
      <c r="CT37">
        <f>'調査票２'!$H54</f>
        <v>0</v>
      </c>
      <c r="CU37">
        <f>'調査票２'!$I54</f>
        <v>0</v>
      </c>
    </row>
    <row r="38" spans="1:99" ht="13.5">
      <c r="A38" s="118" t="str">
        <f t="shared" si="1"/>
        <v>--</v>
      </c>
      <c r="B38" s="118">
        <f t="shared" si="2"/>
        <v>0</v>
      </c>
      <c r="C38" s="118" t="str">
        <f t="shared" si="3"/>
        <v>ks</v>
      </c>
      <c r="D38" s="118">
        <f t="shared" si="4"/>
        <v>0</v>
      </c>
      <c r="E38" s="118">
        <f t="shared" si="5"/>
        <v>0</v>
      </c>
      <c r="F38" s="118" t="str">
        <f t="shared" si="6"/>
        <v>知事</v>
      </c>
      <c r="G38" s="118">
        <f t="shared" si="7"/>
        <v>0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 t="str">
        <f t="shared" si="8"/>
        <v>0</v>
      </c>
      <c r="AB38" s="118">
        <f t="shared" si="9"/>
        <v>0</v>
      </c>
      <c r="AC38" s="118">
        <f t="shared" si="10"/>
      </c>
      <c r="AD38" s="118">
        <f t="shared" si="11"/>
        <v>0</v>
      </c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O38" t="str">
        <f>'調査票２'!$B55</f>
        <v>36</v>
      </c>
      <c r="CP38">
        <f>'調査票２'!$D55</f>
        <v>0</v>
      </c>
      <c r="CQ38">
        <f>'調査票２'!$E55</f>
        <v>0</v>
      </c>
      <c r="CR38">
        <f>'調査票２'!$F55</f>
        <v>0</v>
      </c>
      <c r="CS38">
        <f>'調査票２'!$G55</f>
        <v>0</v>
      </c>
      <c r="CT38">
        <f>'調査票２'!$H55</f>
        <v>0</v>
      </c>
      <c r="CU38">
        <f>'調査票２'!$I55</f>
        <v>0</v>
      </c>
    </row>
    <row r="39" spans="1:99" ht="13.5">
      <c r="A39" s="118" t="str">
        <f t="shared" si="1"/>
        <v>--</v>
      </c>
      <c r="B39" s="118">
        <f t="shared" si="2"/>
        <v>0</v>
      </c>
      <c r="C39" s="118" t="str">
        <f t="shared" si="3"/>
        <v>ks</v>
      </c>
      <c r="D39" s="118">
        <f t="shared" si="4"/>
        <v>0</v>
      </c>
      <c r="E39" s="118">
        <f t="shared" si="5"/>
        <v>0</v>
      </c>
      <c r="F39" s="118" t="str">
        <f t="shared" si="6"/>
        <v>知事</v>
      </c>
      <c r="G39" s="118">
        <f t="shared" si="7"/>
        <v>0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 t="str">
        <f t="shared" si="8"/>
        <v>0</v>
      </c>
      <c r="AB39" s="118">
        <f t="shared" si="9"/>
        <v>0</v>
      </c>
      <c r="AC39" s="118">
        <f t="shared" si="10"/>
      </c>
      <c r="AD39" s="118">
        <f t="shared" si="11"/>
        <v>0</v>
      </c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O39" t="str">
        <f>'調査票２'!$B56</f>
        <v>37</v>
      </c>
      <c r="CP39">
        <f>'調査票２'!$D56</f>
        <v>0</v>
      </c>
      <c r="CQ39">
        <f>'調査票２'!$E56</f>
        <v>0</v>
      </c>
      <c r="CR39">
        <f>'調査票２'!$F56</f>
        <v>0</v>
      </c>
      <c r="CS39">
        <f>'調査票２'!$G56</f>
        <v>0</v>
      </c>
      <c r="CT39">
        <f>'調査票２'!$H56</f>
        <v>0</v>
      </c>
      <c r="CU39">
        <f>'調査票２'!$I56</f>
        <v>0</v>
      </c>
    </row>
    <row r="40" spans="1:99" ht="13.5">
      <c r="A40" s="118" t="str">
        <f t="shared" si="1"/>
        <v>--</v>
      </c>
      <c r="B40" s="118">
        <f t="shared" si="2"/>
        <v>0</v>
      </c>
      <c r="C40" s="118" t="str">
        <f t="shared" si="3"/>
        <v>ks</v>
      </c>
      <c r="D40" s="118">
        <f t="shared" si="4"/>
        <v>0</v>
      </c>
      <c r="E40" s="118">
        <f t="shared" si="5"/>
        <v>0</v>
      </c>
      <c r="F40" s="118" t="str">
        <f t="shared" si="6"/>
        <v>知事</v>
      </c>
      <c r="G40" s="118">
        <f t="shared" si="7"/>
        <v>0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 t="str">
        <f t="shared" si="8"/>
        <v>0</v>
      </c>
      <c r="AB40" s="118">
        <f t="shared" si="9"/>
        <v>0</v>
      </c>
      <c r="AC40" s="118">
        <f t="shared" si="10"/>
      </c>
      <c r="AD40" s="118">
        <f t="shared" si="11"/>
        <v>0</v>
      </c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O40" t="str">
        <f>'調査票２'!$B57</f>
        <v>38</v>
      </c>
      <c r="CP40">
        <f>'調査票２'!$D57</f>
        <v>0</v>
      </c>
      <c r="CQ40">
        <f>'調査票２'!$E57</f>
        <v>0</v>
      </c>
      <c r="CR40">
        <f>'調査票２'!$F57</f>
        <v>0</v>
      </c>
      <c r="CS40">
        <f>'調査票２'!$G57</f>
        <v>0</v>
      </c>
      <c r="CT40">
        <f>'調査票２'!$H57</f>
        <v>0</v>
      </c>
      <c r="CU40">
        <f>'調査票２'!$I57</f>
        <v>0</v>
      </c>
    </row>
    <row r="41" spans="1:99" ht="13.5">
      <c r="A41" s="118" t="str">
        <f t="shared" si="1"/>
        <v>--</v>
      </c>
      <c r="B41" s="118">
        <f t="shared" si="2"/>
        <v>0</v>
      </c>
      <c r="C41" s="118" t="str">
        <f t="shared" si="3"/>
        <v>ks</v>
      </c>
      <c r="D41" s="118">
        <f t="shared" si="4"/>
        <v>0</v>
      </c>
      <c r="E41" s="118">
        <f t="shared" si="5"/>
        <v>0</v>
      </c>
      <c r="F41" s="118" t="str">
        <f t="shared" si="6"/>
        <v>知事</v>
      </c>
      <c r="G41" s="118">
        <f t="shared" si="7"/>
        <v>0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 t="str">
        <f t="shared" si="8"/>
        <v>0</v>
      </c>
      <c r="AB41" s="118">
        <f t="shared" si="9"/>
        <v>0</v>
      </c>
      <c r="AC41" s="118">
        <f t="shared" si="10"/>
      </c>
      <c r="AD41" s="118">
        <f t="shared" si="11"/>
        <v>0</v>
      </c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O41" t="str">
        <f>'調査票２'!$B58</f>
        <v>39</v>
      </c>
      <c r="CP41">
        <f>'調査票２'!$D58</f>
        <v>0</v>
      </c>
      <c r="CQ41">
        <f>'調査票２'!$E58</f>
        <v>0</v>
      </c>
      <c r="CR41">
        <f>'調査票２'!$F58</f>
        <v>0</v>
      </c>
      <c r="CS41">
        <f>'調査票２'!$G58</f>
        <v>0</v>
      </c>
      <c r="CT41">
        <f>'調査票２'!$H58</f>
        <v>0</v>
      </c>
      <c r="CU41">
        <f>'調査票２'!$I58</f>
        <v>0</v>
      </c>
    </row>
    <row r="42" spans="1:99" ht="13.5">
      <c r="A42" s="118" t="str">
        <f t="shared" si="1"/>
        <v>--</v>
      </c>
      <c r="B42" s="118">
        <f t="shared" si="2"/>
        <v>0</v>
      </c>
      <c r="C42" s="118" t="str">
        <f t="shared" si="3"/>
        <v>ks</v>
      </c>
      <c r="D42" s="118">
        <f t="shared" si="4"/>
        <v>0</v>
      </c>
      <c r="E42" s="118">
        <f t="shared" si="5"/>
        <v>0</v>
      </c>
      <c r="F42" s="118" t="str">
        <f t="shared" si="6"/>
        <v>知事</v>
      </c>
      <c r="G42" s="118">
        <f t="shared" si="7"/>
        <v>0</v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 t="str">
        <f t="shared" si="8"/>
        <v>0</v>
      </c>
      <c r="AB42" s="118">
        <f t="shared" si="9"/>
        <v>0</v>
      </c>
      <c r="AC42" s="118">
        <f t="shared" si="10"/>
      </c>
      <c r="AD42" s="118">
        <f t="shared" si="11"/>
        <v>0</v>
      </c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O42" t="str">
        <f>'調査票２'!$B59</f>
        <v>40</v>
      </c>
      <c r="CP42">
        <f>'調査票２'!$D59</f>
        <v>0</v>
      </c>
      <c r="CQ42">
        <f>'調査票２'!$E59</f>
        <v>0</v>
      </c>
      <c r="CR42">
        <f>'調査票２'!$F59</f>
        <v>0</v>
      </c>
      <c r="CS42">
        <f>'調査票２'!$G59</f>
        <v>0</v>
      </c>
      <c r="CT42">
        <f>'調査票２'!$H59</f>
        <v>0</v>
      </c>
      <c r="CU42">
        <f>'調査票２'!$I59</f>
        <v>0</v>
      </c>
    </row>
    <row r="43" spans="1:99" ht="13.5">
      <c r="A43" s="118" t="str">
        <f t="shared" si="1"/>
        <v>--</v>
      </c>
      <c r="B43" s="118">
        <f t="shared" si="2"/>
        <v>0</v>
      </c>
      <c r="C43" s="118" t="str">
        <f t="shared" si="3"/>
        <v>ks</v>
      </c>
      <c r="D43" s="118">
        <f t="shared" si="4"/>
        <v>0</v>
      </c>
      <c r="E43" s="118">
        <f t="shared" si="5"/>
        <v>0</v>
      </c>
      <c r="F43" s="118" t="str">
        <f t="shared" si="6"/>
        <v>知事</v>
      </c>
      <c r="G43" s="118">
        <f t="shared" si="7"/>
        <v>0</v>
      </c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 t="str">
        <f t="shared" si="8"/>
        <v>0</v>
      </c>
      <c r="AB43" s="118">
        <f t="shared" si="9"/>
        <v>0</v>
      </c>
      <c r="AC43" s="118">
        <f t="shared" si="10"/>
      </c>
      <c r="AD43" s="118">
        <f t="shared" si="11"/>
        <v>0</v>
      </c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O43" t="str">
        <f>'調査票２'!$B60</f>
        <v>41</v>
      </c>
      <c r="CP43">
        <f>'調査票２'!$D60</f>
        <v>0</v>
      </c>
      <c r="CQ43">
        <f>'調査票２'!$E60</f>
        <v>0</v>
      </c>
      <c r="CR43">
        <f>'調査票２'!$F60</f>
        <v>0</v>
      </c>
      <c r="CS43">
        <f>'調査票２'!$G60</f>
        <v>0</v>
      </c>
      <c r="CT43">
        <f>'調査票２'!$H60</f>
        <v>0</v>
      </c>
      <c r="CU43">
        <f>'調査票２'!$I60</f>
        <v>0</v>
      </c>
    </row>
    <row r="44" spans="1:99" ht="13.5">
      <c r="A44" s="118" t="str">
        <f t="shared" si="1"/>
        <v>--</v>
      </c>
      <c r="B44" s="118">
        <f t="shared" si="2"/>
        <v>0</v>
      </c>
      <c r="C44" s="118" t="str">
        <f t="shared" si="3"/>
        <v>ks</v>
      </c>
      <c r="D44" s="118">
        <f t="shared" si="4"/>
        <v>0</v>
      </c>
      <c r="E44" s="118">
        <f t="shared" si="5"/>
        <v>0</v>
      </c>
      <c r="F44" s="118" t="str">
        <f t="shared" si="6"/>
        <v>知事</v>
      </c>
      <c r="G44" s="118">
        <f t="shared" si="7"/>
        <v>0</v>
      </c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 t="str">
        <f t="shared" si="8"/>
        <v>0</v>
      </c>
      <c r="AB44" s="118">
        <f t="shared" si="9"/>
        <v>0</v>
      </c>
      <c r="AC44" s="118">
        <f t="shared" si="10"/>
      </c>
      <c r="AD44" s="118">
        <f t="shared" si="11"/>
        <v>0</v>
      </c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O44" t="str">
        <f>'調査票２'!$B61</f>
        <v>42</v>
      </c>
      <c r="CP44">
        <f>'調査票２'!$D61</f>
        <v>0</v>
      </c>
      <c r="CQ44">
        <f>'調査票２'!$E61</f>
        <v>0</v>
      </c>
      <c r="CR44">
        <f>'調査票２'!$F61</f>
        <v>0</v>
      </c>
      <c r="CS44">
        <f>'調査票２'!$G61</f>
        <v>0</v>
      </c>
      <c r="CT44">
        <f>'調査票２'!$H61</f>
        <v>0</v>
      </c>
      <c r="CU44">
        <f>'調査票２'!$I61</f>
        <v>0</v>
      </c>
    </row>
    <row r="45" spans="1:99" ht="13.5">
      <c r="A45" s="118" t="str">
        <f t="shared" si="1"/>
        <v>--</v>
      </c>
      <c r="B45" s="118">
        <f t="shared" si="2"/>
        <v>0</v>
      </c>
      <c r="C45" s="118" t="str">
        <f t="shared" si="3"/>
        <v>ks</v>
      </c>
      <c r="D45" s="118">
        <f t="shared" si="4"/>
        <v>0</v>
      </c>
      <c r="E45" s="118">
        <f t="shared" si="5"/>
        <v>0</v>
      </c>
      <c r="F45" s="118" t="str">
        <f t="shared" si="6"/>
        <v>知事</v>
      </c>
      <c r="G45" s="118">
        <f t="shared" si="7"/>
        <v>0</v>
      </c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 t="str">
        <f t="shared" si="8"/>
        <v>0</v>
      </c>
      <c r="AB45" s="118">
        <f t="shared" si="9"/>
        <v>0</v>
      </c>
      <c r="AC45" s="118">
        <f t="shared" si="10"/>
      </c>
      <c r="AD45" s="118">
        <f t="shared" si="11"/>
        <v>0</v>
      </c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O45" t="str">
        <f>'調査票２'!$B62</f>
        <v>43</v>
      </c>
      <c r="CP45">
        <f>'調査票２'!$D62</f>
        <v>0</v>
      </c>
      <c r="CQ45">
        <f>'調査票２'!$E62</f>
        <v>0</v>
      </c>
      <c r="CR45">
        <f>'調査票２'!$F62</f>
        <v>0</v>
      </c>
      <c r="CS45">
        <f>'調査票２'!$G62</f>
        <v>0</v>
      </c>
      <c r="CT45">
        <f>'調査票２'!$H62</f>
        <v>0</v>
      </c>
      <c r="CU45">
        <f>'調査票２'!$I62</f>
        <v>0</v>
      </c>
    </row>
    <row r="46" spans="1:99" ht="13.5">
      <c r="A46" s="118" t="str">
        <f t="shared" si="1"/>
        <v>--</v>
      </c>
      <c r="B46" s="118">
        <f t="shared" si="2"/>
        <v>0</v>
      </c>
      <c r="C46" s="118" t="str">
        <f t="shared" si="3"/>
        <v>ks</v>
      </c>
      <c r="D46" s="118">
        <f t="shared" si="4"/>
        <v>0</v>
      </c>
      <c r="E46" s="118">
        <f t="shared" si="5"/>
        <v>0</v>
      </c>
      <c r="F46" s="118" t="str">
        <f t="shared" si="6"/>
        <v>知事</v>
      </c>
      <c r="G46" s="118">
        <f t="shared" si="7"/>
        <v>0</v>
      </c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 t="str">
        <f t="shared" si="8"/>
        <v>0</v>
      </c>
      <c r="AB46" s="118">
        <f t="shared" si="9"/>
        <v>0</v>
      </c>
      <c r="AC46" s="118">
        <f t="shared" si="10"/>
      </c>
      <c r="AD46" s="118">
        <f t="shared" si="11"/>
        <v>0</v>
      </c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O46" t="str">
        <f>'調査票２'!$B63</f>
        <v>44</v>
      </c>
      <c r="CP46">
        <f>'調査票２'!$D63</f>
        <v>0</v>
      </c>
      <c r="CQ46">
        <f>'調査票２'!$E63</f>
        <v>0</v>
      </c>
      <c r="CR46">
        <f>'調査票２'!$F63</f>
        <v>0</v>
      </c>
      <c r="CS46">
        <f>'調査票２'!$G63</f>
        <v>0</v>
      </c>
      <c r="CT46">
        <f>'調査票２'!$H63</f>
        <v>0</v>
      </c>
      <c r="CU46">
        <f>'調査票２'!$I63</f>
        <v>0</v>
      </c>
    </row>
    <row r="47" spans="1:99" ht="13.5">
      <c r="A47" s="118" t="str">
        <f t="shared" si="1"/>
        <v>--</v>
      </c>
      <c r="B47" s="118">
        <f t="shared" si="2"/>
        <v>0</v>
      </c>
      <c r="C47" s="118" t="str">
        <f t="shared" si="3"/>
        <v>ks</v>
      </c>
      <c r="D47" s="118">
        <f t="shared" si="4"/>
        <v>0</v>
      </c>
      <c r="E47" s="118">
        <f t="shared" si="5"/>
        <v>0</v>
      </c>
      <c r="F47" s="118" t="str">
        <f t="shared" si="6"/>
        <v>知事</v>
      </c>
      <c r="G47" s="118">
        <f t="shared" si="7"/>
        <v>0</v>
      </c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 t="str">
        <f t="shared" si="8"/>
        <v>0</v>
      </c>
      <c r="AB47" s="118">
        <f t="shared" si="9"/>
        <v>0</v>
      </c>
      <c r="AC47" s="118">
        <f t="shared" si="10"/>
      </c>
      <c r="AD47" s="118">
        <f t="shared" si="11"/>
        <v>0</v>
      </c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O47" t="str">
        <f>'調査票２'!$B64</f>
        <v>45</v>
      </c>
      <c r="CP47">
        <f>'調査票２'!$D64</f>
        <v>0</v>
      </c>
      <c r="CQ47">
        <f>'調査票２'!$E64</f>
        <v>0</v>
      </c>
      <c r="CR47">
        <f>'調査票２'!$F64</f>
        <v>0</v>
      </c>
      <c r="CS47">
        <f>'調査票２'!$G64</f>
        <v>0</v>
      </c>
      <c r="CT47">
        <f>'調査票２'!$H64</f>
        <v>0</v>
      </c>
      <c r="CU47">
        <f>'調査票２'!$I64</f>
        <v>0</v>
      </c>
    </row>
    <row r="48" spans="1:99" ht="13.5">
      <c r="A48" s="118" t="str">
        <f t="shared" si="1"/>
        <v>--</v>
      </c>
      <c r="B48" s="118">
        <f t="shared" si="2"/>
        <v>0</v>
      </c>
      <c r="C48" s="118" t="str">
        <f t="shared" si="3"/>
        <v>ks</v>
      </c>
      <c r="D48" s="118">
        <f t="shared" si="4"/>
        <v>0</v>
      </c>
      <c r="E48" s="118">
        <f t="shared" si="5"/>
        <v>0</v>
      </c>
      <c r="F48" s="118" t="str">
        <f t="shared" si="6"/>
        <v>知事</v>
      </c>
      <c r="G48" s="118">
        <f t="shared" si="7"/>
        <v>0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 t="str">
        <f t="shared" si="8"/>
        <v>0</v>
      </c>
      <c r="AB48" s="118">
        <f t="shared" si="9"/>
        <v>0</v>
      </c>
      <c r="AC48" s="118">
        <f t="shared" si="10"/>
      </c>
      <c r="AD48" s="118">
        <f t="shared" si="11"/>
        <v>0</v>
      </c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O48" t="str">
        <f>'調査票２'!$B65</f>
        <v>46</v>
      </c>
      <c r="CP48">
        <f>'調査票２'!$D65</f>
        <v>0</v>
      </c>
      <c r="CQ48">
        <f>'調査票２'!$E65</f>
        <v>0</v>
      </c>
      <c r="CR48">
        <f>'調査票２'!$F65</f>
        <v>0</v>
      </c>
      <c r="CS48">
        <f>'調査票２'!$G65</f>
        <v>0</v>
      </c>
      <c r="CT48">
        <f>'調査票２'!$H65</f>
        <v>0</v>
      </c>
      <c r="CU48">
        <f>'調査票２'!$I65</f>
        <v>0</v>
      </c>
    </row>
    <row r="49" spans="1:99" ht="13.5">
      <c r="A49" s="118" t="str">
        <f t="shared" si="1"/>
        <v>--</v>
      </c>
      <c r="B49" s="118">
        <f t="shared" si="2"/>
        <v>0</v>
      </c>
      <c r="C49" s="118" t="str">
        <f t="shared" si="3"/>
        <v>ks</v>
      </c>
      <c r="D49" s="118">
        <f t="shared" si="4"/>
        <v>0</v>
      </c>
      <c r="E49" s="118">
        <f t="shared" si="5"/>
        <v>0</v>
      </c>
      <c r="F49" s="118" t="str">
        <f t="shared" si="6"/>
        <v>知事</v>
      </c>
      <c r="G49" s="118">
        <f t="shared" si="7"/>
        <v>0</v>
      </c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 t="str">
        <f t="shared" si="8"/>
        <v>0</v>
      </c>
      <c r="AB49" s="118">
        <f t="shared" si="9"/>
        <v>0</v>
      </c>
      <c r="AC49" s="118">
        <f t="shared" si="10"/>
      </c>
      <c r="AD49" s="118">
        <f t="shared" si="11"/>
        <v>0</v>
      </c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O49" t="str">
        <f>'調査票２'!$B66</f>
        <v>47</v>
      </c>
      <c r="CP49">
        <f>'調査票２'!$D66</f>
        <v>0</v>
      </c>
      <c r="CQ49">
        <f>'調査票２'!$E66</f>
        <v>0</v>
      </c>
      <c r="CR49">
        <f>'調査票２'!$F66</f>
        <v>0</v>
      </c>
      <c r="CS49">
        <f>'調査票２'!$G66</f>
        <v>0</v>
      </c>
      <c r="CT49">
        <f>'調査票２'!$H66</f>
        <v>0</v>
      </c>
      <c r="CU49">
        <f>'調査票２'!$I66</f>
        <v>0</v>
      </c>
    </row>
    <row r="50" spans="36:37" ht="13.5">
      <c r="AJ50" s="118"/>
      <c r="AK50" s="118"/>
    </row>
    <row r="51" spans="3:4" ht="13.5">
      <c r="C51" t="s">
        <v>357</v>
      </c>
      <c r="D51" t="s">
        <v>358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6384" width="9.00390625" style="118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2017-10-16T04:42:15Z</cp:lastPrinted>
  <dcterms:created xsi:type="dcterms:W3CDTF">2003-07-04T02:00:24Z</dcterms:created>
  <dcterms:modified xsi:type="dcterms:W3CDTF">2020-04-10T02:49:05Z</dcterms:modified>
  <cp:category/>
  <cp:version/>
  <cp:contentType/>
  <cp:contentStatus/>
</cp:coreProperties>
</file>