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自動車局※\"/>
    </mc:Choice>
  </mc:AlternateContent>
  <bookViews>
    <workbookView xWindow="29025" yWindow="1680" windowWidth="22680" windowHeight="14580"/>
  </bookViews>
  <sheets>
    <sheet name="行政事業レビューシート" sheetId="11" r:id="rId1"/>
    <sheet name="入力規則等" sheetId="4" state="hidden"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25" i="11"/>
  <c r="AY329" i="11"/>
  <c r="AY333" i="11"/>
  <c r="AY340" i="11"/>
  <c r="AY322" i="11"/>
  <c r="AY326" i="11"/>
  <c r="AY330" i="11"/>
  <c r="AY336" i="11"/>
  <c r="AY341" i="11"/>
  <c r="AY323" i="11"/>
  <c r="AY327" i="11"/>
  <c r="AY331" i="11"/>
  <c r="AY337" i="11"/>
  <c r="AY324" i="11"/>
  <c r="AY328" i="11"/>
  <c r="AY338" i="11"/>
  <c r="AY397" i="11"/>
  <c r="AY69" i="11"/>
  <c r="AY66" i="11"/>
  <c r="AY75" i="11"/>
  <c r="AY73" i="11"/>
  <c r="AY77" i="11"/>
  <c r="AY74" i="11"/>
  <c r="AY72" i="11"/>
  <c r="AY335" i="11"/>
  <c r="AY214" i="11"/>
  <c r="AY208" i="11"/>
  <c r="AY211" i="11" s="1"/>
  <c r="AY200" i="11"/>
  <c r="AY207" i="11" s="1"/>
  <c r="AY198" i="11"/>
  <c r="AY195" i="11"/>
  <c r="AY196" i="11" s="1"/>
  <c r="AY190" i="11"/>
  <c r="AY192" i="11" s="1"/>
  <c r="AY180" i="11"/>
  <c r="AY187" i="11" s="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4" i="11"/>
  <c r="AY122" i="11"/>
  <c r="AY123" i="11" s="1"/>
  <c r="AY112" i="11"/>
  <c r="AY119" i="11" s="1"/>
  <c r="AY100" i="11"/>
  <c r="AY99" i="11"/>
  <c r="AY101" i="11" s="1"/>
  <c r="AY98" i="11"/>
  <c r="AY102" i="11"/>
  <c r="AY104" i="11" s="1"/>
  <c r="AY204" i="11" l="1"/>
  <c r="AY212" i="11"/>
  <c r="AY201" i="11"/>
  <c r="AY205" i="11"/>
  <c r="AY209" i="11"/>
  <c r="AY213" i="11"/>
  <c r="AY202" i="11"/>
  <c r="AY206" i="11"/>
  <c r="AY210" i="11"/>
  <c r="AY203" i="11"/>
  <c r="AY176" i="11"/>
  <c r="AY120" i="11"/>
  <c r="AY154" i="11"/>
  <c r="AY113" i="11"/>
  <c r="AY117" i="11"/>
  <c r="AY121" i="11"/>
  <c r="AY125" i="11"/>
  <c r="AY151" i="11"/>
  <c r="AY155" i="11"/>
  <c r="AY177" i="11"/>
  <c r="AY116" i="11"/>
  <c r="AY114" i="11"/>
  <c r="AY118" i="11"/>
  <c r="AY126" i="11"/>
  <c r="AY152" i="11"/>
  <c r="AY174" i="11"/>
  <c r="AY178" i="11"/>
  <c r="AY193"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80" i="11"/>
  <c r="AY78" i="11"/>
  <c r="AY87" i="11" s="1"/>
  <c r="AY44" i="11"/>
  <c r="AY52" i="11" s="1"/>
  <c r="AY84" i="11" l="1"/>
  <c r="AY92" i="11"/>
  <c r="AY96" i="11"/>
  <c r="AY55" i="11"/>
  <c r="AY82" i="11"/>
  <c r="AY86" i="11"/>
  <c r="AY90" i="11"/>
  <c r="AY94"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<sst xmlns="http://schemas.openxmlformats.org/spreadsheetml/2006/main" count="1280" uniqueCount="671">
  <si>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</si>
  <si>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</si>
  <si>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</si>
  <si>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</si>
  <si>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</si>
  <si>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</si>
  <si>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</si>
  <si>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</si>
  <si>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</si>
  <si>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</si>
  <si>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</si>
  <si>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</si>
  <si>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</si>
  <si>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</si>
  <si>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</si>
  <si>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</si>
  <si>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</si>
  <si>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</si>
  <si>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</si>
  <si>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</si>
  <si>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</si>
  <si>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</si>
  <si>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</si>
  <si>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</si>
  <si>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</si>
  <si>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</si>
  <si>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</si>
  <si>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</si>
  <si>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</si>
  <si>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</si>
  <si>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</si>
  <si>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</si>
  <si>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</si>
  <si>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</si>
  <si>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</si>
  <si>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</si>
  <si>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</si>
  <si>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</si>
  <si>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</si>
  <si>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</si>
  <si>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</si>
  <si>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</si>
  <si>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</si>
  <si>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</si>
  <si>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</si>
  <si>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</si>
  <si>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</si>
  <si>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</si>
  <si>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</si>
  <si>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</si>
  <si>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</si>
  <si>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</si>
  <si>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</si>
  <si>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</si>
  <si>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</si>
  <si>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</si>
  <si>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</si>
  <si>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</si>
  <si>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</si>
  <si>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</si>
  <si>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</si>
  <si>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</si>
  <si>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</si>
  <si>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</si>
  <si>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</si>
  <si>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</si>
  <si>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</si>
  <si>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</si>
  <si>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</si>
  <si>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</si>
  <si>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</si>
  <si>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</si>
  <si>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</si>
  <si>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</si>
  <si>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</si>
  <si>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</si>
  <si>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</si>
  <si>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</si>
  <si>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</si>
  <si>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</si>
  <si>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</si>
  <si>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</si>
  <si>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</si>
  <si>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</si>
  <si>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</si>
  <si>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</si>
  <si>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</si>
  <si>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</si>
  <si>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</si>
  <si>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</si>
  <si>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</si>
  <si>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</si>
  <si>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</si>
  <si>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</si>
  <si>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</si>
  <si>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</si>
  <si>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</si>
  <si>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</si>
  <si>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</si>
  <si>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</si>
  <si>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</si>
  <si>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</si>
  <si>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</si>
  <si>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</si>
  <si>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</si>
  <si>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</si>
  <si>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</si>
  <si>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</si>
  <si>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</si>
  <si>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</si>
  <si>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</si>
  <si>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</si>
  <si>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</si>
  <si>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</si>
  <si>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</si>
  <si>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</si>
  <si>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</si>
  <si>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</si>
  <si>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</si>
  <si>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</si>
  <si>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</si>
  <si>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</si>
  <si>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</si>
  <si>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</si>
  <si>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</si>
  <si>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</si>
  <si>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</si>
  <si>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</si>
  <si>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</si>
  <si>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</si>
  <si>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</si>
  <si>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</si>
  <si>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</si>
  <si>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</si>
  <si>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</si>
  <si>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</si>
  <si>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</si>
  <si>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</si>
  <si>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</si>
  <si>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</si>
  <si>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</si>
  <si>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</si>
  <si>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</si>
  <si>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</si>
  <si>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</si>
  <si>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</si>
  <si>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</si>
  <si>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</si>
  <si>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</si>
  <si>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</si>
  <si>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</si>
  <si>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</si>
  <si>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</si>
  <si>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</si>
  <si>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</si>
  <si>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</si>
  <si>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</si>
  <si>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</si>
  <si>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</si>
  <si>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</si>
  <si>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</si>
  <si>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</si>
  <si>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</si>
  <si>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</si>
  <si>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</si>
  <si>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</si>
  <si>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</si>
  <si>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</si>
  <si>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</si>
  <si>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</si>
  <si>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</si>
  <si>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</si>
  <si>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</si>
  <si>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</si>
  <si>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</si>
  <si>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</si>
  <si>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</si>
  <si>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</si>
  <si>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</si>
  <si>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</si>
  <si>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</si>
  <si>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</si>
  <si>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</si>
  <si>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</si>
  <si>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</si>
  <si>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</si>
  <si>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</si>
  <si>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</si>
  <si>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</si>
  <si>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</si>
  <si>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</si>
  <si>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</si>
  <si>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</si>
  <si>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</si>
  <si>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</si>
  <si>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</si>
  <si>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</si>
  <si>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</si>
  <si>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</si>
  <si>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</si>
  <si>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</si>
  <si>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</si>
  <si>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</si>
  <si>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</si>
  <si>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</si>
  <si>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</si>
  <si>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</si>
  <si>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</si>
  <si>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</si>
  <si>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</si>
  <si>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</si>
  <si>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</si>
  <si>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</si>
  <si>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</si>
  <si>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</si>
  <si>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</si>
  <si>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</si>
  <si>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</si>
  <si>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</si>
  <si>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</si>
  <si>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</si>
  <si>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</si>
  <si>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</si>
  <si>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</si>
  <si>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</si>
  <si>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</si>
  <si>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</si>
  <si>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</si>
  <si>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</si>
  <si>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</si>
  <si>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</si>
  <si>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</si>
  <si>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</si>
  <si>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</si>
  <si>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</si>
  <si>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</si>
  <si>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</si>
  <si>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</si>
  <si>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</si>
  <si>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</si>
  <si>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</si>
  <si>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</si>
  <si>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</si>
  <si>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</si>
  <si>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</si>
  <si>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</si>
  <si>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</si>
  <si>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</si>
  <si>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</si>
  <si>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</si>
  <si>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</si>
  <si>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</si>
  <si>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</si>
  <si>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</si>
  <si>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</si>
  <si>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</si>
  <si>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</si>
  <si>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</si>
  <si>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</si>
  <si>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</si>
  <si>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</si>
  <si>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</si>
  <si>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</si>
  <si>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</si>
  <si>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</si>
  <si>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</si>
  <si>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</si>
  <si>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</si>
  <si>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</si>
  <si>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</si>
  <si>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</si>
  <si>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</si>
  <si>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</si>
  <si>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</si>
  <si>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</si>
  <si>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</si>
  <si>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</si>
  <si>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</si>
  <si>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</si>
  <si>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</si>
  <si>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</si>
  <si>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</si>
  <si>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</si>
  <si>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</si>
  <si>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</si>
  <si>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</si>
  <si>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</si>
  <si>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</si>
  <si>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</si>
  <si>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</si>
  <si>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</si>
  <si>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</si>
  <si>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</si>
  <si>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</si>
  <si>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</si>
  <si>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</si>
  <si>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</si>
  <si>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</si>
  <si>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</si>
  <si>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</si>
  <si>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</si>
  <si>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</si>
  <si>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</si>
  <si>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</si>
  <si>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</si>
  <si>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</si>
  <si>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</si>
  <si>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</si>
  <si>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</si>
  <si>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</si>
  <si>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</si>
  <si>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</si>
  <si>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</si>
  <si>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</si>
  <si>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</si>
  <si>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</si>
  <si>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</si>
  <si>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</si>
  <si>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</si>
  <si>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</si>
  <si>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</si>
  <si>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</si>
  <si>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</si>
  <si>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</si>
  <si>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</si>
  <si>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</si>
  <si>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</si>
  <si>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</si>
  <si>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</si>
  <si>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</si>
  <si>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</si>
  <si>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</si>
  <si>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</si>
  <si>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</si>
  <si>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</si>
  <si>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</si>
  <si>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</si>
  <si>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</si>
  <si>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</si>
  <si>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</si>
  <si>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</si>
  <si>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</si>
  <si>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</si>
  <si>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</si>
  <si>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</si>
  <si>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</si>
  <si>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</si>
  <si>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</si>
  <si>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</si>
  <si>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</si>
  <si>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</si>
  <si>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</si>
  <si>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</si>
  <si>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</si>
  <si>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</si>
  <si>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</si>
  <si>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</si>
  <si>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</si>
  <si>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</si>
  <si>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</si>
  <si>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</si>
  <si>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</si>
  <si>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</si>
  <si>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</si>
  <si>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</si>
  <si>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</si>
  <si>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</si>
  <si>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</si>
  <si>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</si>
  <si>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</si>
  <si>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</si>
  <si>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</si>
  <si>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</si>
  <si>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</si>
  <si>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</si>
  <si>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</si>
  <si>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</si>
  <si>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</si>
  <si>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</si>
  <si>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</si>
  <si>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</si>
  <si>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</si>
  <si>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</si>
  <si>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</si>
  <si>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</si>
  <si>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</si>
  <si>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</si>
  <si>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</si>
  <si>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</si>
  <si>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</si>
  <si>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</si>
  <si>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</si>
  <si>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</si>
  <si>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</si>
  <si>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</si>
  <si>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</si>
  <si>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</si>
  <si>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</si>
  <si>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</si>
  <si>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</si>
  <si>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</si>
  <si>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</si>
  <si>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</si>
  <si>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</si>
  <si>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</si>
  <si>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</si>
  <si>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</si>
  <si>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</si>
  <si>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</si>
  <si>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</si>
  <si>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</si>
  <si>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</si>
  <si>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</si>
  <si>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</si>
  <si>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</si>
  <si>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</si>
  <si>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</si>
  <si>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</si>
  <si>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</si>
  <si>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</si>
  <si>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</si>
  <si>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</si>
  <si>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</si>
  <si>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</si>
  <si>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</si>
  <si>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</si>
  <si>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</si>
  <si>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</si>
  <si>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</si>
  <si>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</si>
  <si>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</si>
  <si>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</si>
  <si>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</si>
  <si>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</si>
  <si>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</si>
  <si>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</si>
  <si>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</si>
  <si>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</si>
  <si>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</si>
  <si>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</si>
  <si>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</si>
  <si>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</si>
  <si>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</si>
  <si>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</si>
  <si>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</si>
  <si>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</si>
  <si>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</si>
  <si>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</si>
  <si>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</si>
  <si>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</si>
  <si>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</si>
  <si>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</si>
  <si>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</si>
  <si>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</si>
  <si>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</si>
  <si>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</si>
  <si>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</si>
  <si>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</si>
  <si>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</si>
  <si>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</si>
  <si>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</si>
  <si>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</si>
  <si>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</si>
  <si>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</si>
  <si>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</si>
  <si>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</si>
  <si>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</si>
  <si>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</si>
  <si>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</si>
  <si>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</si>
  <si>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</si>
  <si>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</si>
  <si>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</si>
  <si>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</si>
  <si>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</si>
  <si>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</si>
  <si>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</si>
  <si>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</si>
  <si>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</si>
  <si>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</si>
  <si>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</si>
  <si>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</si>
  <si>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</si>
  <si>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</si>
  <si>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</si>
  <si>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</si>
  <si>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</si>
  <si>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</si>
  <si>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</si>
  <si>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</si>
  <si>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</si>
  <si>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</si>
  <si>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</si>
  <si>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</si>
  <si>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</si>
  <si>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</si>
  <si>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</si>
  <si>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</si>
  <si>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</si>
  <si>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</si>
  <si>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</si>
  <si>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</si>
  <si>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</si>
  <si>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</si>
  <si>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</si>
  <si>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</si>
  <si>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</si>
  <si>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</si>
  <si>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</si>
  <si>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</si>
  <si>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</si>
  <si>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</si>
  <si>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</si>
  <si>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</si>
  <si>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</si>
  <si>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</si>
  <si>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</si>
  <si>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</si>
  <si>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</si>
  <si>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</si>
  <si>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</si>
  <si>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</si>
  <si>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</si>
  <si>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</si>
  <si>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</si>
  <si>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</si>
  <si>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</si>
  <si>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</si>
  <si>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</si>
  <si>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</si>
  <si>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</si>
  <si>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</si>
  <si>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</si>
  <si>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</si>
  <si>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</si>
  <si>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</si>
  <si>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</si>
  <si>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</si>
  <si>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</si>
  <si>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</si>
  <si>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</si>
  <si>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</si>
  <si>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</si>
  <si>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</si>
  <si>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</si>
  <si>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</si>
  <si>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</si>
  <si>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</si>
  <si>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</si>
  <si>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</si>
  <si>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</si>
  <si>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</si>
  <si>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</si>
  <si>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</si>
  <si>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</si>
  <si>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</si>
  <si>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</si>
  <si>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</si>
  <si>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</si>
  <si>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</si>
  <si>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</si>
  <si>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</si>
  <si>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</si>
  <si>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</si>
  <si>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</si>
  <si>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</si>
  <si>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</si>
  <si>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</si>
  <si>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</si>
  <si>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</si>
  <si>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</si>
  <si>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</si>
  <si>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</si>
  <si>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</si>
  <si>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</si>
  <si>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</si>
  <si>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</si>
  <si>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</si>
  <si>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</si>
  <si>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</si>
  <si>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</si>
  <si>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</si>
  <si>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</si>
  <si>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</si>
  <si>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</si>
  <si>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</si>
  <si>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</si>
  <si>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</si>
  <si>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</si>
  <si>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</si>
  <si>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</si>
  <si>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</si>
  <si>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</si>
  <si>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</si>
  <si>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</si>
  <si>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</si>
  <si>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</si>
  <si>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</si>
  <si>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</si>
  <si>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</si>
  <si>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</si>
  <si>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</si>
  <si>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</si>
  <si>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</si>
  <si>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</si>
  <si>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</si>
  <si>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</si>
  <si>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</si>
  <si>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</si>
  <si>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自動車局</t>
  </si>
  <si>
    <t>令和元年度</t>
  </si>
  <si>
    <t>終了予定なし</t>
  </si>
  <si>
    <t>安全政策課</t>
  </si>
  <si>
    <t>道路運送法第２２条</t>
  </si>
  <si>
    <t>我が国におけるバス等を使用したテロ防止対策について、適切に検討・企画の上、実行に移すことにより、テロの脅威に的確に対応することが可能となるようにし、旅客、乗務員等の安全の確保を図る。</t>
  </si>
  <si>
    <t>公共交通等安全対策調査費</t>
  </si>
  <si>
    <t>旅客自動車分野に対するテロの発生件数０件を目標とする。</t>
  </si>
  <si>
    <t>旅客自動車分野に対するテロの発生件数</t>
  </si>
  <si>
    <t>件</t>
  </si>
  <si>
    <t>-</t>
  </si>
  <si>
    <t>国土交通省自動車局調べ</t>
  </si>
  <si>
    <t>回</t>
  </si>
  <si>
    <t>調査実行額（Ｘ）／実施回数（Ｙ）　　　　　　　　　　　　　</t>
    <phoneticPr fontId="5"/>
  </si>
  <si>
    <t>百万円</t>
  </si>
  <si>
    <t>　　Ｘ/Ｙ</t>
    <phoneticPr fontId="5"/>
  </si>
  <si>
    <t>13.6/1</t>
  </si>
  <si>
    <t>／　</t>
    <phoneticPr fontId="5"/>
  </si>
  <si>
    <t>新31</t>
  </si>
  <si>
    <t>○</t>
  </si>
  <si>
    <t>国交</t>
  </si>
  <si>
    <t>2020年東京オリンピック競技大会・東京パラリンピック競技大会等を見据えたテロ対策推進要綱</t>
    <phoneticPr fontId="5"/>
  </si>
  <si>
    <t>3/1</t>
    <phoneticPr fontId="5"/>
  </si>
  <si>
    <t>５　安全で安心できる交通の確保、治安・生活安全の確保</t>
    <phoneticPr fontId="5"/>
  </si>
  <si>
    <t>１４　公共交通の安全確保・鉄道の安全性向上、ハイジャック・航空機テロ防止を推進する</t>
    <phoneticPr fontId="5"/>
  </si>
  <si>
    <t>公共交通機関を安全に利用できることは、国民のニーズであり、その安全の確保のためには、テロ対策は非常に重要なものである。また、全国にある運送事業者を一律に実施することが必要であることから、国が実施すべき事業であると考える。</t>
    <phoneticPr fontId="5"/>
  </si>
  <si>
    <t>同上</t>
    <rPh sb="0" eb="2">
      <t>ドウジョウ</t>
    </rPh>
    <phoneticPr fontId="5"/>
  </si>
  <si>
    <t>1/0</t>
    <phoneticPr fontId="5"/>
  </si>
  <si>
    <t>バス等を使用したテロの未然防止のために真に必要な支出であり、国費投入の必要性と事業の効率性については、適当、適切なものであった。</t>
    <rPh sb="2" eb="3">
      <t>ナド</t>
    </rPh>
    <rPh sb="4" eb="6">
      <t>シヨウ</t>
    </rPh>
    <rPh sb="11" eb="15">
      <t>ミゼンボウシ</t>
    </rPh>
    <rPh sb="19" eb="20">
      <t>シン</t>
    </rPh>
    <rPh sb="21" eb="23">
      <t>ヒツヨウ</t>
    </rPh>
    <rPh sb="24" eb="26">
      <t>シシュツ</t>
    </rPh>
    <rPh sb="30" eb="34">
      <t>コクヒトウニュウ</t>
    </rPh>
    <rPh sb="35" eb="38">
      <t>ヒツヨウセイ</t>
    </rPh>
    <rPh sb="39" eb="41">
      <t>ジギョウ</t>
    </rPh>
    <rPh sb="42" eb="45">
      <t>コウリツセイ</t>
    </rPh>
    <rPh sb="51" eb="53">
      <t>テキトウ</t>
    </rPh>
    <rPh sb="54" eb="56">
      <t>テキセツ</t>
    </rPh>
    <phoneticPr fontId="5"/>
  </si>
  <si>
    <t>引き続きバスターミナル等の警戒強化を目指し、効果的、効率的な事業の実施に努めるとともに、支出先の選定にあたっては、競争性の確保とコストの削減に努める。</t>
    <rPh sb="0" eb="1">
      <t>ヒ</t>
    </rPh>
    <rPh sb="2" eb="3">
      <t>ツヅ</t>
    </rPh>
    <rPh sb="11" eb="12">
      <t>ナド</t>
    </rPh>
    <rPh sb="13" eb="17">
      <t>ケイカイキョウカ</t>
    </rPh>
    <rPh sb="18" eb="20">
      <t>メザ</t>
    </rPh>
    <rPh sb="22" eb="25">
      <t>コウカテキ</t>
    </rPh>
    <rPh sb="26" eb="29">
      <t>コウリツテキ</t>
    </rPh>
    <rPh sb="30" eb="32">
      <t>ジギョウ</t>
    </rPh>
    <rPh sb="33" eb="35">
      <t>ジッシ</t>
    </rPh>
    <rPh sb="36" eb="37">
      <t>ツト</t>
    </rPh>
    <rPh sb="44" eb="47">
      <t>シシュツサキ</t>
    </rPh>
    <rPh sb="48" eb="50">
      <t>センテイ</t>
    </rPh>
    <rPh sb="57" eb="60">
      <t>キョウソウセイ</t>
    </rPh>
    <rPh sb="61" eb="63">
      <t>カクホ</t>
    </rPh>
    <rPh sb="68" eb="70">
      <t>サクゲン</t>
    </rPh>
    <rPh sb="71" eb="72">
      <t>ツト</t>
    </rPh>
    <phoneticPr fontId="5"/>
  </si>
  <si>
    <t>雑役務費</t>
    <rPh sb="0" eb="1">
      <t>ザツ</t>
    </rPh>
    <rPh sb="1" eb="4">
      <t>エキムヒ</t>
    </rPh>
    <phoneticPr fontId="5"/>
  </si>
  <si>
    <t>調査費</t>
    <rPh sb="0" eb="3">
      <t>チョウサヒ</t>
    </rPh>
    <phoneticPr fontId="5"/>
  </si>
  <si>
    <t>-</t>
    <phoneticPr fontId="5"/>
  </si>
  <si>
    <t>自動車分野におけるテロ対策の強化支援業務</t>
    <rPh sb="0" eb="3">
      <t>ジドウシャ</t>
    </rPh>
    <rPh sb="3" eb="5">
      <t>ブンヤ</t>
    </rPh>
    <rPh sb="11" eb="13">
      <t>タイサク</t>
    </rPh>
    <rPh sb="14" eb="16">
      <t>キョウカ</t>
    </rPh>
    <rPh sb="16" eb="20">
      <t>シエンギョウム</t>
    </rPh>
    <phoneticPr fontId="5"/>
  </si>
  <si>
    <t>社会システム株式会社</t>
    <rPh sb="0" eb="2">
      <t>シャカイ</t>
    </rPh>
    <rPh sb="6" eb="10">
      <t>カブシキガイシャ</t>
    </rPh>
    <phoneticPr fontId="5"/>
  </si>
  <si>
    <t>有</t>
  </si>
  <si>
    <t>無</t>
  </si>
  <si>
    <t>‐</t>
  </si>
  <si>
    <t>先進的な警備システムに関する調査や、テロ対策マニュアルの骨子を作成の業務に対して支出したものであり、テロ対策に限定されている。</t>
    <rPh sb="14" eb="16">
      <t>チョウサ</t>
    </rPh>
    <rPh sb="34" eb="36">
      <t>ギョウム</t>
    </rPh>
    <rPh sb="37" eb="38">
      <t>タイ</t>
    </rPh>
    <rPh sb="40" eb="42">
      <t>シシュツ</t>
    </rPh>
    <rPh sb="52" eb="54">
      <t>タイサク</t>
    </rPh>
    <rPh sb="55" eb="57">
      <t>ゲンテイ</t>
    </rPh>
    <phoneticPr fontId="5"/>
  </si>
  <si>
    <t>成果実績は、成果目標であるテロの発生件数０件を達成しており、見合ったものとなっている。</t>
    <rPh sb="0" eb="2">
      <t>セイカ</t>
    </rPh>
    <rPh sb="2" eb="4">
      <t>ジッセキ</t>
    </rPh>
    <rPh sb="6" eb="8">
      <t>セイカ</t>
    </rPh>
    <rPh sb="8" eb="10">
      <t>モクヒョウ</t>
    </rPh>
    <rPh sb="16" eb="20">
      <t>ハッセイケンスウ</t>
    </rPh>
    <rPh sb="21" eb="22">
      <t>ケン</t>
    </rPh>
    <rPh sb="23" eb="25">
      <t>タッセイ</t>
    </rPh>
    <rPh sb="30" eb="32">
      <t>ミア</t>
    </rPh>
    <phoneticPr fontId="5"/>
  </si>
  <si>
    <t>活動実績は、目標を達成しており見合ったものである。</t>
    <rPh sb="0" eb="2">
      <t>カツドウ</t>
    </rPh>
    <rPh sb="2" eb="4">
      <t>ジッセキ</t>
    </rPh>
    <rPh sb="6" eb="8">
      <t>モクヒョウ</t>
    </rPh>
    <rPh sb="9" eb="11">
      <t>タッセイ</t>
    </rPh>
    <rPh sb="15" eb="17">
      <t>ミア</t>
    </rPh>
    <phoneticPr fontId="5"/>
  </si>
  <si>
    <t>公共交通のテロ未然防止に活用されている。</t>
    <rPh sb="0" eb="2">
      <t>コウキョウ</t>
    </rPh>
    <rPh sb="2" eb="4">
      <t>コウツウ</t>
    </rPh>
    <rPh sb="7" eb="9">
      <t>ミゼン</t>
    </rPh>
    <rPh sb="9" eb="11">
      <t>ボウシ</t>
    </rPh>
    <rPh sb="12" eb="14">
      <t>カツヨウ</t>
    </rPh>
    <phoneticPr fontId="5"/>
  </si>
  <si>
    <t>上記の目的達成のため、旅客運送事業者等が不審者の発見・不審物の検知を早期に行うなどして、対処能力を向上の上、テロの未然防止を図ることができるよう、先進的な警備システムに関する実証実験等を実施している。</t>
    <phoneticPr fontId="5"/>
  </si>
  <si>
    <t>旅客自動車分野に対するテロ対策実証実験の実施回数</t>
    <phoneticPr fontId="5"/>
  </si>
  <si>
    <t>旅客自動車分野に対するテロ対策実証実験を年1回以上実施する</t>
    <rPh sb="20" eb="21">
      <t>ネン</t>
    </rPh>
    <rPh sb="22" eb="25">
      <t>カイイジョウ</t>
    </rPh>
    <rPh sb="25" eb="27">
      <t>ジッシ</t>
    </rPh>
    <phoneticPr fontId="5"/>
  </si>
  <si>
    <t>5/1</t>
    <phoneticPr fontId="5"/>
  </si>
  <si>
    <t>-</t>
    <phoneticPr fontId="5"/>
  </si>
  <si>
    <t>複数者への見積依頼など、競争性が働くよう取組みを行ったが、結果的に一者応札となってしまった。支出先の選定方法については、一般競争入札の実施により透明性・公平性・競争性を確保している。</t>
    <phoneticPr fontId="5"/>
  </si>
  <si>
    <t>事業目的を踏まえ真に必要なものに限定するなど、工夫している。</t>
    <phoneticPr fontId="5"/>
  </si>
  <si>
    <t>一般競争入札の実施により最低入札価格で落札しており、経済性が確保されている。</t>
    <rPh sb="0" eb="2">
      <t>イッパン</t>
    </rPh>
    <rPh sb="2" eb="4">
      <t>キョウソウ</t>
    </rPh>
    <rPh sb="4" eb="6">
      <t>ニュウサツ</t>
    </rPh>
    <rPh sb="7" eb="9">
      <t>ジッシ</t>
    </rPh>
    <rPh sb="12" eb="14">
      <t>サイテイ</t>
    </rPh>
    <rPh sb="14" eb="16">
      <t>ニュウサツ</t>
    </rPh>
    <rPh sb="16" eb="18">
      <t>カカク</t>
    </rPh>
    <rPh sb="19" eb="21">
      <t>ラクサツ</t>
    </rPh>
    <rPh sb="26" eb="28">
      <t>ケイザイ</t>
    </rPh>
    <rPh sb="28" eb="29">
      <t>セイ</t>
    </rPh>
    <rPh sb="30" eb="32">
      <t>カクホ</t>
    </rPh>
    <phoneticPr fontId="5"/>
  </si>
  <si>
    <t>先進的な警備システムに関するバスターミナル事業者の認知度・導入状況や、同システムの性能を確認したほか、バス及びバスターミナル事業者向けテロ対策マニュアルの作成を行う。</t>
    <rPh sb="11" eb="12">
      <t>カン</t>
    </rPh>
    <rPh sb="21" eb="24">
      <t>ジギョウシャ</t>
    </rPh>
    <rPh sb="25" eb="28">
      <t>ニンチド</t>
    </rPh>
    <rPh sb="29" eb="31">
      <t>ドウニュウ</t>
    </rPh>
    <rPh sb="31" eb="33">
      <t>ジョウキョウ</t>
    </rPh>
    <rPh sb="35" eb="36">
      <t>ドウ</t>
    </rPh>
    <rPh sb="41" eb="43">
      <t>セイノウ</t>
    </rPh>
    <rPh sb="44" eb="46">
      <t>カクニン</t>
    </rPh>
    <rPh sb="53" eb="54">
      <t>オヨ</t>
    </rPh>
    <rPh sb="62" eb="65">
      <t>ジギョウシャ</t>
    </rPh>
    <rPh sb="65" eb="66">
      <t>ム</t>
    </rPh>
    <rPh sb="69" eb="71">
      <t>タイサク</t>
    </rPh>
    <rPh sb="77" eb="79">
      <t>サクセイ</t>
    </rPh>
    <rPh sb="80" eb="81">
      <t>オコナ</t>
    </rPh>
    <phoneticPr fontId="5"/>
  </si>
  <si>
    <t>-</t>
    <phoneticPr fontId="5"/>
  </si>
  <si>
    <t>A.社会システム株式会社</t>
    <phoneticPr fontId="5"/>
  </si>
  <si>
    <t>-</t>
    <phoneticPr fontId="5"/>
  </si>
  <si>
    <t>引き続き執行方法等の改善を行い、より効率的、効果的な事業の実施を図るべき。</t>
    <phoneticPr fontId="5"/>
  </si>
  <si>
    <t>課長　村上　強志</t>
    <phoneticPr fontId="5"/>
  </si>
  <si>
    <t>執行等改善</t>
  </si>
  <si>
    <t>旅客自動車分野におけるテロ対策の強化</t>
    <phoneticPr fontId="5"/>
  </si>
  <si>
    <t>旅客自動車分野におけるテロ対策の強化に向けて、旅客運送事業者等に対するニーズの把握や、啓発等を図ることにより、より効果的な予算執行に努める。</t>
    <rPh sb="19" eb="20">
      <t>ム</t>
    </rPh>
    <rPh sb="32" eb="33">
      <t>タイ</t>
    </rPh>
    <rPh sb="39" eb="41">
      <t>ハアク</t>
    </rPh>
    <rPh sb="43" eb="45">
      <t>ケイハツ</t>
    </rPh>
    <rPh sb="45" eb="46">
      <t>ナド</t>
    </rPh>
    <rPh sb="47" eb="48">
      <t>ハカ</t>
    </rPh>
    <phoneticPr fontId="5"/>
  </si>
  <si>
    <t>令和5年度の実施内容を踏まえた減額</t>
    <rPh sb="15" eb="17">
      <t>ゲンガク</t>
    </rPh>
    <phoneticPr fontId="5"/>
  </si>
  <si>
    <t>https://www.mlit.go.jp/seisakutokatsu/hyouka/seisakutokatsu_hyouka_tk_000037.html</t>
    <phoneticPr fontId="5"/>
  </si>
  <si>
    <t>P14（全体版）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</si>
</sst>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D9969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78921</xdr:colOff>
      <xdr:row>269</xdr:row>
      <xdr:rowOff>171715</xdr:rowOff>
    </xdr:from>
    <xdr:to>
      <xdr:col>33</xdr:col>
      <xdr:colOff>139700</xdr:colOff>
      <xdr:row>272</xdr:row>
      <xdr:rowOff>168273</xdr:rowOff>
    </xdr:to>
    <xdr:sp macro="" textlink="">
      <xdr:nvSpPr>
        <xdr:cNvPr id="2" name="テキスト ボックス 1"/>
        <xdr:cNvSpPr txBox="1"/>
      </xdr:nvSpPr>
      <xdr:spPr>
        <a:xfrm>
          <a:off x="5121568" y="43415215"/>
          <a:ext cx="1674426" cy="1038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p>
        <a:p>
          <a:pPr algn="ctr"/>
          <a:r>
            <a:rPr kumimoji="1" lang="ja-JP" altLang="en-US" sz="1400">
              <a:latin typeface="+mn-ea"/>
              <a:ea typeface="+mn-ea"/>
            </a:rPr>
            <a:t>国土交通省</a:t>
          </a:r>
          <a:endParaRPr kumimoji="1" lang="en-US" altLang="ja-JP" sz="1400">
            <a:latin typeface="+mn-ea"/>
            <a:ea typeface="+mn-ea"/>
          </a:endParaRPr>
        </a:p>
        <a:p>
          <a:pPr algn="ctr"/>
          <a:r>
            <a:rPr kumimoji="1" lang="en-US" altLang="ja-JP" sz="1400">
              <a:latin typeface="+mn-ea"/>
              <a:ea typeface="+mn-ea"/>
            </a:rPr>
            <a:t>3</a:t>
          </a:r>
          <a:r>
            <a:rPr kumimoji="1" lang="ja-JP" altLang="en-US" sz="1400">
              <a:latin typeface="+mn-ea"/>
              <a:ea typeface="+mn-ea"/>
            </a:rPr>
            <a:t>百万円</a:t>
          </a:r>
          <a:endParaRPr kumimoji="1" lang="en-US" altLang="ja-JP" sz="1400">
            <a:latin typeface="+mn-ea"/>
            <a:ea typeface="+mn-ea"/>
          </a:endParaRPr>
        </a:p>
        <a:p>
          <a:pPr algn="ctr"/>
          <a:endParaRPr kumimoji="1" lang="en-US" altLang="ja-JP" sz="1100"/>
        </a:p>
        <a:p>
          <a:r>
            <a:rPr kumimoji="1" lang="ja-JP" altLang="en-US" sz="1100"/>
            <a:t>　　　　　　</a:t>
          </a:r>
        </a:p>
      </xdr:txBody>
    </xdr:sp>
    <xdr:clientData/>
  </xdr:twoCellAnchor>
  <xdr:twoCellAnchor>
    <xdr:from>
      <xdr:col>24</xdr:col>
      <xdr:colOff>63500</xdr:colOff>
      <xdr:row>278</xdr:row>
      <xdr:rowOff>168277</xdr:rowOff>
    </xdr:from>
    <xdr:to>
      <xdr:col>35</xdr:col>
      <xdr:colOff>50800</xdr:colOff>
      <xdr:row>281</xdr:row>
      <xdr:rowOff>320490</xdr:rowOff>
    </xdr:to>
    <xdr:sp macro="" textlink="">
      <xdr:nvSpPr>
        <xdr:cNvPr id="3" name="正方形/長方形 2"/>
        <xdr:cNvSpPr/>
      </xdr:nvSpPr>
      <xdr:spPr>
        <a:xfrm>
          <a:off x="4904441" y="46538218"/>
          <a:ext cx="2206065" cy="119436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tx1"/>
              </a:solidFill>
            </a:rPr>
            <a:t> </a:t>
          </a:r>
          <a:r>
            <a:rPr kumimoji="1" lang="ja-JP" altLang="en-US" sz="1400">
              <a:solidFill>
                <a:schemeClr val="tx1"/>
              </a:solidFill>
              <a:latin typeface="+mn-ea"/>
              <a:ea typeface="+mn-ea"/>
            </a:rPr>
            <a:t>Ａ．社会システム株式会社</a:t>
          </a:r>
          <a:br>
            <a:rPr kumimoji="1" lang="ja-JP" altLang="en-US" sz="1400">
              <a:solidFill>
                <a:schemeClr val="tx1"/>
              </a:solidFill>
              <a:latin typeface="+mn-ea"/>
              <a:ea typeface="+mn-ea"/>
            </a:rPr>
          </a:br>
          <a:r>
            <a:rPr kumimoji="1" lang="en-US" altLang="ja-JP" sz="1400">
              <a:solidFill>
                <a:schemeClr val="tx1"/>
              </a:solidFill>
              <a:latin typeface="+mn-ea"/>
              <a:ea typeface="+mn-ea"/>
            </a:rPr>
            <a:t>3</a:t>
          </a:r>
          <a:r>
            <a:rPr kumimoji="1" lang="ja-JP" altLang="en-US" sz="1400">
              <a:solidFill>
                <a:schemeClr val="tx1"/>
              </a:solidFill>
              <a:latin typeface="+mn-ea"/>
              <a:ea typeface="+mn-ea"/>
            </a:rPr>
            <a:t>百万円</a:t>
          </a:r>
        </a:p>
      </xdr:txBody>
    </xdr:sp>
    <xdr:clientData/>
  </xdr:twoCellAnchor>
  <xdr:twoCellAnchor>
    <xdr:from>
      <xdr:col>29</xdr:col>
      <xdr:colOff>114300</xdr:colOff>
      <xdr:row>274</xdr:row>
      <xdr:rowOff>168277</xdr:rowOff>
    </xdr:from>
    <xdr:to>
      <xdr:col>29</xdr:col>
      <xdr:colOff>114300</xdr:colOff>
      <xdr:row>276</xdr:row>
      <xdr:rowOff>174627</xdr:rowOff>
    </xdr:to>
    <xdr:cxnSp macro="">
      <xdr:nvCxnSpPr>
        <xdr:cNvPr id="4" name="直線矢印コネクタ 3"/>
        <xdr:cNvCxnSpPr/>
      </xdr:nvCxnSpPr>
      <xdr:spPr>
        <a:xfrm>
          <a:off x="5963771" y="45148689"/>
          <a:ext cx="0" cy="7011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70971</xdr:colOff>
      <xdr:row>276</xdr:row>
      <xdr:rowOff>285378</xdr:rowOff>
    </xdr:from>
    <xdr:ext cx="2339102" cy="325730"/>
    <xdr:sp macro="" textlink="">
      <xdr:nvSpPr>
        <xdr:cNvPr id="5" name="テキスト ボックス 4"/>
        <xdr:cNvSpPr txBox="1"/>
      </xdr:nvSpPr>
      <xdr:spPr>
        <a:xfrm>
          <a:off x="4911912" y="41915231"/>
          <a:ext cx="2339102" cy="325730"/>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25400</xdr:colOff>
      <xdr:row>282</xdr:row>
      <xdr:rowOff>0</xdr:rowOff>
    </xdr:from>
    <xdr:to>
      <xdr:col>37</xdr:col>
      <xdr:colOff>84818</xdr:colOff>
      <xdr:row>285</xdr:row>
      <xdr:rowOff>44823</xdr:rowOff>
    </xdr:to>
    <xdr:sp macro="" textlink="">
      <xdr:nvSpPr>
        <xdr:cNvPr id="6" name="大かっこ 5"/>
        <xdr:cNvSpPr/>
      </xdr:nvSpPr>
      <xdr:spPr>
        <a:xfrm>
          <a:off x="4462929" y="47759471"/>
          <a:ext cx="3085007" cy="1086970"/>
        </a:xfrm>
        <a:prstGeom prst="bracketPair">
          <a:avLst>
            <a:gd name="adj" fmla="val 75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700"/>
            </a:lnSpc>
          </a:pPr>
          <a:r>
            <a:rPr kumimoji="0" lang="ja-JP" altLang="en-US" sz="1400" baseline="0" smtClean="0">
              <a:solidFill>
                <a:schemeClr val="tx1"/>
              </a:solidFill>
              <a:latin typeface="+mn-lt"/>
              <a:ea typeface="+mn-ea"/>
              <a:cs typeface="+mn-cs"/>
            </a:rPr>
            <a:t>先進的な警備システムに関する調査や、テロ対策マニュアルの骨子を作成の業務を実施</a:t>
          </a:r>
        </a:p>
      </xdr:txBody>
    </xdr:sp>
    <xdr:clientData/>
  </xdr:twoCellAnchor>
  <xdr:twoCellAnchor>
    <xdr:from>
      <xdr:col>22</xdr:col>
      <xdr:colOff>22413</xdr:colOff>
      <xdr:row>272</xdr:row>
      <xdr:rowOff>190496</xdr:rowOff>
    </xdr:from>
    <xdr:to>
      <xdr:col>37</xdr:col>
      <xdr:colOff>81831</xdr:colOff>
      <xdr:row>274</xdr:row>
      <xdr:rowOff>33619</xdr:rowOff>
    </xdr:to>
    <xdr:sp macro="" textlink="">
      <xdr:nvSpPr>
        <xdr:cNvPr id="7" name="大かっこ 6"/>
        <xdr:cNvSpPr/>
      </xdr:nvSpPr>
      <xdr:spPr>
        <a:xfrm>
          <a:off x="4459942" y="44476143"/>
          <a:ext cx="3085007" cy="537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700"/>
            </a:lnSpc>
          </a:pPr>
          <a:r>
            <a:rPr kumimoji="0" lang="ja-JP" altLang="en-US" sz="1400" baseline="0" smtClean="0">
              <a:solidFill>
                <a:schemeClr val="tx1"/>
              </a:solidFill>
              <a:latin typeface="+mn-lt"/>
              <a:ea typeface="+mn-ea"/>
              <a:cs typeface="+mn-cs"/>
            </a:rPr>
            <a:t>事業の企画・立案等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60000"/>
            <a:lumOff val="40000"/>
          </a:schemeClr>
        </a:solidFill>
        <a:ln>
          <a:solidFill>
            <a:srgbClr val="FF0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70" zoomScaleNormal="75" zoomScaleSheetLayoutView="70" zoomScalePageLayoutView="85" workbookViewId="0">
      <selection activeCell="M1" sqref="M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629</v>
      </c>
      <c r="AK2" s="835"/>
      <c r="AL2" s="835"/>
      <c r="AM2" s="835"/>
      <c r="AN2" s="75" t="s">
        <v>285</v>
      </c>
      <c r="AO2" s="835">
        <v>21</v>
      </c>
      <c r="AP2" s="835"/>
      <c r="AQ2" s="835"/>
      <c r="AR2" s="76" t="s">
        <v>285</v>
      </c>
      <c r="AS2" s="836">
        <v>149</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666</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610</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664</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630</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2020年東京オリパラ</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651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15</v>
      </c>
      <c r="Q13" s="699"/>
      <c r="R13" s="699"/>
      <c r="S13" s="699"/>
      <c r="T13" s="699"/>
      <c r="U13" s="699"/>
      <c r="V13" s="700"/>
      <c r="W13" s="698">
        <v>8.0079999999999991</v>
      </c>
      <c r="X13" s="699"/>
      <c r="Y13" s="699"/>
      <c r="Z13" s="699"/>
      <c r="AA13" s="699"/>
      <c r="AB13" s="699"/>
      <c r="AC13" s="700"/>
      <c r="AD13" s="698">
        <v>4</v>
      </c>
      <c r="AE13" s="699"/>
      <c r="AF13" s="699"/>
      <c r="AG13" s="699"/>
      <c r="AH13" s="699"/>
      <c r="AI13" s="699"/>
      <c r="AJ13" s="700"/>
      <c r="AK13" s="698">
        <v>5</v>
      </c>
      <c r="AL13" s="699"/>
      <c r="AM13" s="699"/>
      <c r="AN13" s="699"/>
      <c r="AO13" s="699"/>
      <c r="AP13" s="699"/>
      <c r="AQ13" s="700"/>
      <c r="AR13" s="735">
        <v>4</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660</v>
      </c>
      <c r="Q14" s="699"/>
      <c r="R14" s="699"/>
      <c r="S14" s="699"/>
      <c r="T14" s="699"/>
      <c r="U14" s="699"/>
      <c r="V14" s="700"/>
      <c r="W14" s="698" t="s">
        <v>660</v>
      </c>
      <c r="X14" s="699"/>
      <c r="Y14" s="699"/>
      <c r="Z14" s="699"/>
      <c r="AA14" s="699"/>
      <c r="AB14" s="699"/>
      <c r="AC14" s="700"/>
      <c r="AD14" s="698" t="s">
        <v>660</v>
      </c>
      <c r="AE14" s="699"/>
      <c r="AF14" s="699"/>
      <c r="AG14" s="699"/>
      <c r="AH14" s="699"/>
      <c r="AI14" s="699"/>
      <c r="AJ14" s="700"/>
      <c r="AK14" s="698"/>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660</v>
      </c>
      <c r="Q15" s="699"/>
      <c r="R15" s="699"/>
      <c r="S15" s="699"/>
      <c r="T15" s="699"/>
      <c r="U15" s="699"/>
      <c r="V15" s="700"/>
      <c r="W15" s="698" t="s">
        <v>660</v>
      </c>
      <c r="X15" s="699"/>
      <c r="Y15" s="699"/>
      <c r="Z15" s="699"/>
      <c r="AA15" s="699"/>
      <c r="AB15" s="699"/>
      <c r="AC15" s="700"/>
      <c r="AD15" s="698" t="s">
        <v>660</v>
      </c>
      <c r="AE15" s="699"/>
      <c r="AF15" s="699"/>
      <c r="AG15" s="699"/>
      <c r="AH15" s="699"/>
      <c r="AI15" s="699"/>
      <c r="AJ15" s="700"/>
      <c r="AK15" s="698" t="s">
        <v>660</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660</v>
      </c>
      <c r="Q16" s="699"/>
      <c r="R16" s="699"/>
      <c r="S16" s="699"/>
      <c r="T16" s="699"/>
      <c r="U16" s="699"/>
      <c r="V16" s="700"/>
      <c r="W16" s="698" t="s">
        <v>660</v>
      </c>
      <c r="X16" s="699"/>
      <c r="Y16" s="699"/>
      <c r="Z16" s="699"/>
      <c r="AA16" s="699"/>
      <c r="AB16" s="699"/>
      <c r="AC16" s="700"/>
      <c r="AD16" s="698" t="s">
        <v>660</v>
      </c>
      <c r="AE16" s="699"/>
      <c r="AF16" s="699"/>
      <c r="AG16" s="699"/>
      <c r="AH16" s="699"/>
      <c r="AI16" s="699"/>
      <c r="AJ16" s="700"/>
      <c r="AK16" s="698"/>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660</v>
      </c>
      <c r="Q17" s="699"/>
      <c r="R17" s="699"/>
      <c r="S17" s="699"/>
      <c r="T17" s="699"/>
      <c r="U17" s="699"/>
      <c r="V17" s="700"/>
      <c r="W17" s="698" t="s">
        <v>660</v>
      </c>
      <c r="X17" s="699"/>
      <c r="Y17" s="699"/>
      <c r="Z17" s="699"/>
      <c r="AA17" s="699"/>
      <c r="AB17" s="699"/>
      <c r="AC17" s="700"/>
      <c r="AD17" s="698" t="s">
        <v>660</v>
      </c>
      <c r="AE17" s="699"/>
      <c r="AF17" s="699"/>
      <c r="AG17" s="699"/>
      <c r="AH17" s="699"/>
      <c r="AI17" s="699"/>
      <c r="AJ17" s="700"/>
      <c r="AK17" s="698"/>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15</v>
      </c>
      <c r="Q18" s="779"/>
      <c r="R18" s="779"/>
      <c r="S18" s="779"/>
      <c r="T18" s="779"/>
      <c r="U18" s="779"/>
      <c r="V18" s="780"/>
      <c r="W18" s="778">
        <f>SUM(W13:AC17)</f>
        <v>8.0079999999999991</v>
      </c>
      <c r="X18" s="779"/>
      <c r="Y18" s="779"/>
      <c r="Z18" s="779"/>
      <c r="AA18" s="779"/>
      <c r="AB18" s="779"/>
      <c r="AC18" s="780"/>
      <c r="AD18" s="778">
        <f>SUM(AD13:AJ17)</f>
        <v>4</v>
      </c>
      <c r="AE18" s="779"/>
      <c r="AF18" s="779"/>
      <c r="AG18" s="779"/>
      <c r="AH18" s="779"/>
      <c r="AI18" s="779"/>
      <c r="AJ18" s="780"/>
      <c r="AK18" s="778">
        <f>SUM(AK13:AQ17)</f>
        <v>5</v>
      </c>
      <c r="AL18" s="779"/>
      <c r="AM18" s="779"/>
      <c r="AN18" s="779"/>
      <c r="AO18" s="779"/>
      <c r="AP18" s="779"/>
      <c r="AQ18" s="780"/>
      <c r="AR18" s="778">
        <f>SUM(AR13:AX17)</f>
        <v>4</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14</v>
      </c>
      <c r="Q19" s="699"/>
      <c r="R19" s="699"/>
      <c r="S19" s="699"/>
      <c r="T19" s="699"/>
      <c r="U19" s="699"/>
      <c r="V19" s="700"/>
      <c r="W19" s="698">
        <v>1</v>
      </c>
      <c r="X19" s="699"/>
      <c r="Y19" s="699"/>
      <c r="Z19" s="699"/>
      <c r="AA19" s="699"/>
      <c r="AB19" s="699"/>
      <c r="AC19" s="700"/>
      <c r="AD19" s="698">
        <v>3</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0.93333333333333335</v>
      </c>
      <c r="Q20" s="746"/>
      <c r="R20" s="746"/>
      <c r="S20" s="746"/>
      <c r="T20" s="746"/>
      <c r="U20" s="746"/>
      <c r="V20" s="746"/>
      <c r="W20" s="746">
        <f>IF(W18=0, "-", SUM(W19)/W18)</f>
        <v>0.12487512487512489</v>
      </c>
      <c r="X20" s="746"/>
      <c r="Y20" s="746"/>
      <c r="Z20" s="746"/>
      <c r="AA20" s="746"/>
      <c r="AB20" s="746"/>
      <c r="AC20" s="746"/>
      <c r="AD20" s="746">
        <f>IF(AD18=0, "-", SUM(AD19)/AD18)</f>
        <v>0.75</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0.93333333333333335</v>
      </c>
      <c r="Q21" s="746"/>
      <c r="R21" s="746"/>
      <c r="S21" s="746"/>
      <c r="T21" s="746"/>
      <c r="U21" s="746"/>
      <c r="V21" s="746"/>
      <c r="W21" s="746">
        <f>IF(W19=0, "-", SUM(W19)/SUM(W13,W14))</f>
        <v>0.12487512487512489</v>
      </c>
      <c r="X21" s="746"/>
      <c r="Y21" s="746"/>
      <c r="Z21" s="746"/>
      <c r="AA21" s="746"/>
      <c r="AB21" s="746"/>
      <c r="AC21" s="746"/>
      <c r="AD21" s="746">
        <f>IF(AD19=0, "-", SUM(AD19)/SUM(AD13,AD14))</f>
        <v>0.75</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615</v>
      </c>
      <c r="H23" s="733"/>
      <c r="I23" s="733"/>
      <c r="J23" s="733"/>
      <c r="K23" s="733"/>
      <c r="L23" s="733"/>
      <c r="M23" s="733"/>
      <c r="N23" s="733"/>
      <c r="O23" s="734"/>
      <c r="P23" s="735">
        <v>5</v>
      </c>
      <c r="Q23" s="736"/>
      <c r="R23" s="736"/>
      <c r="S23" s="736"/>
      <c r="T23" s="736"/>
      <c r="U23" s="736"/>
      <c r="V23" s="737"/>
      <c r="W23" s="735">
        <v>4</v>
      </c>
      <c r="X23" s="736"/>
      <c r="Y23" s="736"/>
      <c r="Z23" s="736"/>
      <c r="AA23" s="736"/>
      <c r="AB23" s="736"/>
      <c r="AC23" s="737"/>
      <c r="AD23" s="738" t="s">
        <v>668</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5</v>
      </c>
      <c r="Q29" s="721"/>
      <c r="R29" s="721"/>
      <c r="S29" s="721"/>
      <c r="T29" s="721"/>
      <c r="U29" s="721"/>
      <c r="V29" s="722"/>
      <c r="W29" s="723">
        <f>AR13</f>
        <v>4</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659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653</v>
      </c>
      <c r="H32" s="635"/>
      <c r="I32" s="635"/>
      <c r="J32" s="635"/>
      <c r="K32" s="635"/>
      <c r="L32" s="635"/>
      <c r="M32" s="635"/>
      <c r="N32" s="635"/>
      <c r="O32" s="635"/>
      <c r="P32" s="385" t="s">
        <v>652</v>
      </c>
      <c r="Q32" s="639"/>
      <c r="R32" s="639"/>
      <c r="S32" s="639"/>
      <c r="T32" s="639"/>
      <c r="U32" s="639"/>
      <c r="V32" s="639"/>
      <c r="W32" s="639"/>
      <c r="X32" s="640"/>
      <c r="Y32" s="644" t="s">
        <v>51</v>
      </c>
      <c r="Z32" s="645"/>
      <c r="AA32" s="646"/>
      <c r="AB32" s="647" t="s">
        <v>621</v>
      </c>
      <c r="AC32" s="647"/>
      <c r="AD32" s="647"/>
      <c r="AE32" s="616">
        <v>1</v>
      </c>
      <c r="AF32" s="616"/>
      <c r="AG32" s="616"/>
      <c r="AH32" s="616"/>
      <c r="AI32" s="616">
        <v>0</v>
      </c>
      <c r="AJ32" s="616"/>
      <c r="AK32" s="616"/>
      <c r="AL32" s="616"/>
      <c r="AM32" s="616">
        <v>1</v>
      </c>
      <c r="AN32" s="616"/>
      <c r="AO32" s="616"/>
      <c r="AP32" s="616"/>
      <c r="AQ32" s="616"/>
      <c r="AR32" s="616"/>
      <c r="AS32" s="616"/>
      <c r="AT32" s="616"/>
      <c r="AU32" s="617"/>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621</v>
      </c>
      <c r="AC33" s="647"/>
      <c r="AD33" s="647"/>
      <c r="AE33" s="616">
        <v>1</v>
      </c>
      <c r="AF33" s="616"/>
      <c r="AG33" s="616"/>
      <c r="AH33" s="616"/>
      <c r="AI33" s="616">
        <v>1</v>
      </c>
      <c r="AJ33" s="616"/>
      <c r="AK33" s="616"/>
      <c r="AL33" s="616"/>
      <c r="AM33" s="616">
        <v>1</v>
      </c>
      <c r="AN33" s="616"/>
      <c r="AO33" s="616"/>
      <c r="AP33" s="616"/>
      <c r="AQ33" s="616">
        <v>1</v>
      </c>
      <c r="AR33" s="616"/>
      <c r="AS33" s="616"/>
      <c r="AT33" s="616"/>
      <c r="AU33" s="617">
        <v>1</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582</v>
      </c>
      <c r="Z35" s="657"/>
      <c r="AA35" s="658"/>
      <c r="AB35" s="659" t="s">
        <v>623</v>
      </c>
      <c r="AC35" s="660"/>
      <c r="AD35" s="661"/>
      <c r="AE35" s="662">
        <v>13.64</v>
      </c>
      <c r="AF35" s="662"/>
      <c r="AG35" s="662"/>
      <c r="AH35" s="662"/>
      <c r="AI35" s="662">
        <v>0</v>
      </c>
      <c r="AJ35" s="662"/>
      <c r="AK35" s="662"/>
      <c r="AL35" s="662"/>
      <c r="AM35" s="662">
        <v>3</v>
      </c>
      <c r="AN35" s="662"/>
      <c r="AO35" s="662"/>
      <c r="AP35" s="662"/>
      <c r="AQ35" s="93">
        <v>5</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624</v>
      </c>
      <c r="AC36" s="613"/>
      <c r="AD36" s="614"/>
      <c r="AE36" s="615" t="s">
        <v>625</v>
      </c>
      <c r="AF36" s="615"/>
      <c r="AG36" s="615"/>
      <c r="AH36" s="615"/>
      <c r="AI36" s="615" t="s">
        <v>636</v>
      </c>
      <c r="AJ36" s="615"/>
      <c r="AK36" s="615"/>
      <c r="AL36" s="615"/>
      <c r="AM36" s="615" t="s">
        <v>631</v>
      </c>
      <c r="AN36" s="615"/>
      <c r="AO36" s="615"/>
      <c r="AP36" s="615"/>
      <c r="AQ36" s="615" t="s">
        <v>654</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v>4</v>
      </c>
      <c r="AR38" s="508"/>
      <c r="AS38" s="127" t="s">
        <v>175</v>
      </c>
      <c r="AT38" s="128"/>
      <c r="AU38" s="126" t="s">
        <v>619</v>
      </c>
      <c r="AV38" s="126"/>
      <c r="AW38" s="108" t="s">
        <v>166</v>
      </c>
      <c r="AX38" s="129"/>
    </row>
    <row r="39" spans="1:51" ht="23.25" customHeight="1" x14ac:dyDescent="0.15">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0</v>
      </c>
      <c r="AF39" s="87"/>
      <c r="AG39" s="87"/>
      <c r="AH39" s="87"/>
      <c r="AI39" s="93">
        <v>0</v>
      </c>
      <c r="AJ39" s="87"/>
      <c r="AK39" s="87"/>
      <c r="AL39" s="87"/>
      <c r="AM39" s="93">
        <v>0</v>
      </c>
      <c r="AN39" s="87"/>
      <c r="AO39" s="87"/>
      <c r="AP39" s="87"/>
      <c r="AQ39" s="94" t="s">
        <v>655</v>
      </c>
      <c r="AR39" s="95"/>
      <c r="AS39" s="95"/>
      <c r="AT39" s="96"/>
      <c r="AU39" s="87" t="s">
        <v>619</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0</v>
      </c>
      <c r="AF40" s="87"/>
      <c r="AG40" s="87"/>
      <c r="AH40" s="87"/>
      <c r="AI40" s="93">
        <v>0</v>
      </c>
      <c r="AJ40" s="87"/>
      <c r="AK40" s="87"/>
      <c r="AL40" s="87"/>
      <c r="AM40" s="93">
        <v>0</v>
      </c>
      <c r="AN40" s="87"/>
      <c r="AO40" s="87"/>
      <c r="AP40" s="87"/>
      <c r="AQ40" s="94">
        <v>0</v>
      </c>
      <c r="AR40" s="95"/>
      <c r="AS40" s="95"/>
      <c r="AT40" s="96"/>
      <c r="AU40" s="87" t="s">
        <v>619</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t="s">
        <v>619</v>
      </c>
      <c r="AR41" s="95"/>
      <c r="AS41" s="95"/>
      <c r="AT41" s="96"/>
      <c r="AU41" s="87" t="s">
        <v>619</v>
      </c>
      <c r="AV41" s="87"/>
      <c r="AW41" s="87"/>
      <c r="AX41" s="88"/>
    </row>
    <row r="42" spans="1:51" ht="23.25" customHeight="1" x14ac:dyDescent="0.15">
      <c r="A42" s="187" t="s">
        <v>261</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626</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633</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669</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670</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662</v>
      </c>
      <c r="K218" s="494"/>
      <c r="L218" s="494"/>
      <c r="M218" s="494"/>
      <c r="N218" s="494"/>
      <c r="O218" s="494"/>
      <c r="P218" s="494"/>
      <c r="Q218" s="494"/>
      <c r="R218" s="494"/>
      <c r="S218" s="494"/>
      <c r="T218" s="495"/>
      <c r="U218" s="470" t="s">
        <v>662</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662</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662</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8.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628</v>
      </c>
      <c r="AE223" s="452"/>
      <c r="AF223" s="452"/>
      <c r="AG223" s="453" t="s">
        <v>634</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628</v>
      </c>
      <c r="AE224" s="365"/>
      <c r="AF224" s="365"/>
      <c r="AG224" s="359" t="s">
        <v>635</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628</v>
      </c>
      <c r="AE225" s="402"/>
      <c r="AF225" s="402"/>
      <c r="AG225" s="387" t="s">
        <v>635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628</v>
      </c>
      <c r="AE226" s="383"/>
      <c r="AF226" s="383"/>
      <c r="AG226" s="385" t="s">
        <v>656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646</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5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628</v>
      </c>
      <c r="AE230" s="365"/>
      <c r="AF230" s="365"/>
      <c r="AG230" s="359" t="s">
        <v>658</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646</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5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628</v>
      </c>
      <c r="AE232" s="365"/>
      <c r="AF232" s="365"/>
      <c r="AG232" s="359" t="s">
        <v>647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646</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646</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628</v>
      </c>
      <c r="AE235" s="395"/>
      <c r="AF235" s="396"/>
      <c r="AG235" s="397" t="s">
        <v>657</v>
      </c>
      <c r="AH235" s="398"/>
      <c r="AI235" s="398"/>
      <c r="AJ235" s="398"/>
      <c r="AK235" s="398"/>
      <c r="AL235" s="398"/>
      <c r="AM235" s="398"/>
      <c r="AN235" s="398"/>
      <c r="AO235" s="398"/>
      <c r="AP235" s="398"/>
      <c r="AQ235" s="398"/>
      <c r="AR235" s="398"/>
      <c r="AS235" s="398"/>
      <c r="AT235" s="398"/>
      <c r="AU235" s="398"/>
      <c r="AV235" s="398"/>
      <c r="AW235" s="398"/>
      <c r="AX235" s="399"/>
    </row>
    <row r="236" spans="1:50" ht="52.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628</v>
      </c>
      <c r="AE236" s="349"/>
      <c r="AF236" s="350"/>
      <c r="AG236" s="351" t="s">
        <v>648</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646</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628</v>
      </c>
      <c r="AE238" s="365"/>
      <c r="AF238" s="365"/>
      <c r="AG238" s="359" t="s">
        <v>649</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628</v>
      </c>
      <c r="AE239" s="365"/>
      <c r="AF239" s="365"/>
      <c r="AG239" s="389" t="s">
        <v>650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646</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637</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638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663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665</v>
      </c>
      <c r="B254" s="324"/>
      <c r="C254" s="324"/>
      <c r="D254" s="324"/>
      <c r="E254" s="325"/>
      <c r="F254" s="326" t="s">
        <v>667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627</v>
      </c>
      <c r="J266" s="86"/>
      <c r="K266" s="77" t="str">
        <f>IF(I266="","","-")</f>
        <v>-</v>
      </c>
      <c r="L266" s="101">
        <v>11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155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629</v>
      </c>
      <c r="H268" s="86"/>
      <c r="I268" s="86"/>
      <c r="J268" s="85">
        <v>20</v>
      </c>
      <c r="K268" s="85"/>
      <c r="L268" s="101">
        <v>157</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661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639</v>
      </c>
      <c r="H310" s="285"/>
      <c r="I310" s="285"/>
      <c r="J310" s="285"/>
      <c r="K310" s="286"/>
      <c r="L310" s="287" t="s">
        <v>640</v>
      </c>
      <c r="M310" s="288"/>
      <c r="N310" s="288"/>
      <c r="O310" s="288"/>
      <c r="P310" s="288"/>
      <c r="Q310" s="288"/>
      <c r="R310" s="288"/>
      <c r="S310" s="288"/>
      <c r="T310" s="288"/>
      <c r="U310" s="288"/>
      <c r="V310" s="288"/>
      <c r="W310" s="288"/>
      <c r="X310" s="289"/>
      <c r="Y310" s="290">
        <v>3</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643</v>
      </c>
      <c r="D366" s="250"/>
      <c r="E366" s="250"/>
      <c r="F366" s="250"/>
      <c r="G366" s="250"/>
      <c r="H366" s="250"/>
      <c r="I366" s="250"/>
      <c r="J366" s="233">
        <v>1013201015327</v>
      </c>
      <c r="K366" s="234"/>
      <c r="L366" s="234"/>
      <c r="M366" s="234"/>
      <c r="N366" s="234"/>
      <c r="O366" s="234"/>
      <c r="P366" s="252" t="s">
        <v>642</v>
      </c>
      <c r="Q366" s="235"/>
      <c r="R366" s="235"/>
      <c r="S366" s="235"/>
      <c r="T366" s="235"/>
      <c r="U366" s="235"/>
      <c r="V366" s="235"/>
      <c r="W366" s="235"/>
      <c r="X366" s="235"/>
      <c r="Y366" s="236">
        <v>3</v>
      </c>
      <c r="Z366" s="237"/>
      <c r="AA366" s="237"/>
      <c r="AB366" s="238"/>
      <c r="AC366" s="222" t="s">
        <v>253</v>
      </c>
      <c r="AD366" s="223"/>
      <c r="AE366" s="223"/>
      <c r="AF366" s="223"/>
      <c r="AG366" s="223"/>
      <c r="AH366" s="253">
        <v>1</v>
      </c>
      <c r="AI366" s="254"/>
      <c r="AJ366" s="254"/>
      <c r="AK366" s="254"/>
      <c r="AL366" s="226">
        <v>95</v>
      </c>
      <c r="AM366" s="227"/>
      <c r="AN366" s="227"/>
      <c r="AO366" s="228"/>
      <c r="AP366" s="229" t="s">
        <v>641</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3" manualBreakCount="3">
    <brk id="43" max="49" man="1"/>
    <brk id="248" max="49" man="1"/>
    <brk id="28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628</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628</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t="s">
        <v>628</v>
      </c>
      <c r="C22" s="13" t="str">
        <f t="shared" si="9"/>
        <v>2020年東京オリパラ</v>
      </c>
      <c r="D22" s="13" t="str">
        <f>IF(C22="",D21,IF(D21&lt;&gt;"",CONCATENATE(D21,"、",C22),C22))</f>
        <v>2020年東京オリパラ</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2020年東京オリパラ</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2020年東京オリパラ</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2022-09-05T10:36:19Z</cp:lastPrinted>
  <dcterms:created xsi:type="dcterms:W3CDTF">2012-03-13T00:50:25Z</dcterms:created>
  <dcterms:modified xsi:type="dcterms:W3CDTF">2022-09-05T10:36:27Z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