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69" i="11" l="1"/>
  <c r="AY399" i="11"/>
  <c r="AY397" i="11"/>
  <c r="AY340" i="11"/>
  <c r="AY336" i="11"/>
  <c r="AY341" i="11"/>
  <c r="AY337" i="11"/>
  <c r="AY338" i="11"/>
  <c r="AY330" i="11"/>
  <c r="AY329" i="11"/>
  <c r="AY322" i="11"/>
  <c r="AY326" i="11"/>
  <c r="AY323" i="11"/>
  <c r="AY327" i="11"/>
  <c r="AY331" i="11"/>
  <c r="AY325" i="11"/>
  <c r="AY333" i="11"/>
  <c r="AY324" i="11"/>
  <c r="AY328" i="11"/>
  <c r="AY66" i="11"/>
  <c r="AY75" i="11"/>
  <c r="AY73" i="11"/>
  <c r="AY77" i="11"/>
  <c r="AY74" i="11"/>
  <c r="AY72" i="11"/>
  <c r="AY335" i="11"/>
  <c r="AY214" i="11"/>
  <c r="AY208" i="11"/>
  <c r="AY213" i="11" s="1"/>
  <c r="AY200" i="11"/>
  <c r="AY205" i="11" s="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1" i="11"/>
  <c r="AY162" i="11" s="1"/>
  <c r="AY156" i="11"/>
  <c r="AY158" i="11" s="1"/>
  <c r="AY153" i="11"/>
  <c r="AY152" i="11"/>
  <c r="AY146" i="11"/>
  <c r="AY150" i="11" s="1"/>
  <c r="AY127" i="11"/>
  <c r="AY128" i="11" s="1"/>
  <c r="AY122" i="11"/>
  <c r="AY124" i="11" s="1"/>
  <c r="AY121" i="11"/>
  <c r="AY115" i="11"/>
  <c r="AY112" i="11"/>
  <c r="AY120" i="11" s="1"/>
  <c r="AY101" i="11"/>
  <c r="AY99" i="11"/>
  <c r="AY100" i="11" s="1"/>
  <c r="AY98" i="11"/>
  <c r="AY102" i="11"/>
  <c r="AY104" i="11" s="1"/>
  <c r="AY164" i="11" l="1"/>
  <c r="AY177" i="11"/>
  <c r="AY113" i="11"/>
  <c r="AY118" i="11"/>
  <c r="AY123" i="11"/>
  <c r="AY155" i="11"/>
  <c r="AY174" i="11"/>
  <c r="AY178" i="11"/>
  <c r="AY117" i="11"/>
  <c r="AY129" i="11"/>
  <c r="AY114" i="11"/>
  <c r="AY119" i="11"/>
  <c r="AY125" i="11"/>
  <c r="AY151" i="11"/>
  <c r="AY175" i="11"/>
  <c r="AY193" i="11"/>
  <c r="AY198" i="11"/>
  <c r="AY154" i="11"/>
  <c r="AY163" i="11"/>
  <c r="AY126" i="11"/>
  <c r="AY130" i="11"/>
  <c r="AY131" i="11"/>
  <c r="AY116" i="11"/>
  <c r="AY211" i="11"/>
  <c r="AY212" i="11"/>
  <c r="AY210" i="11"/>
  <c r="AY209" i="11"/>
  <c r="AY202" i="11"/>
  <c r="AY206" i="11"/>
  <c r="AY203" i="11"/>
  <c r="AY207" i="11"/>
  <c r="AY20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3" i="11"/>
  <c r="AY94" i="11" s="1"/>
  <c r="AY91" i="11"/>
  <c r="AY88" i="11"/>
  <c r="AY90" i="11" s="1"/>
  <c r="AY87" i="11"/>
  <c r="AY84" i="11"/>
  <c r="AY83" i="11"/>
  <c r="AY80" i="11"/>
  <c r="AY79" i="11"/>
  <c r="AY78" i="11"/>
  <c r="AY86" i="11" s="1"/>
  <c r="AY44" i="11"/>
  <c r="AY52" i="11" s="1"/>
  <c r="AY96" i="11" l="1"/>
  <c r="AY92" i="11"/>
  <c r="AY81" i="11"/>
  <c r="AY85"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<sst xmlns="http://schemas.openxmlformats.org/spreadsheetml/2006/main" count="1374" uniqueCount="702">
  <si>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</si>
  <si>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</si>
  <si>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</si>
  <si>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</si>
  <si>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</si>
  <si>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</si>
  <si>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</si>
  <si>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</si>
  <si>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</si>
  <si>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</si>
  <si>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</si>
  <si>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</si>
  <si>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</si>
  <si>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</si>
  <si>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</si>
  <si>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</si>
  <si>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</si>
  <si>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</si>
  <si>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</si>
  <si>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</si>
  <si>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</si>
  <si>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</si>
  <si>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</si>
  <si>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</si>
  <si>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</si>
  <si>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</si>
  <si>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</si>
  <si>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</si>
  <si>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</si>
  <si>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</si>
  <si>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</si>
  <si>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</si>
  <si>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</si>
  <si>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</si>
  <si>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</si>
  <si>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</si>
  <si>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</si>
  <si>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</si>
  <si>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</si>
  <si>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</si>
  <si>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</si>
  <si>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</si>
  <si>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</si>
  <si>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</si>
  <si>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</si>
  <si>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</si>
  <si>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</si>
  <si>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</si>
  <si>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</si>
  <si>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</si>
  <si>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</si>
  <si>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</si>
  <si>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</si>
  <si>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</si>
  <si>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</si>
  <si>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</si>
  <si>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</si>
  <si>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</si>
  <si>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</si>
  <si>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</si>
  <si>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</si>
  <si>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</si>
  <si>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</si>
  <si>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</si>
  <si>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</si>
  <si>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</si>
  <si>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</si>
  <si>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</si>
  <si>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</si>
  <si>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</si>
  <si>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</si>
  <si>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</si>
  <si>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</si>
  <si>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</si>
  <si>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</si>
  <si>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</si>
  <si>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</si>
  <si>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</si>
  <si>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</si>
  <si>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</si>
  <si>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</si>
  <si>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</si>
  <si>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</si>
  <si>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</si>
  <si>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</si>
  <si>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</si>
  <si>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</si>
  <si>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</si>
  <si>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</si>
  <si>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</si>
  <si>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</si>
  <si>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</si>
  <si>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</si>
  <si>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</si>
  <si>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</si>
  <si>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</si>
  <si>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</si>
  <si>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</si>
  <si>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</si>
  <si>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</si>
  <si>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</si>
  <si>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</si>
  <si>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</si>
  <si>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</si>
  <si>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</si>
  <si>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</si>
  <si>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</si>
  <si>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</si>
  <si>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</si>
  <si>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</si>
  <si>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</si>
  <si>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</si>
  <si>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</si>
  <si>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</si>
  <si>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</si>
  <si>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</si>
  <si>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</si>
  <si>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</si>
  <si>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</si>
  <si>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</si>
  <si>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</si>
  <si>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</si>
  <si>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</si>
  <si>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</si>
  <si>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</si>
  <si>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</si>
  <si>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</si>
  <si>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</si>
  <si>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</si>
  <si>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</si>
  <si>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</si>
  <si>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</si>
  <si>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</si>
  <si>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</si>
  <si>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</si>
  <si>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</si>
  <si>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</si>
  <si>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</si>
  <si>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</si>
  <si>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</si>
  <si>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</si>
  <si>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</si>
  <si>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</si>
  <si>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</si>
  <si>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</si>
  <si>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</si>
  <si>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</si>
  <si>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</si>
  <si>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</si>
  <si>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</si>
  <si>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</si>
  <si>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</si>
  <si>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</si>
  <si>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</si>
  <si>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</si>
  <si>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</si>
  <si>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</si>
  <si>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</si>
  <si>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</si>
  <si>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</si>
  <si>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</si>
  <si>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</si>
  <si>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</si>
  <si>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</si>
  <si>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</si>
  <si>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</si>
  <si>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</si>
  <si>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</si>
  <si>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</si>
  <si>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</si>
  <si>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</si>
  <si>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</si>
  <si>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</si>
  <si>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</si>
  <si>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</si>
  <si>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</si>
  <si>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</si>
  <si>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</si>
  <si>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</si>
  <si>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</si>
  <si>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</si>
  <si>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</si>
  <si>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</si>
  <si>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</si>
  <si>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</si>
  <si>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</si>
  <si>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</si>
  <si>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</si>
  <si>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</si>
  <si>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</si>
  <si>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</si>
  <si>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</si>
  <si>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</si>
  <si>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</si>
  <si>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</si>
  <si>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</si>
  <si>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</si>
  <si>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</si>
  <si>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</si>
  <si>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</si>
  <si>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</si>
  <si>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</si>
  <si>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</si>
  <si>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</si>
  <si>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</si>
  <si>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</si>
  <si>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</si>
  <si>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</si>
  <si>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</si>
  <si>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</si>
  <si>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</si>
  <si>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</si>
  <si>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</si>
  <si>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</si>
  <si>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</si>
  <si>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</si>
  <si>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</si>
  <si>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</si>
  <si>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</si>
  <si>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</si>
  <si>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</si>
  <si>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</si>
  <si>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</si>
  <si>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</si>
  <si>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</si>
  <si>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</si>
  <si>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</si>
  <si>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</si>
  <si>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</si>
  <si>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</si>
  <si>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</si>
  <si>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</si>
  <si>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</si>
  <si>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</si>
  <si>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</si>
  <si>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</si>
  <si>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</si>
  <si>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</si>
  <si>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</si>
  <si>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</si>
  <si>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</si>
  <si>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</si>
  <si>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</si>
  <si>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</si>
  <si>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</si>
  <si>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</si>
  <si>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</si>
  <si>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</si>
  <si>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</si>
  <si>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</si>
  <si>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</si>
  <si>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</si>
  <si>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</si>
  <si>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</si>
  <si>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</si>
  <si>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</si>
  <si>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</si>
  <si>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</si>
  <si>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</si>
  <si>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</si>
  <si>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</si>
  <si>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</si>
  <si>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</si>
  <si>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</si>
  <si>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</si>
  <si>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</si>
  <si>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</si>
  <si>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</si>
  <si>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</si>
  <si>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</si>
  <si>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</si>
  <si>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</si>
  <si>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</si>
  <si>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</si>
  <si>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</si>
  <si>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</si>
  <si>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</si>
  <si>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</si>
  <si>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</si>
  <si>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</si>
  <si>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</si>
  <si>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</si>
  <si>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</si>
  <si>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</si>
  <si>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</si>
  <si>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</si>
  <si>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</si>
  <si>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</si>
  <si>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</si>
  <si>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</si>
  <si>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</si>
  <si>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</si>
  <si>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</si>
  <si>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</si>
  <si>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</si>
  <si>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</si>
  <si>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</si>
  <si>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</si>
  <si>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</si>
  <si>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</si>
  <si>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</si>
  <si>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</si>
  <si>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</si>
  <si>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</si>
  <si>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</si>
  <si>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</si>
  <si>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</si>
  <si>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</si>
  <si>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</si>
  <si>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</si>
  <si>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</si>
  <si>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</si>
  <si>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</si>
  <si>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</si>
  <si>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</si>
  <si>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</si>
  <si>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</si>
  <si>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</si>
  <si>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</si>
  <si>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</si>
  <si>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</si>
  <si>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</si>
  <si>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</si>
  <si>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</si>
  <si>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</si>
  <si>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</si>
  <si>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</si>
  <si>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</si>
  <si>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</si>
  <si>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</si>
  <si>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</si>
  <si>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</si>
  <si>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</si>
  <si>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</si>
  <si>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</si>
  <si>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</si>
  <si>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</si>
  <si>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</si>
  <si>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</si>
  <si>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</si>
  <si>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</si>
  <si>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</si>
  <si>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</si>
  <si>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</si>
  <si>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</si>
  <si>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</si>
  <si>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</si>
  <si>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</si>
  <si>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</si>
  <si>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</si>
  <si>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</si>
  <si>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</si>
  <si>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</si>
  <si>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</si>
  <si>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</si>
  <si>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</si>
  <si>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</si>
  <si>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</si>
  <si>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</si>
  <si>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</si>
  <si>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</si>
  <si>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</si>
  <si>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</si>
  <si>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</si>
  <si>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</si>
  <si>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</si>
  <si>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</si>
  <si>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</si>
  <si>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</si>
  <si>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</si>
  <si>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</si>
  <si>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</si>
  <si>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</si>
  <si>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</si>
  <si>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</si>
  <si>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</si>
  <si>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</si>
  <si>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</si>
  <si>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</si>
  <si>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</si>
  <si>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</si>
  <si>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</si>
  <si>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</si>
  <si>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</si>
  <si>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</si>
  <si>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</si>
  <si>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</si>
  <si>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</si>
  <si>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</si>
  <si>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</si>
  <si>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</si>
  <si>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</si>
  <si>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</si>
  <si>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</si>
  <si>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</si>
  <si>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</si>
  <si>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</si>
  <si>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</si>
  <si>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</si>
  <si>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</si>
  <si>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</si>
  <si>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</si>
  <si>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</si>
  <si>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</si>
  <si>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</si>
  <si>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</si>
  <si>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</si>
  <si>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</si>
  <si>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</si>
  <si>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</si>
  <si>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</si>
  <si>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</si>
  <si>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</si>
  <si>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</si>
  <si>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</si>
  <si>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</si>
  <si>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</si>
  <si>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</si>
  <si>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</si>
  <si>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</si>
  <si>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</si>
  <si>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</si>
  <si>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</si>
  <si>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</si>
  <si>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</si>
  <si>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</si>
  <si>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</si>
  <si>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</si>
  <si>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</si>
  <si>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</si>
  <si>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</si>
  <si>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</si>
  <si>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</si>
  <si>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</si>
  <si>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</si>
  <si>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</si>
  <si>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</si>
  <si>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</si>
  <si>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</si>
  <si>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</si>
  <si>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</si>
  <si>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</si>
  <si>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</si>
  <si>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</si>
  <si>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</si>
  <si>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</si>
  <si>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</si>
  <si>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</si>
  <si>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</si>
  <si>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</si>
  <si>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</si>
  <si>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</si>
  <si>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</si>
  <si>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</si>
  <si>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</si>
  <si>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</si>
  <si>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</si>
  <si>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</si>
  <si>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</si>
  <si>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</si>
  <si>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</si>
  <si>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</si>
  <si>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</si>
  <si>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</si>
  <si>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</si>
  <si>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</si>
  <si>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</si>
  <si>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</si>
  <si>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</si>
  <si>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</si>
  <si>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</si>
  <si>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</si>
  <si>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</si>
  <si>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</si>
  <si>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</si>
  <si>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</si>
  <si>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</si>
  <si>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</si>
  <si>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</si>
  <si>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</si>
  <si>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</si>
  <si>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</si>
  <si>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</si>
  <si>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</si>
  <si>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</si>
  <si>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</si>
  <si>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</si>
  <si>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</si>
  <si>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</si>
  <si>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</si>
  <si>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</si>
  <si>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</si>
  <si>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</si>
  <si>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</si>
  <si>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</si>
  <si>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</si>
  <si>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</si>
  <si>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</si>
  <si>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</si>
  <si>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</si>
  <si>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</si>
  <si>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</si>
  <si>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</si>
  <si>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</si>
  <si>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</si>
  <si>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</si>
  <si>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</si>
  <si>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</si>
  <si>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</si>
  <si>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</si>
  <si>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</si>
  <si>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</si>
  <si>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</si>
  <si>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</si>
  <si>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</si>
  <si>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</si>
  <si>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</si>
  <si>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</si>
  <si>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</si>
  <si>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</si>
  <si>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</si>
  <si>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</si>
  <si>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</si>
  <si>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</si>
  <si>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</si>
  <si>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</si>
  <si>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</si>
  <si>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</si>
  <si>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</si>
  <si>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</si>
  <si>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</si>
  <si>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</si>
  <si>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</si>
  <si>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</si>
  <si>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</si>
  <si>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</si>
  <si>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</si>
  <si>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</si>
  <si>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</si>
  <si>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</si>
  <si>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</si>
  <si>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</si>
  <si>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</si>
  <si>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</si>
  <si>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</si>
  <si>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</si>
  <si>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</si>
  <si>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</si>
  <si>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</si>
  <si>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</si>
  <si>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</si>
  <si>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</si>
  <si>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</si>
  <si>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</si>
  <si>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</si>
  <si>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</si>
  <si>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</si>
  <si>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</si>
  <si>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</si>
  <si>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</si>
  <si>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</si>
  <si>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</si>
  <si>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</si>
  <si>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</si>
  <si>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</si>
  <si>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</si>
  <si>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</si>
  <si>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</si>
  <si>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</si>
  <si>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</si>
  <si>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</si>
  <si>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</si>
  <si>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</si>
  <si>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</si>
  <si>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</si>
  <si>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</si>
  <si>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</si>
  <si>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</si>
  <si>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</si>
  <si>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</si>
  <si>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</si>
  <si>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</si>
  <si>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</si>
  <si>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</si>
  <si>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</si>
  <si>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</si>
  <si>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</si>
  <si>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</si>
  <si>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</si>
  <si>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</si>
  <si>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</si>
  <si>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</si>
  <si>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</si>
  <si>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</si>
  <si>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</si>
  <si>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</si>
  <si>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</si>
  <si>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</si>
  <si>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</si>
  <si>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</si>
  <si>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</si>
  <si>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</si>
  <si>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</si>
  <si>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</si>
  <si>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</si>
  <si>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</si>
  <si>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</si>
  <si>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</si>
  <si>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</si>
  <si>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都市鉄道整備事業</t>
    <rPh sb="0" eb="4">
      <t>トシテツドウ</t>
    </rPh>
    <rPh sb="4" eb="6">
      <t>セイビ</t>
    </rPh>
    <rPh sb="6" eb="8">
      <t>ジギョウ</t>
    </rPh>
    <phoneticPr fontId="5"/>
  </si>
  <si>
    <t>鉄道局</t>
    <rPh sb="0" eb="3">
      <t>テツドウキョク</t>
    </rPh>
    <phoneticPr fontId="5"/>
  </si>
  <si>
    <t>都市鉄道政策課</t>
    <rPh sb="0" eb="4">
      <t>トシテツドウ</t>
    </rPh>
    <rPh sb="4" eb="7">
      <t>セイサクカ</t>
    </rPh>
    <phoneticPr fontId="5"/>
  </si>
  <si>
    <t>○</t>
  </si>
  <si>
    <t>－</t>
  </si>
  <si>
    <t>交通政策審議会答申、地方交通審議会答申</t>
    <rPh sb="0" eb="2">
      <t>コウツウ</t>
    </rPh>
    <rPh sb="2" eb="4">
      <t>セイサク</t>
    </rPh>
    <rPh sb="4" eb="7">
      <t>シンギカイ</t>
    </rPh>
    <rPh sb="7" eb="9">
      <t>トウシン</t>
    </rPh>
    <rPh sb="10" eb="12">
      <t>チホウ</t>
    </rPh>
    <rPh sb="12" eb="14">
      <t>コウツウ</t>
    </rPh>
    <rPh sb="14" eb="17">
      <t>シンギカイ</t>
    </rPh>
    <rPh sb="17" eb="19">
      <t>トウシン</t>
    </rPh>
    <phoneticPr fontId="5"/>
  </si>
  <si>
    <t>都市鉄道整備事業費補助</t>
    <rPh sb="0" eb="4">
      <t>トシテツドウ</t>
    </rPh>
    <rPh sb="4" eb="6">
      <t>セイビ</t>
    </rPh>
    <rPh sb="6" eb="9">
      <t>ジギョウヒ</t>
    </rPh>
    <rPh sb="9" eb="11">
      <t>ホジョ</t>
    </rPh>
    <phoneticPr fontId="5"/>
  </si>
  <si>
    <t>新線建設によりＣＯ２排出量を年間1,525t削減させる</t>
  </si>
  <si>
    <t>1t-CO2当たりの削減コスト</t>
  </si>
  <si>
    <t>需要推計に基づく</t>
  </si>
  <si>
    <t>事業完了までにかかる国費見込額/CO2削減量(30年)</t>
  </si>
  <si>
    <t>-</t>
  </si>
  <si>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</si>
  <si>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</si>
  <si>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</si>
  <si>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t>
  </si>
  <si>
    <t>受益者たる地下鉄利用者は、総括原価方式により算出された適正な水準の運賃を支払っており、負担関係は妥当である。</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</si>
  <si>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</si>
  <si>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</si>
  <si>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繰越額については、関係者協議の遅れや工法の変更に伴う対応のため発生したものである。</t>
    <rPh sb="0" eb="3">
      <t>クリコシガク</t>
    </rPh>
    <rPh sb="9" eb="12">
      <t>カンケイシャ</t>
    </rPh>
    <rPh sb="12" eb="14">
      <t>キョウギ</t>
    </rPh>
    <rPh sb="15" eb="16">
      <t>オク</t>
    </rPh>
    <rPh sb="18" eb="20">
      <t>コウホウ</t>
    </rPh>
    <rPh sb="21" eb="23">
      <t>ヘンコウ</t>
    </rPh>
    <rPh sb="24" eb="25">
      <t>トモナ</t>
    </rPh>
    <rPh sb="26" eb="28">
      <t>タイオウ</t>
    </rPh>
    <rPh sb="31" eb="33">
      <t>ハッセイ</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</si>
  <si>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</si>
  <si>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事業による施設整備によって、鉄道による輸送人員の創出や、公共施設等のバリアフリー化率の向上に寄与しており、成果目標に見合ったものとなっている。</t>
    <rPh sb="14" eb="16">
      <t>テツドウ</t>
    </rPh>
    <rPh sb="19" eb="21">
      <t>ユソウ</t>
    </rPh>
    <rPh sb="21" eb="23">
      <t>ジンイン</t>
    </rPh>
    <rPh sb="24" eb="26">
      <t>ソウシュツ</t>
    </rPh>
    <phoneticPr fontId="5"/>
  </si>
  <si>
    <t>民鉄等では整備困難な大都市の地下鉄の建設・改良について、地方公共団体の補助の範囲内で国も補助しており、効果的な事業実施となっている。</t>
  </si>
  <si>
    <t>整備された地下鉄施設は供用され、十分に活用されている。</t>
  </si>
  <si>
    <t>本事業では地下鉄事業者が行う鉄道施設のバリアフリー化工事を補助対象としているが、地域公共交通確保維持改善事業、訪日外国人旅行者受入環境整備緊急対策事業及び公共交通利用環境の革新等においては、地下鉄事業者以外の民鉄、ＪＲの鉄道施設のバリアフリー化工事を補助対象としており、役割分担を行っている。</t>
    <rPh sb="75" eb="76">
      <t>オヨ</t>
    </rPh>
    <rPh sb="77" eb="79">
      <t>コウキョウ</t>
    </rPh>
    <rPh sb="79" eb="81">
      <t>コウツウ</t>
    </rPh>
    <rPh sb="81" eb="83">
      <t>リヨウ</t>
    </rPh>
    <rPh sb="83" eb="85">
      <t>カンキョウ</t>
    </rPh>
    <rPh sb="86" eb="88">
      <t>カクシン</t>
    </rPh>
    <rPh sb="88" eb="89">
      <t>トウ</t>
    </rPh>
    <phoneticPr fontId="5"/>
  </si>
  <si>
    <t>地域公共交通確保維持改善事業</t>
    <phoneticPr fontId="5"/>
  </si>
  <si>
    <t>訪日外国人旅行者受入環境整備事業</t>
    <phoneticPr fontId="5"/>
  </si>
  <si>
    <t>公共交通利用環境の革新等（国際観光旅客税財源）</t>
    <phoneticPr fontId="5"/>
  </si>
  <si>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phoneticPr fontId="5"/>
  </si>
  <si>
    <t>今後も引き続き効率的かつ適正な予算の執行に努め、事業を実施していく必要がある。</t>
  </si>
  <si>
    <t>282</t>
  </si>
  <si>
    <t>273</t>
  </si>
  <si>
    <t>279</t>
  </si>
  <si>
    <t>288</t>
  </si>
  <si>
    <t>278</t>
  </si>
  <si>
    <t>285</t>
  </si>
  <si>
    <t>A.独立行政法人鉄道建設・運輸施設整備支援機構</t>
    <phoneticPr fontId="5"/>
  </si>
  <si>
    <t>鉄道整備助成事業</t>
    <rPh sb="0" eb="2">
      <t>テツドウ</t>
    </rPh>
    <rPh sb="2" eb="4">
      <t>セイビ</t>
    </rPh>
    <rPh sb="4" eb="6">
      <t>ジョセイ</t>
    </rPh>
    <rPh sb="6" eb="8">
      <t>ジギョウ</t>
    </rPh>
    <phoneticPr fontId="5"/>
  </si>
  <si>
    <t>補助金等交付</t>
  </si>
  <si>
    <t>福岡市</t>
    <rPh sb="0" eb="3">
      <t>フクオカシ</t>
    </rPh>
    <phoneticPr fontId="5"/>
  </si>
  <si>
    <t>新線建設</t>
    <rPh sb="0" eb="2">
      <t>シンセン</t>
    </rPh>
    <rPh sb="2" eb="4">
      <t>ケンセツ</t>
    </rPh>
    <phoneticPr fontId="5"/>
  </si>
  <si>
    <t>大規模改良工事等</t>
    <phoneticPr fontId="5"/>
  </si>
  <si>
    <t>横浜市</t>
    <rPh sb="0" eb="3">
      <t>ヨコハマシ</t>
    </rPh>
    <phoneticPr fontId="5"/>
  </si>
  <si>
    <t>大規模改良工事等</t>
    <rPh sb="0" eb="3">
      <t>ダイキボ</t>
    </rPh>
    <rPh sb="3" eb="5">
      <t>カイリョウ</t>
    </rPh>
    <rPh sb="5" eb="7">
      <t>コウジ</t>
    </rPh>
    <rPh sb="7" eb="8">
      <t>トウ</t>
    </rPh>
    <phoneticPr fontId="5"/>
  </si>
  <si>
    <t>耐震対策等</t>
    <rPh sb="0" eb="2">
      <t>タイシン</t>
    </rPh>
    <rPh sb="2" eb="4">
      <t>タイサク</t>
    </rPh>
    <rPh sb="4" eb="5">
      <t>トウ</t>
    </rPh>
    <phoneticPr fontId="5"/>
  </si>
  <si>
    <t>東京都</t>
    <rPh sb="0" eb="2">
      <t>トウキョウ</t>
    </rPh>
    <rPh sb="2" eb="3">
      <t>ト</t>
    </rPh>
    <phoneticPr fontId="5"/>
  </si>
  <si>
    <t>神戸市</t>
    <rPh sb="0" eb="3">
      <t>コウベシ</t>
    </rPh>
    <phoneticPr fontId="5"/>
  </si>
  <si>
    <t>名古屋市</t>
    <rPh sb="0" eb="4">
      <t>ナゴヤシ</t>
    </rPh>
    <phoneticPr fontId="5"/>
  </si>
  <si>
    <t>京都市</t>
    <rPh sb="0" eb="3">
      <t>キョウトシ</t>
    </rPh>
    <phoneticPr fontId="5"/>
  </si>
  <si>
    <t>B.福岡市</t>
    <rPh sb="2" eb="5">
      <t>フクオカシ</t>
    </rPh>
    <phoneticPr fontId="5"/>
  </si>
  <si>
    <t>開業設備</t>
    <rPh sb="0" eb="2">
      <t>カイギョウ</t>
    </rPh>
    <rPh sb="2" eb="4">
      <t>セツビ</t>
    </rPh>
    <phoneticPr fontId="5"/>
  </si>
  <si>
    <t>新線建設の整備箇所に係る路線延長（建設キロ）</t>
    <phoneticPr fontId="5"/>
  </si>
  <si>
    <t>km</t>
    <phoneticPr fontId="5"/>
  </si>
  <si>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phoneticPr fontId="5"/>
  </si>
  <si>
    <t>地下高速鉄道の整備を促進する</t>
    <phoneticPr fontId="5"/>
  </si>
  <si>
    <t>執行額／補助メニュー毎の延べ事業者数</t>
    <phoneticPr fontId="5"/>
  </si>
  <si>
    <t>5,686/18</t>
  </si>
  <si>
    <t>百万円</t>
    <rPh sb="0" eb="3">
      <t>ヒャクマンエン</t>
    </rPh>
    <phoneticPr fontId="5"/>
  </si>
  <si>
    <t>執行額/補助メニュー毎の延べ事業者数</t>
    <phoneticPr fontId="5"/>
  </si>
  <si>
    <t>6,164/20</t>
    <phoneticPr fontId="5"/>
  </si>
  <si>
    <t>5,746/18</t>
    <phoneticPr fontId="5"/>
  </si>
  <si>
    <t>一日あたりの平均利用者数が3千人以上の鉄軌道駅の段差解消率（基準に適合している設備により段差を解消している割合）を約100％にする。
※令和3年度以降は、一日あたりの平均利用者数が2千人以上3千人未満でバリアフリー基本構想の生活関連施設に位置付けられた鉄軌道駅を対象へ追加。</t>
    <phoneticPr fontId="5"/>
  </si>
  <si>
    <t>一日あたりの平均利用者数が3千人以上の鉄軌道駅の段差解消率
※令和3年度以降は、一日あたりの平均利用者数が2千人以上3千人未満でバリアフリー基本構想の生活関連施設に位置付けられた鉄軌道駅を対象へ追加。</t>
    <phoneticPr fontId="5"/>
  </si>
  <si>
    <t>鉄軌道駅における段差解消への対応状況について
出典：鉄道局ホームページ「鉄軌道駅及び鉄軌道車両のバリアフリー化状況（ＵＲＬ　http://www.mlit.go.jp/tetudo/tetudo_fr7_000003.html）」</t>
    <phoneticPr fontId="5"/>
  </si>
  <si>
    <t>都市鉄道路線整備区間の利用者数を令和13年度に225千人とする</t>
    <phoneticPr fontId="5"/>
  </si>
  <si>
    <t>都市鉄道路線整備区間（新線建設区間）の1日当たりの平均輸送人員</t>
    <phoneticPr fontId="5"/>
  </si>
  <si>
    <t>千人</t>
    <rPh sb="0" eb="2">
      <t>センニン</t>
    </rPh>
    <phoneticPr fontId="5"/>
  </si>
  <si>
    <t>鉄道関係公共事業の評価結果（鉄道局ホームページ）
http://www.mlit.go.jp/tetudo/tetudo_fr1_000003.html</t>
    <phoneticPr fontId="5"/>
  </si>
  <si>
    <t>-</t>
    <phoneticPr fontId="5"/>
  </si>
  <si>
    <t>路盤</t>
    <rPh sb="0" eb="2">
      <t>ロバン</t>
    </rPh>
    <phoneticPr fontId="5"/>
  </si>
  <si>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phoneticPr fontId="5"/>
  </si>
  <si>
    <t>２６　鉄道網を充実・活性化させる</t>
    <phoneticPr fontId="5"/>
  </si>
  <si>
    <t>８　都市・地域交通等の快適性、利便性の向上</t>
    <phoneticPr fontId="5"/>
  </si>
  <si>
    <t>公営地下鉄事業者等を対象として、新線建設、耐震補強、浸水対策及び大規模改良工事（バリアフリー化工事、列車運行円滑化工事）に係る費用の一部に対して補助金を交付し支援する。</t>
    <rPh sb="0" eb="2">
      <t>コウエイ</t>
    </rPh>
    <rPh sb="2" eb="5">
      <t>チカテツ</t>
    </rPh>
    <rPh sb="5" eb="8">
      <t>ジギョウシャ</t>
    </rPh>
    <rPh sb="8" eb="9">
      <t>トウ</t>
    </rPh>
    <phoneticPr fontId="5"/>
  </si>
  <si>
    <t>用地</t>
    <rPh sb="0" eb="2">
      <t>ヨウチ</t>
    </rPh>
    <phoneticPr fontId="5"/>
  </si>
  <si>
    <t>その他</t>
    <phoneticPr fontId="5"/>
  </si>
  <si>
    <t>建物</t>
    <rPh sb="0" eb="2">
      <t>タテモノ</t>
    </rPh>
    <phoneticPr fontId="5"/>
  </si>
  <si>
    <t>課長　角野　浩之</t>
    <rPh sb="0" eb="2">
      <t>カチョウ</t>
    </rPh>
    <rPh sb="3" eb="5">
      <t>スミノ</t>
    </rPh>
    <phoneticPr fontId="5"/>
  </si>
  <si>
    <t>-</t>
    <phoneticPr fontId="5"/>
  </si>
  <si>
    <t>補助金等交付</t>
    <phoneticPr fontId="5"/>
  </si>
  <si>
    <t>独立行政法人鉄道建設・運輸施設整備支援機構</t>
    <rPh sb="0" eb="2">
      <t>ドクリツ</t>
    </rPh>
    <rPh sb="2" eb="4">
      <t>ギョウセイ</t>
    </rPh>
    <rPh sb="4" eb="6">
      <t>ホウジン</t>
    </rPh>
    <phoneticPr fontId="5"/>
  </si>
  <si>
    <t>関西高速鉄道株式会社</t>
    <rPh sb="0" eb="2">
      <t>カンサイ</t>
    </rPh>
    <rPh sb="2" eb="4">
      <t>コウソク</t>
    </rPh>
    <rPh sb="4" eb="6">
      <t>テツドウ</t>
    </rPh>
    <rPh sb="6" eb="10">
      <t>カブシキガイシャ</t>
    </rPh>
    <phoneticPr fontId="5"/>
  </si>
  <si>
    <t>東京地下鉄株式会社</t>
    <rPh sb="5" eb="9">
      <t>カブシキガイシャ</t>
    </rPh>
    <phoneticPr fontId="5"/>
  </si>
  <si>
    <t>大阪市高速電気軌道株式会社</t>
    <rPh sb="9" eb="13">
      <t>カブシキガイシャ</t>
    </rPh>
    <phoneticPr fontId="5"/>
  </si>
  <si>
    <t>00</t>
    <phoneticPr fontId="5"/>
  </si>
  <si>
    <t>13,352/18</t>
    <phoneticPr fontId="5"/>
  </si>
  <si>
    <t>令和3年度においても、引き続き繰越額が増加していることから、予算の適正な執行に努めるべきである。</t>
    <rPh sb="11" eb="12">
      <t>ヒ</t>
    </rPh>
    <rPh sb="13" eb="14">
      <t>ツヅ</t>
    </rPh>
    <rPh sb="33" eb="35">
      <t>テキセイ</t>
    </rPh>
    <phoneticPr fontId="5"/>
  </si>
  <si>
    <t>重要政策推進枠：12,967百万円
新線建設、バリアフリー化等の大規模改良工事の進捗等による増額。</t>
    <rPh sb="0" eb="2">
      <t>ジュウヨウ</t>
    </rPh>
    <rPh sb="2" eb="4">
      <t>セイサク</t>
    </rPh>
    <rPh sb="4" eb="6">
      <t>スイシン</t>
    </rPh>
    <rPh sb="6" eb="7">
      <t>ワク</t>
    </rPh>
    <rPh sb="14" eb="17">
      <t>ヒャクマンエン</t>
    </rPh>
    <rPh sb="18" eb="20">
      <t>シンセン</t>
    </rPh>
    <rPh sb="20" eb="22">
      <t>ケンセツ</t>
    </rPh>
    <rPh sb="29" eb="30">
      <t>カ</t>
    </rPh>
    <rPh sb="30" eb="31">
      <t>トウ</t>
    </rPh>
    <rPh sb="32" eb="35">
      <t>ダイキボ</t>
    </rPh>
    <rPh sb="35" eb="37">
      <t>カイリョウ</t>
    </rPh>
    <rPh sb="37" eb="39">
      <t>コウジ</t>
    </rPh>
    <rPh sb="40" eb="42">
      <t>シンチョク</t>
    </rPh>
    <rPh sb="42" eb="43">
      <t>トウ</t>
    </rPh>
    <rPh sb="46" eb="48">
      <t>ゾウガク</t>
    </rPh>
    <phoneticPr fontId="5"/>
  </si>
  <si>
    <t>執行等改善</t>
  </si>
  <si>
    <t>推進チームの所見を踏まえ、事業者等へのヒアリング等を通じて、各年度の事業内容及び所要額の更なる精査に取り組みます。</t>
    <rPh sb="0" eb="2">
      <t>スイシン</t>
    </rPh>
    <rPh sb="6" eb="8">
      <t>ショケン</t>
    </rPh>
    <rPh sb="9" eb="10">
      <t>フ</t>
    </rPh>
    <rPh sb="13" eb="16">
      <t>ジギョウシャ</t>
    </rPh>
    <rPh sb="16" eb="17">
      <t>トウ</t>
    </rPh>
    <rPh sb="24" eb="25">
      <t>トウ</t>
    </rPh>
    <rPh sb="26" eb="27">
      <t>ツウ</t>
    </rPh>
    <rPh sb="30" eb="33">
      <t>カクネンド</t>
    </rPh>
    <rPh sb="34" eb="36">
      <t>ジギョウ</t>
    </rPh>
    <rPh sb="36" eb="38">
      <t>ナイヨウ</t>
    </rPh>
    <rPh sb="38" eb="39">
      <t>オヨ</t>
    </rPh>
    <rPh sb="40" eb="42">
      <t>ショヨウ</t>
    </rPh>
    <rPh sb="42" eb="43">
      <t>ガク</t>
    </rPh>
    <rPh sb="44" eb="45">
      <t>サラ</t>
    </rPh>
    <rPh sb="47" eb="49">
      <t>セイサ</t>
    </rPh>
    <rPh sb="50" eb="51">
      <t>ト</t>
    </rPh>
    <rPh sb="52" eb="53">
      <t>ク</t>
    </rPh>
    <phoneticPr fontId="5"/>
  </si>
  <si>
    <t>-</t>
    <phoneticPr fontId="5"/>
  </si>
  <si>
    <t>https://www.mlit.go.jp/seisakutokatsu/hyouka/seisakutokatsu_hyouka_tk_000037.html</t>
    <phoneticPr fontId="5"/>
  </si>
  <si>
    <t>P51（全体版）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</si>
</sst>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171855</xdr:colOff>
      <xdr:row>270</xdr:row>
      <xdr:rowOff>0</xdr:rowOff>
    </xdr:from>
    <xdr:to>
      <xdr:col>33</xdr:col>
      <xdr:colOff>174431</xdr:colOff>
      <xdr:row>272</xdr:row>
      <xdr:rowOff>270641</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172355" y="60074175"/>
          <a:ext cx="2602901" cy="97549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国土交通省</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en-US" altLang="ja-JP" sz="1200" b="0" i="0" u="none" strike="noStrike" kern="0" cap="none" spc="0" normalizeH="0" baseline="0" noProof="0">
              <a:ln>
                <a:noFill/>
              </a:ln>
              <a:solidFill>
                <a:sysClr val="windowText" lastClr="000000"/>
              </a:solidFill>
              <a:effectLst/>
              <a:uLnTx/>
              <a:uFillTx/>
              <a:latin typeface="+mn-ea"/>
              <a:ea typeface="+mn-ea"/>
            </a:rPr>
            <a:t>5,746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19</xdr:col>
      <xdr:colOff>173694</xdr:colOff>
      <xdr:row>273</xdr:row>
      <xdr:rowOff>18755</xdr:rowOff>
    </xdr:from>
    <xdr:to>
      <xdr:col>35</xdr:col>
      <xdr:colOff>146678</xdr:colOff>
      <xdr:row>276</xdr:row>
      <xdr:rowOff>216907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974169" y="61150205"/>
          <a:ext cx="3173384" cy="125542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地下高速鉄道整備事業に要する経費の一部を国が助成することで、大都市圏における交通混雑の緩和・時間短縮による円滑な旅客流動の確保、バリアフリー化の推進等を図る。</a:t>
          </a:r>
        </a:p>
      </xdr:txBody>
    </xdr:sp>
    <xdr:clientData/>
  </xdr:twoCellAnchor>
  <xdr:twoCellAnchor>
    <xdr:from>
      <xdr:col>27</xdr:col>
      <xdr:colOff>158984</xdr:colOff>
      <xdr:row>276</xdr:row>
      <xdr:rowOff>218487</xdr:rowOff>
    </xdr:from>
    <xdr:to>
      <xdr:col>27</xdr:col>
      <xdr:colOff>158985</xdr:colOff>
      <xdr:row>279</xdr:row>
      <xdr:rowOff>100765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559659" y="62407212"/>
          <a:ext cx="1" cy="93955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24</xdr:col>
      <xdr:colOff>59723</xdr:colOff>
      <xdr:row>279</xdr:row>
      <xdr:rowOff>113418</xdr:rowOff>
    </xdr:from>
    <xdr:to>
      <xdr:col>31</xdr:col>
      <xdr:colOff>57149</xdr:colOff>
      <xdr:row>280</xdr:row>
      <xdr:rowOff>84353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860323" y="47700318"/>
          <a:ext cx="1397601" cy="323360"/>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23059</xdr:colOff>
      <xdr:row>280</xdr:row>
      <xdr:rowOff>62519</xdr:rowOff>
    </xdr:from>
    <xdr:to>
      <xdr:col>35</xdr:col>
      <xdr:colOff>37591</xdr:colOff>
      <xdr:row>282</xdr:row>
      <xdr:rowOff>302283</xdr:rowOff>
    </xdr:to>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4223584" y="63660944"/>
          <a:ext cx="2814882" cy="94461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独立行政法人鉄道建設・運輸</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施設整備支援機構</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200" b="0" i="0" baseline="0">
              <a:effectLst/>
              <a:latin typeface="+mn-ea"/>
              <a:ea typeface="+mn-ea"/>
              <a:cs typeface="+mn-cs"/>
            </a:rPr>
            <a:t>5,746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19</xdr:col>
      <xdr:colOff>150562</xdr:colOff>
      <xdr:row>283</xdr:row>
      <xdr:rowOff>70390</xdr:rowOff>
    </xdr:from>
    <xdr:to>
      <xdr:col>37</xdr:col>
      <xdr:colOff>4445</xdr:colOff>
      <xdr:row>286</xdr:row>
      <xdr:rowOff>72379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951037" y="64726090"/>
          <a:ext cx="3454333" cy="137358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地下高速鉄道整備事業を行うにあたり、「独立行政法人鉄道建設・運輸施設整備支援機構法」に基づき、現場調査・書類審査を実施し、国からの補助金を財源に、間接補助を行う。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286</xdr:row>
      <xdr:rowOff>291230</xdr:rowOff>
    </xdr:from>
    <xdr:to>
      <xdr:col>25</xdr:col>
      <xdr:colOff>65236</xdr:colOff>
      <xdr:row>287</xdr:row>
      <xdr:rowOff>60959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00450" y="66318530"/>
          <a:ext cx="1465411" cy="436479"/>
        </a:xfrm>
        <a:prstGeom prst="rect">
          <a:avLst/>
        </a:prstGeom>
        <a:noFill/>
        <a:ln w="9525" cap="flat" cmpd="sng" algn="ctr">
          <a:solidFill>
            <a:sysClr val="windowText" lastClr="000000"/>
          </a:solidFill>
          <a:prstDash val="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関係地方公共団体</a:t>
          </a:r>
        </a:p>
      </xdr:txBody>
    </xdr:sp>
    <xdr:clientData/>
  </xdr:twoCellAnchor>
  <xdr:twoCellAnchor>
    <xdr:from>
      <xdr:col>28</xdr:col>
      <xdr:colOff>134013</xdr:colOff>
      <xdr:row>286</xdr:row>
      <xdr:rowOff>100730</xdr:rowOff>
    </xdr:from>
    <xdr:to>
      <xdr:col>28</xdr:col>
      <xdr:colOff>134013</xdr:colOff>
      <xdr:row>288</xdr:row>
      <xdr:rowOff>216278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734713" y="66128030"/>
          <a:ext cx="0" cy="144904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21</xdr:col>
      <xdr:colOff>170016</xdr:colOff>
      <xdr:row>287</xdr:row>
      <xdr:rowOff>88630</xdr:rowOff>
    </xdr:from>
    <xdr:to>
      <xdr:col>21</xdr:col>
      <xdr:colOff>170016</xdr:colOff>
      <xdr:row>288</xdr:row>
      <xdr:rowOff>181306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370541" y="66782680"/>
          <a:ext cx="0" cy="759426"/>
        </a:xfrm>
        <a:prstGeom prst="straightConnector1">
          <a:avLst/>
        </a:prstGeom>
        <a:noFill/>
        <a:ln w="9525" cap="flat" cmpd="sng" algn="ctr">
          <a:solidFill>
            <a:sysClr val="windowText" lastClr="000000"/>
          </a:solidFill>
          <a:prstDash val="dash"/>
          <a:tailEnd type="triangle"/>
        </a:ln>
        <a:effectLst/>
      </xdr:spPr>
    </xdr:cxnSp>
    <xdr:clientData/>
  </xdr:twoCellAnchor>
  <xdr:twoCellAnchor>
    <xdr:from>
      <xdr:col>20</xdr:col>
      <xdr:colOff>15373</xdr:colOff>
      <xdr:row>290</xdr:row>
      <xdr:rowOff>58033</xdr:rowOff>
    </xdr:from>
    <xdr:to>
      <xdr:col>34</xdr:col>
      <xdr:colOff>59502</xdr:colOff>
      <xdr:row>292</xdr:row>
      <xdr:rowOff>261399</xdr:rowOff>
    </xdr:to>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4015873" y="68018908"/>
          <a:ext cx="2844479" cy="103204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鉄道事業者（</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9</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5,746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oneCellAnchor>
    <xdr:from>
      <xdr:col>19</xdr:col>
      <xdr:colOff>74362</xdr:colOff>
      <xdr:row>288</xdr:row>
      <xdr:rowOff>295606</xdr:rowOff>
    </xdr:from>
    <xdr:ext cx="1069550" cy="222035"/>
    <xdr:sp macro="" textlink="">
      <xdr:nvSpPr>
        <xdr:cNvPr id="12" name="Text Box 49">
          <a:extLst>
            <a:ext uri="{FF2B5EF4-FFF2-40B4-BE49-F238E27FC236}">
              <a16:creationId xmlns:a16="http://schemas.microsoft.com/office/drawing/2014/main" id="{00000000-0008-0000-0000-00000C000000}"/>
            </a:ext>
          </a:extLst>
        </xdr:cNvPr>
        <xdr:cNvSpPr txBox="1">
          <a:spLocks noChangeArrowheads="1"/>
        </xdr:cNvSpPr>
      </xdr:nvSpPr>
      <xdr:spPr bwMode="auto">
        <a:xfrm>
          <a:off x="3874837" y="51997306"/>
          <a:ext cx="1069550" cy="222035"/>
        </a:xfrm>
        <a:prstGeom prst="rect">
          <a:avLst/>
        </a:prstGeom>
        <a:noFill/>
        <a:ln w="9525">
          <a:noFill/>
          <a:miter lim="800000"/>
          <a:headEnd/>
          <a:tailEnd/>
        </a:ln>
      </xdr:spPr>
      <xdr:txBody>
        <a:bodyPr vertOverflow="clip" wrap="none" lIns="27432" tIns="18288" rIns="27432"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出資金・補助</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oneCellAnchor>
  <xdr:oneCellAnchor>
    <xdr:from>
      <xdr:col>26</xdr:col>
      <xdr:colOff>29219</xdr:colOff>
      <xdr:row>288</xdr:row>
      <xdr:rowOff>295606</xdr:rowOff>
    </xdr:from>
    <xdr:ext cx="1042851" cy="201850"/>
    <xdr:sp macro="" textlink="">
      <xdr:nvSpPr>
        <xdr:cNvPr id="13" name="Text Box 49">
          <a:extLst>
            <a:ext uri="{FF2B5EF4-FFF2-40B4-BE49-F238E27FC236}">
              <a16:creationId xmlns:a16="http://schemas.microsoft.com/office/drawing/2014/main" id="{00000000-0008-0000-0000-00000D000000}"/>
            </a:ext>
          </a:extLst>
        </xdr:cNvPr>
        <xdr:cNvSpPr txBox="1">
          <a:spLocks noChangeArrowheads="1"/>
        </xdr:cNvSpPr>
      </xdr:nvSpPr>
      <xdr:spPr bwMode="auto">
        <a:xfrm>
          <a:off x="5229869" y="51997306"/>
          <a:ext cx="1042851" cy="201850"/>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oneCellAnchor>
  <xdr:twoCellAnchor>
    <xdr:from>
      <xdr:col>19</xdr:col>
      <xdr:colOff>192744</xdr:colOff>
      <xdr:row>295</xdr:row>
      <xdr:rowOff>151996</xdr:rowOff>
    </xdr:from>
    <xdr:to>
      <xdr:col>35</xdr:col>
      <xdr:colOff>101055</xdr:colOff>
      <xdr:row>298</xdr:row>
      <xdr:rowOff>232029</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993219" y="69884521"/>
          <a:ext cx="3108711" cy="102300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国等からの補助金等及び自己資金を財源に、鉄道事業者は地下高速鉄道整備事業を行う。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7"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607</v>
      </c>
      <c r="AK2" s="835"/>
      <c r="AL2" s="835"/>
      <c r="AM2" s="835"/>
      <c r="AN2" s="75" t="s">
        <v>284</v>
      </c>
      <c r="AO2" s="835">
        <v>21</v>
      </c>
      <c r="AP2" s="835"/>
      <c r="AQ2" s="835"/>
      <c r="AR2" s="76" t="s">
        <v>284</v>
      </c>
      <c r="AS2" s="836">
        <v>327</v>
      </c>
      <c r="AT2" s="836"/>
      <c r="AU2" s="836"/>
      <c r="AV2" s="75" t="str">
        <f>IF(AW2="","","-")</f>
        <v>-</v>
      </c>
      <c r="AW2" s="837">
        <v>0</v>
      </c>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327</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686</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613</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観光立国、交通安全対策、高齢社会対策、国土強靱化施策、障害者施策、少子化社会対策、男女共同参画、地球温暖化対策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公共事業</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662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679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6042</v>
      </c>
      <c r="Q13" s="699"/>
      <c r="R13" s="699"/>
      <c r="S13" s="699"/>
      <c r="T13" s="699"/>
      <c r="U13" s="699"/>
      <c r="V13" s="700"/>
      <c r="W13" s="698">
        <v>6607</v>
      </c>
      <c r="X13" s="699"/>
      <c r="Y13" s="699"/>
      <c r="Z13" s="699"/>
      <c r="AA13" s="699"/>
      <c r="AB13" s="699"/>
      <c r="AC13" s="700"/>
      <c r="AD13" s="698">
        <v>4905</v>
      </c>
      <c r="AE13" s="699"/>
      <c r="AF13" s="699"/>
      <c r="AG13" s="699"/>
      <c r="AH13" s="699"/>
      <c r="AI13" s="699"/>
      <c r="AJ13" s="700"/>
      <c r="AK13" s="698">
        <v>4473</v>
      </c>
      <c r="AL13" s="699"/>
      <c r="AM13" s="699"/>
      <c r="AN13" s="699"/>
      <c r="AO13" s="699"/>
      <c r="AP13" s="699"/>
      <c r="AQ13" s="700"/>
      <c r="AR13" s="735">
        <v>14480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v>1108</v>
      </c>
      <c r="Q14" s="699"/>
      <c r="R14" s="699"/>
      <c r="S14" s="699"/>
      <c r="T14" s="699"/>
      <c r="U14" s="699"/>
      <c r="V14" s="700"/>
      <c r="W14" s="698">
        <v>1881</v>
      </c>
      <c r="X14" s="699"/>
      <c r="Y14" s="699"/>
      <c r="Z14" s="699"/>
      <c r="AA14" s="699"/>
      <c r="AB14" s="699"/>
      <c r="AC14" s="700"/>
      <c r="AD14" s="698">
        <v>2830</v>
      </c>
      <c r="AE14" s="699"/>
      <c r="AF14" s="699"/>
      <c r="AG14" s="699"/>
      <c r="AH14" s="699"/>
      <c r="AI14" s="699"/>
      <c r="AJ14" s="700"/>
      <c r="AK14" s="698"/>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v>3627</v>
      </c>
      <c r="Q15" s="699"/>
      <c r="R15" s="699"/>
      <c r="S15" s="699"/>
      <c r="T15" s="699"/>
      <c r="U15" s="699"/>
      <c r="V15" s="700"/>
      <c r="W15" s="698">
        <v>5027</v>
      </c>
      <c r="X15" s="699"/>
      <c r="Y15" s="699"/>
      <c r="Z15" s="699"/>
      <c r="AA15" s="699"/>
      <c r="AB15" s="699"/>
      <c r="AC15" s="700"/>
      <c r="AD15" s="698">
        <v>7295</v>
      </c>
      <c r="AE15" s="699"/>
      <c r="AF15" s="699"/>
      <c r="AG15" s="699"/>
      <c r="AH15" s="699"/>
      <c r="AI15" s="699"/>
      <c r="AJ15" s="700"/>
      <c r="AK15" s="698">
        <v>8879</v>
      </c>
      <c r="AL15" s="699"/>
      <c r="AM15" s="699"/>
      <c r="AN15" s="699"/>
      <c r="AO15" s="699"/>
      <c r="AP15" s="699"/>
      <c r="AQ15" s="700"/>
      <c r="AR15" s="698"/>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v>-5027</v>
      </c>
      <c r="Q16" s="699"/>
      <c r="R16" s="699"/>
      <c r="S16" s="699"/>
      <c r="T16" s="699"/>
      <c r="U16" s="699"/>
      <c r="V16" s="700"/>
      <c r="W16" s="698">
        <v>-7295</v>
      </c>
      <c r="X16" s="699"/>
      <c r="Y16" s="699"/>
      <c r="Z16" s="699"/>
      <c r="AA16" s="699"/>
      <c r="AB16" s="699"/>
      <c r="AC16" s="700"/>
      <c r="AD16" s="698">
        <v>-8879</v>
      </c>
      <c r="AE16" s="699"/>
      <c r="AF16" s="699"/>
      <c r="AG16" s="699"/>
      <c r="AH16" s="699"/>
      <c r="AI16" s="699"/>
      <c r="AJ16" s="700"/>
      <c r="AK16" s="698"/>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c r="Q17" s="699"/>
      <c r="R17" s="699"/>
      <c r="S17" s="699"/>
      <c r="T17" s="699"/>
      <c r="U17" s="699"/>
      <c r="V17" s="700"/>
      <c r="W17" s="698"/>
      <c r="X17" s="699"/>
      <c r="Y17" s="699"/>
      <c r="Z17" s="699"/>
      <c r="AA17" s="699"/>
      <c r="AB17" s="699"/>
      <c r="AC17" s="700"/>
      <c r="AD17" s="698"/>
      <c r="AE17" s="699"/>
      <c r="AF17" s="699"/>
      <c r="AG17" s="699"/>
      <c r="AH17" s="699"/>
      <c r="AI17" s="699"/>
      <c r="AJ17" s="700"/>
      <c r="AK17" s="698"/>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5750</v>
      </c>
      <c r="Q18" s="779"/>
      <c r="R18" s="779"/>
      <c r="S18" s="779"/>
      <c r="T18" s="779"/>
      <c r="U18" s="779"/>
      <c r="V18" s="780"/>
      <c r="W18" s="778">
        <f>SUM(W13:AC17)</f>
        <v>6220</v>
      </c>
      <c r="X18" s="779"/>
      <c r="Y18" s="779"/>
      <c r="Z18" s="779"/>
      <c r="AA18" s="779"/>
      <c r="AB18" s="779"/>
      <c r="AC18" s="780"/>
      <c r="AD18" s="778">
        <f>SUM(AD13:AJ17)</f>
        <v>6151</v>
      </c>
      <c r="AE18" s="779"/>
      <c r="AF18" s="779"/>
      <c r="AG18" s="779"/>
      <c r="AH18" s="779"/>
      <c r="AI18" s="779"/>
      <c r="AJ18" s="780"/>
      <c r="AK18" s="778">
        <f>SUM(AK13:AQ17)</f>
        <v>13352</v>
      </c>
      <c r="AL18" s="779"/>
      <c r="AM18" s="779"/>
      <c r="AN18" s="779"/>
      <c r="AO18" s="779"/>
      <c r="AP18" s="779"/>
      <c r="AQ18" s="780"/>
      <c r="AR18" s="778">
        <f>SUM(AR13:AX17)</f>
        <v>14480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5686</v>
      </c>
      <c r="Q19" s="699"/>
      <c r="R19" s="699"/>
      <c r="S19" s="699"/>
      <c r="T19" s="699"/>
      <c r="U19" s="699"/>
      <c r="V19" s="700"/>
      <c r="W19" s="698">
        <v>6164</v>
      </c>
      <c r="X19" s="699"/>
      <c r="Y19" s="699"/>
      <c r="Z19" s="699"/>
      <c r="AA19" s="699"/>
      <c r="AB19" s="699"/>
      <c r="AC19" s="700"/>
      <c r="AD19" s="698">
        <v>5746</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0.98886956521739133</v>
      </c>
      <c r="Q20" s="746"/>
      <c r="R20" s="746"/>
      <c r="S20" s="746"/>
      <c r="T20" s="746"/>
      <c r="U20" s="746"/>
      <c r="V20" s="746"/>
      <c r="W20" s="746">
        <f>IF(W18=0, "-", SUM(W19)/W18)</f>
        <v>0.99099678456591644</v>
      </c>
      <c r="X20" s="746"/>
      <c r="Y20" s="746"/>
      <c r="Z20" s="746"/>
      <c r="AA20" s="746"/>
      <c r="AB20" s="746"/>
      <c r="AC20" s="746"/>
      <c r="AD20" s="746">
        <f>IF(AD18=0, "-", SUM(AD19)/AD18)</f>
        <v>0.934157047634531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0.79524475524475524</v>
      </c>
      <c r="Q21" s="746"/>
      <c r="R21" s="746"/>
      <c r="S21" s="746"/>
      <c r="T21" s="746"/>
      <c r="U21" s="746"/>
      <c r="V21" s="746"/>
      <c r="W21" s="746">
        <f>IF(W19=0, "-", SUM(W19)/SUM(W13,W14))</f>
        <v>0.72620169651272382</v>
      </c>
      <c r="X21" s="746"/>
      <c r="Y21" s="746"/>
      <c r="Z21" s="746"/>
      <c r="AA21" s="746"/>
      <c r="AB21" s="746"/>
      <c r="AC21" s="746"/>
      <c r="AD21" s="746">
        <f>IF(AD19=0, "-", SUM(AD19)/SUM(AD13,AD14))</f>
        <v>0.74285714285714288</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615</v>
      </c>
      <c r="H23" s="733"/>
      <c r="I23" s="733"/>
      <c r="J23" s="733"/>
      <c r="K23" s="733"/>
      <c r="L23" s="733"/>
      <c r="M23" s="733"/>
      <c r="N23" s="733"/>
      <c r="O23" s="734"/>
      <c r="P23" s="735">
        <v>4473</v>
      </c>
      <c r="Q23" s="736"/>
      <c r="R23" s="736"/>
      <c r="S23" s="736"/>
      <c r="T23" s="736"/>
      <c r="U23" s="736"/>
      <c r="V23" s="737"/>
      <c r="W23" s="735">
        <v>14480</v>
      </c>
      <c r="X23" s="736"/>
      <c r="Y23" s="736"/>
      <c r="Z23" s="736"/>
      <c r="AA23" s="736"/>
      <c r="AB23" s="736"/>
      <c r="AC23" s="737"/>
      <c r="AD23" s="738" t="s">
        <v>696</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4473</v>
      </c>
      <c r="Q29" s="721"/>
      <c r="R29" s="721"/>
      <c r="S29" s="721"/>
      <c r="T29" s="721"/>
      <c r="U29" s="721"/>
      <c r="V29" s="722"/>
      <c r="W29" s="723">
        <f>AR13</f>
        <v>14480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579</v>
      </c>
      <c r="B30" s="727"/>
      <c r="C30" s="727"/>
      <c r="D30" s="727"/>
      <c r="E30" s="727"/>
      <c r="F30" s="728"/>
      <c r="G30" s="729" t="s">
        <v>682</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3.25" customHeight="1" x14ac:dyDescent="0.15">
      <c r="A32" s="648"/>
      <c r="B32" s="153"/>
      <c r="C32" s="153"/>
      <c r="D32" s="153"/>
      <c r="E32" s="153"/>
      <c r="F32" s="154"/>
      <c r="G32" s="730" t="s">
        <v>663</v>
      </c>
      <c r="H32" s="635"/>
      <c r="I32" s="635"/>
      <c r="J32" s="635"/>
      <c r="K32" s="635"/>
      <c r="L32" s="635"/>
      <c r="M32" s="635"/>
      <c r="N32" s="635"/>
      <c r="O32" s="635"/>
      <c r="P32" s="385" t="s">
        <v>660</v>
      </c>
      <c r="Q32" s="639"/>
      <c r="R32" s="639"/>
      <c r="S32" s="639"/>
      <c r="T32" s="639"/>
      <c r="U32" s="639"/>
      <c r="V32" s="639"/>
      <c r="W32" s="639"/>
      <c r="X32" s="640"/>
      <c r="Y32" s="644" t="s">
        <v>51</v>
      </c>
      <c r="Z32" s="645"/>
      <c r="AA32" s="646"/>
      <c r="AB32" s="148" t="s">
        <v>661</v>
      </c>
      <c r="AC32" s="647"/>
      <c r="AD32" s="647"/>
      <c r="AE32" s="616">
        <v>8.6</v>
      </c>
      <c r="AF32" s="616"/>
      <c r="AG32" s="616"/>
      <c r="AH32" s="616"/>
      <c r="AI32" s="616">
        <v>8.6</v>
      </c>
      <c r="AJ32" s="616"/>
      <c r="AK32" s="616"/>
      <c r="AL32" s="616"/>
      <c r="AM32" s="616">
        <v>8.6</v>
      </c>
      <c r="AN32" s="616"/>
      <c r="AO32" s="616"/>
      <c r="AP32" s="616"/>
      <c r="AQ32" s="616"/>
      <c r="AR32" s="616"/>
      <c r="AS32" s="616"/>
      <c r="AT32" s="616"/>
      <c r="AU32" s="617"/>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661</v>
      </c>
      <c r="AC33" s="647"/>
      <c r="AD33" s="647"/>
      <c r="AE33" s="616">
        <v>8.6</v>
      </c>
      <c r="AF33" s="616"/>
      <c r="AG33" s="616"/>
      <c r="AH33" s="616"/>
      <c r="AI33" s="616">
        <v>8.6</v>
      </c>
      <c r="AJ33" s="616"/>
      <c r="AK33" s="616"/>
      <c r="AL33" s="616"/>
      <c r="AM33" s="616">
        <v>8.6</v>
      </c>
      <c r="AN33" s="616"/>
      <c r="AO33" s="616"/>
      <c r="AP33" s="616"/>
      <c r="AQ33" s="616">
        <v>15.9</v>
      </c>
      <c r="AR33" s="616"/>
      <c r="AS33" s="616"/>
      <c r="AT33" s="616"/>
      <c r="AU33" s="617">
        <v>14.5</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2" t="s">
        <v>664</v>
      </c>
      <c r="H35" s="653"/>
      <c r="I35" s="653"/>
      <c r="J35" s="653"/>
      <c r="K35" s="653"/>
      <c r="L35" s="653"/>
      <c r="M35" s="653"/>
      <c r="N35" s="653"/>
      <c r="O35" s="653"/>
      <c r="P35" s="653"/>
      <c r="Q35" s="653"/>
      <c r="R35" s="653"/>
      <c r="S35" s="653"/>
      <c r="T35" s="653"/>
      <c r="U35" s="653"/>
      <c r="V35" s="653"/>
      <c r="W35" s="653"/>
      <c r="X35" s="653"/>
      <c r="Y35" s="656" t="s">
        <v>581</v>
      </c>
      <c r="Z35" s="657"/>
      <c r="AA35" s="658"/>
      <c r="AB35" s="659" t="s">
        <v>666</v>
      </c>
      <c r="AC35" s="660"/>
      <c r="AD35" s="661"/>
      <c r="AE35" s="662">
        <v>316</v>
      </c>
      <c r="AF35" s="662"/>
      <c r="AG35" s="662"/>
      <c r="AH35" s="662"/>
      <c r="AI35" s="662">
        <v>308</v>
      </c>
      <c r="AJ35" s="662"/>
      <c r="AK35" s="662"/>
      <c r="AL35" s="662"/>
      <c r="AM35" s="662">
        <v>319</v>
      </c>
      <c r="AN35" s="662"/>
      <c r="AO35" s="662"/>
      <c r="AP35" s="662"/>
      <c r="AQ35" s="93">
        <v>742</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667</v>
      </c>
      <c r="AC36" s="613"/>
      <c r="AD36" s="614"/>
      <c r="AE36" s="615" t="s">
        <v>665</v>
      </c>
      <c r="AF36" s="615"/>
      <c r="AG36" s="615"/>
      <c r="AH36" s="615"/>
      <c r="AI36" s="615" t="s">
        <v>668</v>
      </c>
      <c r="AJ36" s="615"/>
      <c r="AK36" s="615"/>
      <c r="AL36" s="615"/>
      <c r="AM36" s="615" t="s">
        <v>669</v>
      </c>
      <c r="AN36" s="615"/>
      <c r="AO36" s="615"/>
      <c r="AP36" s="615"/>
      <c r="AQ36" s="615" t="s">
        <v>694</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v>5</v>
      </c>
      <c r="AR38" s="508"/>
      <c r="AS38" s="127" t="s">
        <v>175</v>
      </c>
      <c r="AT38" s="128"/>
      <c r="AU38" s="126">
        <v>13</v>
      </c>
      <c r="AV38" s="126"/>
      <c r="AW38" s="108" t="s">
        <v>166</v>
      </c>
      <c r="AX38" s="129"/>
    </row>
    <row r="39" spans="1:51" ht="23.25" customHeight="1" x14ac:dyDescent="0.15">
      <c r="A39" s="674"/>
      <c r="B39" s="672"/>
      <c r="C39" s="672"/>
      <c r="D39" s="672"/>
      <c r="E39" s="672"/>
      <c r="F39" s="673"/>
      <c r="G39" s="178" t="s">
        <v>673</v>
      </c>
      <c r="H39" s="179"/>
      <c r="I39" s="179"/>
      <c r="J39" s="179"/>
      <c r="K39" s="179"/>
      <c r="L39" s="179"/>
      <c r="M39" s="179"/>
      <c r="N39" s="179"/>
      <c r="O39" s="180"/>
      <c r="P39" s="131" t="s">
        <v>674</v>
      </c>
      <c r="Q39" s="131"/>
      <c r="R39" s="131"/>
      <c r="S39" s="131"/>
      <c r="T39" s="131"/>
      <c r="U39" s="131"/>
      <c r="V39" s="131"/>
      <c r="W39" s="131"/>
      <c r="X39" s="132"/>
      <c r="Y39" s="219" t="s">
        <v>12</v>
      </c>
      <c r="Z39" s="220"/>
      <c r="AA39" s="221"/>
      <c r="AB39" s="148" t="s">
        <v>675</v>
      </c>
      <c r="AC39" s="148"/>
      <c r="AD39" s="148"/>
      <c r="AE39" s="93" t="s">
        <v>620</v>
      </c>
      <c r="AF39" s="87"/>
      <c r="AG39" s="87"/>
      <c r="AH39" s="87"/>
      <c r="AI39" s="93" t="s">
        <v>620</v>
      </c>
      <c r="AJ39" s="87"/>
      <c r="AK39" s="87"/>
      <c r="AL39" s="87"/>
      <c r="AM39" s="93" t="s">
        <v>620</v>
      </c>
      <c r="AN39" s="87"/>
      <c r="AO39" s="87"/>
      <c r="AP39" s="87"/>
      <c r="AQ39" s="94"/>
      <c r="AR39" s="95"/>
      <c r="AS39" s="95"/>
      <c r="AT39" s="96"/>
      <c r="AU39" s="87"/>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675</v>
      </c>
      <c r="AC40" s="92"/>
      <c r="AD40" s="92"/>
      <c r="AE40" s="93" t="s">
        <v>620</v>
      </c>
      <c r="AF40" s="87"/>
      <c r="AG40" s="87"/>
      <c r="AH40" s="87"/>
      <c r="AI40" s="93" t="s">
        <v>620</v>
      </c>
      <c r="AJ40" s="87"/>
      <c r="AK40" s="87"/>
      <c r="AL40" s="87"/>
      <c r="AM40" s="93" t="s">
        <v>620</v>
      </c>
      <c r="AN40" s="87"/>
      <c r="AO40" s="87"/>
      <c r="AP40" s="87"/>
      <c r="AQ40" s="94">
        <v>52</v>
      </c>
      <c r="AR40" s="95"/>
      <c r="AS40" s="95"/>
      <c r="AT40" s="96"/>
      <c r="AU40" s="87">
        <v>225</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677</v>
      </c>
      <c r="AF41" s="87"/>
      <c r="AG41" s="87"/>
      <c r="AH41" s="87"/>
      <c r="AI41" s="93" t="s">
        <v>677</v>
      </c>
      <c r="AJ41" s="87"/>
      <c r="AK41" s="87"/>
      <c r="AL41" s="87"/>
      <c r="AM41" s="93" t="s">
        <v>677</v>
      </c>
      <c r="AN41" s="87"/>
      <c r="AO41" s="87"/>
      <c r="AP41" s="87"/>
      <c r="AQ41" s="94"/>
      <c r="AR41" s="95"/>
      <c r="AS41" s="95"/>
      <c r="AT41" s="96"/>
      <c r="AU41" s="87"/>
      <c r="AV41" s="87"/>
      <c r="AW41" s="87"/>
      <c r="AX41" s="88"/>
    </row>
    <row r="42" spans="1:51" ht="23.25" customHeight="1" x14ac:dyDescent="0.15">
      <c r="A42" s="187" t="s">
        <v>260</v>
      </c>
      <c r="B42" s="150"/>
      <c r="C42" s="150"/>
      <c r="D42" s="150"/>
      <c r="E42" s="150"/>
      <c r="F42" s="151"/>
      <c r="G42" s="189" t="s">
        <v>676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583</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v>7</v>
      </c>
      <c r="AV72" s="126"/>
      <c r="AW72" s="108" t="s">
        <v>166</v>
      </c>
      <c r="AX72" s="129"/>
      <c r="AY72">
        <f t="shared" ref="AY72:AY77" si="1">$AY$71</f>
        <v>1</v>
      </c>
    </row>
    <row r="73" spans="1:51" ht="60" customHeight="1" x14ac:dyDescent="0.15">
      <c r="A73" s="598"/>
      <c r="B73" s="596"/>
      <c r="C73" s="596"/>
      <c r="D73" s="596"/>
      <c r="E73" s="596"/>
      <c r="F73" s="597"/>
      <c r="G73" s="178" t="s">
        <v>670</v>
      </c>
      <c r="H73" s="179"/>
      <c r="I73" s="179"/>
      <c r="J73" s="179"/>
      <c r="K73" s="179"/>
      <c r="L73" s="179"/>
      <c r="M73" s="179"/>
      <c r="N73" s="179"/>
      <c r="O73" s="180"/>
      <c r="P73" s="131" t="s">
        <v>671</v>
      </c>
      <c r="Q73" s="131"/>
      <c r="R73" s="131"/>
      <c r="S73" s="131"/>
      <c r="T73" s="131"/>
      <c r="U73" s="131"/>
      <c r="V73" s="131"/>
      <c r="W73" s="131"/>
      <c r="X73" s="132"/>
      <c r="Y73" s="219" t="s">
        <v>12</v>
      </c>
      <c r="Z73" s="220"/>
      <c r="AA73" s="221"/>
      <c r="AB73" s="148" t="s">
        <v>14</v>
      </c>
      <c r="AC73" s="148"/>
      <c r="AD73" s="148"/>
      <c r="AE73" s="93">
        <v>97.1</v>
      </c>
      <c r="AF73" s="87"/>
      <c r="AG73" s="87"/>
      <c r="AH73" s="87"/>
      <c r="AI73" s="93">
        <v>97.1</v>
      </c>
      <c r="AJ73" s="87"/>
      <c r="AK73" s="87"/>
      <c r="AL73" s="87"/>
      <c r="AM73" s="93"/>
      <c r="AN73" s="87"/>
      <c r="AO73" s="87"/>
      <c r="AP73" s="87"/>
      <c r="AQ73" s="94"/>
      <c r="AR73" s="95"/>
      <c r="AS73" s="95"/>
      <c r="AT73" s="96"/>
      <c r="AU73" s="87"/>
      <c r="AV73" s="87"/>
      <c r="AW73" s="87"/>
      <c r="AX73" s="88"/>
      <c r="AY73">
        <f t="shared" si="1"/>
        <v>1</v>
      </c>
    </row>
    <row r="74" spans="1:51" ht="60"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14</v>
      </c>
      <c r="AC74" s="92"/>
      <c r="AD74" s="92"/>
      <c r="AE74" s="93" t="s">
        <v>620</v>
      </c>
      <c r="AF74" s="87"/>
      <c r="AG74" s="87"/>
      <c r="AH74" s="87"/>
      <c r="AI74" s="93" t="s">
        <v>620</v>
      </c>
      <c r="AJ74" s="87"/>
      <c r="AK74" s="87"/>
      <c r="AL74" s="87"/>
      <c r="AM74" s="93" t="s">
        <v>620</v>
      </c>
      <c r="AN74" s="87"/>
      <c r="AO74" s="87"/>
      <c r="AP74" s="87"/>
      <c r="AQ74" s="94" t="s">
        <v>620</v>
      </c>
      <c r="AR74" s="95"/>
      <c r="AS74" s="95"/>
      <c r="AT74" s="96"/>
      <c r="AU74" s="87">
        <v>100</v>
      </c>
      <c r="AV74" s="87"/>
      <c r="AW74" s="87"/>
      <c r="AX74" s="88"/>
      <c r="AY74">
        <f t="shared" si="1"/>
        <v>1</v>
      </c>
    </row>
    <row r="75" spans="1:51" ht="60"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97.1</v>
      </c>
      <c r="AF75" s="87"/>
      <c r="AG75" s="87"/>
      <c r="AH75" s="87"/>
      <c r="AI75" s="93">
        <v>97.1</v>
      </c>
      <c r="AJ75" s="87"/>
      <c r="AK75" s="87"/>
      <c r="AL75" s="87"/>
      <c r="AM75" s="93"/>
      <c r="AN75" s="87"/>
      <c r="AO75" s="87"/>
      <c r="AP75" s="87"/>
      <c r="AQ75" s="94"/>
      <c r="AR75" s="95"/>
      <c r="AS75" s="95"/>
      <c r="AT75" s="96"/>
      <c r="AU75" s="87"/>
      <c r="AV75" s="87"/>
      <c r="AW75" s="87"/>
      <c r="AX75" s="88"/>
      <c r="AY75">
        <f t="shared" si="1"/>
        <v>1</v>
      </c>
    </row>
    <row r="76" spans="1:51" ht="23.25" customHeight="1" x14ac:dyDescent="0.15">
      <c r="A76" s="187" t="s">
        <v>260</v>
      </c>
      <c r="B76" s="150"/>
      <c r="C76" s="150"/>
      <c r="D76" s="150"/>
      <c r="E76" s="150"/>
      <c r="F76" s="151"/>
      <c r="G76" s="189" t="s">
        <v>672</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thickBo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thickBo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1</v>
      </c>
    </row>
    <row r="201" spans="1:60" ht="18.75"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v>5</v>
      </c>
      <c r="AR201" s="508"/>
      <c r="AS201" s="127" t="s">
        <v>175</v>
      </c>
      <c r="AT201" s="128"/>
      <c r="AU201" s="126">
        <v>13</v>
      </c>
      <c r="AV201" s="126"/>
      <c r="AW201" s="575" t="s">
        <v>166</v>
      </c>
      <c r="AX201" s="576"/>
      <c r="AY201">
        <f t="shared" ref="AY201:AY207" si="10">$AY$200</f>
        <v>1</v>
      </c>
    </row>
    <row r="202" spans="1:60" ht="23.25" customHeight="1" x14ac:dyDescent="0.15">
      <c r="A202" s="513"/>
      <c r="B202" s="514"/>
      <c r="C202" s="514"/>
      <c r="D202" s="514"/>
      <c r="E202" s="514"/>
      <c r="F202" s="515"/>
      <c r="G202" s="559" t="s">
        <v>176</v>
      </c>
      <c r="H202" s="561" t="s">
        <v>616</v>
      </c>
      <c r="I202" s="562"/>
      <c r="J202" s="562"/>
      <c r="K202" s="562"/>
      <c r="L202" s="562"/>
      <c r="M202" s="562"/>
      <c r="N202" s="562"/>
      <c r="O202" s="563"/>
      <c r="P202" s="561" t="s">
        <v>617</v>
      </c>
      <c r="Q202" s="562"/>
      <c r="R202" s="562"/>
      <c r="S202" s="562"/>
      <c r="T202" s="562"/>
      <c r="U202" s="562"/>
      <c r="V202" s="563"/>
      <c r="W202" s="567"/>
      <c r="X202" s="568"/>
      <c r="Y202" s="548" t="s">
        <v>12</v>
      </c>
      <c r="Z202" s="548"/>
      <c r="AA202" s="549"/>
      <c r="AB202" s="558" t="s">
        <v>250</v>
      </c>
      <c r="AC202" s="558"/>
      <c r="AD202" s="558"/>
      <c r="AE202" s="93" t="s">
        <v>620</v>
      </c>
      <c r="AF202" s="87"/>
      <c r="AG202" s="87"/>
      <c r="AH202" s="87"/>
      <c r="AI202" s="93" t="s">
        <v>620</v>
      </c>
      <c r="AJ202" s="87"/>
      <c r="AK202" s="87"/>
      <c r="AL202" s="87"/>
      <c r="AM202" s="93" t="s">
        <v>620</v>
      </c>
      <c r="AN202" s="87"/>
      <c r="AO202" s="87"/>
      <c r="AP202" s="87"/>
      <c r="AQ202" s="93"/>
      <c r="AR202" s="87"/>
      <c r="AS202" s="87"/>
      <c r="AT202" s="503"/>
      <c r="AU202" s="87"/>
      <c r="AV202" s="87"/>
      <c r="AW202" s="87"/>
      <c r="AX202" s="88"/>
      <c r="AY202">
        <f t="shared" si="10"/>
        <v>1</v>
      </c>
    </row>
    <row r="203" spans="1:60" ht="23.25"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t="s">
        <v>620</v>
      </c>
      <c r="AF203" s="87"/>
      <c r="AG203" s="87"/>
      <c r="AH203" s="87"/>
      <c r="AI203" s="93" t="s">
        <v>620</v>
      </c>
      <c r="AJ203" s="87"/>
      <c r="AK203" s="87"/>
      <c r="AL203" s="87"/>
      <c r="AM203" s="93" t="s">
        <v>620</v>
      </c>
      <c r="AN203" s="87"/>
      <c r="AO203" s="87"/>
      <c r="AP203" s="87"/>
      <c r="AQ203" s="93">
        <v>1841491</v>
      </c>
      <c r="AR203" s="87"/>
      <c r="AS203" s="87"/>
      <c r="AT203" s="503"/>
      <c r="AU203" s="87">
        <v>3833494</v>
      </c>
      <c r="AV203" s="87"/>
      <c r="AW203" s="87"/>
      <c r="AX203" s="88"/>
      <c r="AY203">
        <f t="shared" si="10"/>
        <v>1</v>
      </c>
    </row>
    <row r="204" spans="1:60" ht="23.25"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t="s">
        <v>620</v>
      </c>
      <c r="AF204" s="99"/>
      <c r="AG204" s="99"/>
      <c r="AH204" s="99"/>
      <c r="AI204" s="98" t="s">
        <v>620</v>
      </c>
      <c r="AJ204" s="99"/>
      <c r="AK204" s="99"/>
      <c r="AL204" s="99"/>
      <c r="AM204" s="98" t="s">
        <v>620</v>
      </c>
      <c r="AN204" s="99"/>
      <c r="AO204" s="99"/>
      <c r="AP204" s="99"/>
      <c r="AQ204" s="93"/>
      <c r="AR204" s="87"/>
      <c r="AS204" s="87"/>
      <c r="AT204" s="503"/>
      <c r="AU204" s="87"/>
      <c r="AV204" s="87"/>
      <c r="AW204" s="87"/>
      <c r="AX204" s="88"/>
      <c r="AY204">
        <f t="shared" si="10"/>
        <v>1</v>
      </c>
    </row>
    <row r="205" spans="1:60" ht="23.25" customHeight="1" x14ac:dyDescent="0.15">
      <c r="A205" s="513" t="s">
        <v>240</v>
      </c>
      <c r="B205" s="514"/>
      <c r="C205" s="514"/>
      <c r="D205" s="514"/>
      <c r="E205" s="514"/>
      <c r="F205" s="515"/>
      <c r="G205" s="538" t="s">
        <v>177</v>
      </c>
      <c r="H205" s="539" t="s">
        <v>618</v>
      </c>
      <c r="I205" s="539"/>
      <c r="J205" s="539"/>
      <c r="K205" s="539"/>
      <c r="L205" s="539"/>
      <c r="M205" s="539"/>
      <c r="N205" s="539"/>
      <c r="O205" s="539"/>
      <c r="P205" s="539" t="s">
        <v>619</v>
      </c>
      <c r="Q205" s="539"/>
      <c r="R205" s="539"/>
      <c r="S205" s="539"/>
      <c r="T205" s="539"/>
      <c r="U205" s="539"/>
      <c r="V205" s="539"/>
      <c r="W205" s="542" t="s">
        <v>249</v>
      </c>
      <c r="X205" s="543"/>
      <c r="Y205" s="548" t="s">
        <v>12</v>
      </c>
      <c r="Z205" s="548"/>
      <c r="AA205" s="549"/>
      <c r="AB205" s="558" t="s">
        <v>250</v>
      </c>
      <c r="AC205" s="558"/>
      <c r="AD205" s="558"/>
      <c r="AE205" s="93" t="s">
        <v>620</v>
      </c>
      <c r="AF205" s="87"/>
      <c r="AG205" s="87"/>
      <c r="AH205" s="87"/>
      <c r="AI205" s="93" t="s">
        <v>620</v>
      </c>
      <c r="AJ205" s="87"/>
      <c r="AK205" s="87"/>
      <c r="AL205" s="87"/>
      <c r="AM205" s="93" t="s">
        <v>620</v>
      </c>
      <c r="AN205" s="87"/>
      <c r="AO205" s="87"/>
      <c r="AP205" s="87"/>
      <c r="AQ205" s="93"/>
      <c r="AR205" s="87"/>
      <c r="AS205" s="87"/>
      <c r="AT205" s="503"/>
      <c r="AU205" s="87"/>
      <c r="AV205" s="87"/>
      <c r="AW205" s="87"/>
      <c r="AX205" s="88"/>
      <c r="AY205">
        <f t="shared" si="10"/>
        <v>1</v>
      </c>
    </row>
    <row r="206" spans="1:60" ht="23.25"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t="s">
        <v>620</v>
      </c>
      <c r="AF206" s="87"/>
      <c r="AG206" s="87"/>
      <c r="AH206" s="87"/>
      <c r="AI206" s="93" t="s">
        <v>620</v>
      </c>
      <c r="AJ206" s="87"/>
      <c r="AK206" s="87"/>
      <c r="AL206" s="87"/>
      <c r="AM206" s="93" t="s">
        <v>620</v>
      </c>
      <c r="AN206" s="87"/>
      <c r="AO206" s="87"/>
      <c r="AP206" s="87"/>
      <c r="AQ206" s="93">
        <v>1841491</v>
      </c>
      <c r="AR206" s="87"/>
      <c r="AS206" s="87"/>
      <c r="AT206" s="503"/>
      <c r="AU206" s="87">
        <v>3833494</v>
      </c>
      <c r="AV206" s="87"/>
      <c r="AW206" s="87"/>
      <c r="AX206" s="88"/>
      <c r="AY206">
        <f t="shared" si="10"/>
        <v>1</v>
      </c>
    </row>
    <row r="207" spans="1:60" ht="23.25" customHeight="1" thickBo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t="s">
        <v>620</v>
      </c>
      <c r="AF207" s="99"/>
      <c r="AG207" s="99"/>
      <c r="AH207" s="99"/>
      <c r="AI207" s="98" t="s">
        <v>620</v>
      </c>
      <c r="AJ207" s="99"/>
      <c r="AK207" s="99"/>
      <c r="AL207" s="99"/>
      <c r="AM207" s="98" t="s">
        <v>620</v>
      </c>
      <c r="AN207" s="99"/>
      <c r="AO207" s="99"/>
      <c r="AP207" s="556"/>
      <c r="AQ207" s="93"/>
      <c r="AR207" s="87"/>
      <c r="AS207" s="87"/>
      <c r="AT207" s="503"/>
      <c r="AU207" s="87"/>
      <c r="AV207" s="87"/>
      <c r="AW207" s="87"/>
      <c r="AX207" s="88"/>
      <c r="AY207">
        <f t="shared" si="10"/>
        <v>1</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283</v>
      </c>
      <c r="B215" s="407"/>
      <c r="C215" s="410" t="s">
        <v>178</v>
      </c>
      <c r="D215" s="407"/>
      <c r="E215" s="412" t="s">
        <v>194</v>
      </c>
      <c r="F215" s="413"/>
      <c r="G215" s="414" t="s">
        <v>681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680</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700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701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599</v>
      </c>
      <c r="D218" s="492"/>
      <c r="E218" s="149" t="s">
        <v>279</v>
      </c>
      <c r="F218" s="151"/>
      <c r="G218" s="472" t="s">
        <v>181</v>
      </c>
      <c r="H218" s="473"/>
      <c r="I218" s="473"/>
      <c r="J218" s="493" t="s">
        <v>620</v>
      </c>
      <c r="K218" s="494"/>
      <c r="L218" s="494"/>
      <c r="M218" s="494"/>
      <c r="N218" s="494"/>
      <c r="O218" s="494"/>
      <c r="P218" s="494"/>
      <c r="Q218" s="494"/>
      <c r="R218" s="494"/>
      <c r="S218" s="494"/>
      <c r="T218" s="495"/>
      <c r="U218" s="470" t="s">
        <v>687</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687</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t="s">
        <v>687</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612</v>
      </c>
      <c r="AE223" s="452"/>
      <c r="AF223" s="452"/>
      <c r="AG223" s="453" t="s">
        <v>621</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612</v>
      </c>
      <c r="AE224" s="365"/>
      <c r="AF224" s="365"/>
      <c r="AG224" s="359" t="s">
        <v>622</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612</v>
      </c>
      <c r="AE225" s="402"/>
      <c r="AF225" s="402"/>
      <c r="AG225" s="387" t="s">
        <v>623</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624</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612</v>
      </c>
      <c r="AE229" s="349"/>
      <c r="AF229" s="349"/>
      <c r="AG229" s="351" t="s">
        <v>625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612</v>
      </c>
      <c r="AE230" s="365"/>
      <c r="AF230" s="365"/>
      <c r="AG230" s="359" t="s">
        <v>626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624</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612</v>
      </c>
      <c r="AE232" s="365"/>
      <c r="AF232" s="365"/>
      <c r="AG232" s="359" t="s">
        <v>627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624</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612</v>
      </c>
      <c r="AE234" s="365"/>
      <c r="AF234" s="434"/>
      <c r="AG234" s="359" t="s">
        <v>628</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612</v>
      </c>
      <c r="AE235" s="395"/>
      <c r="AF235" s="396"/>
      <c r="AG235" s="397" t="s">
        <v>629</v>
      </c>
      <c r="AH235" s="398"/>
      <c r="AI235" s="398"/>
      <c r="AJ235" s="398"/>
      <c r="AK235" s="398"/>
      <c r="AL235" s="398"/>
      <c r="AM235" s="398"/>
      <c r="AN235" s="398"/>
      <c r="AO235" s="398"/>
      <c r="AP235" s="398"/>
      <c r="AQ235" s="398"/>
      <c r="AR235" s="398"/>
      <c r="AS235" s="398"/>
      <c r="AT235" s="398"/>
      <c r="AU235" s="398"/>
      <c r="AV235" s="398"/>
      <c r="AW235" s="398"/>
      <c r="AX235" s="399"/>
    </row>
    <row r="236" spans="1:50" ht="4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612</v>
      </c>
      <c r="AE236" s="349"/>
      <c r="AF236" s="350"/>
      <c r="AG236" s="351" t="s">
        <v>630</v>
      </c>
      <c r="AH236" s="352"/>
      <c r="AI236" s="352"/>
      <c r="AJ236" s="352"/>
      <c r="AK236" s="352"/>
      <c r="AL236" s="352"/>
      <c r="AM236" s="352"/>
      <c r="AN236" s="352"/>
      <c r="AO236" s="352"/>
      <c r="AP236" s="352"/>
      <c r="AQ236" s="352"/>
      <c r="AR236" s="352"/>
      <c r="AS236" s="352"/>
      <c r="AT236" s="352"/>
      <c r="AU236" s="352"/>
      <c r="AV236" s="352"/>
      <c r="AW236" s="352"/>
      <c r="AX236" s="353"/>
    </row>
    <row r="237" spans="1:50" ht="4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612</v>
      </c>
      <c r="AE237" s="358"/>
      <c r="AF237" s="358"/>
      <c r="AG237" s="359" t="s">
        <v>631</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612</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612</v>
      </c>
      <c r="AE239" s="365"/>
      <c r="AF239" s="365"/>
      <c r="AG239" s="389" t="s">
        <v>632</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612</v>
      </c>
      <c r="AE240" s="383"/>
      <c r="AF240" s="384"/>
      <c r="AG240" s="385" t="s">
        <v>633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v>2022</v>
      </c>
      <c r="D242" s="873"/>
      <c r="E242" s="368" t="s">
        <v>607</v>
      </c>
      <c r="F242" s="368"/>
      <c r="G242" s="368"/>
      <c r="H242" s="369">
        <v>21</v>
      </c>
      <c r="I242" s="369"/>
      <c r="J242" s="874">
        <v>334</v>
      </c>
      <c r="K242" s="874"/>
      <c r="L242" s="874"/>
      <c r="M242" s="369" t="s">
        <v>693</v>
      </c>
      <c r="N242" s="875"/>
      <c r="O242" s="876" t="s">
        <v>634</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v>2022</v>
      </c>
      <c r="D243" s="367"/>
      <c r="E243" s="368" t="s">
        <v>607</v>
      </c>
      <c r="F243" s="368"/>
      <c r="G243" s="368"/>
      <c r="H243" s="369">
        <v>21</v>
      </c>
      <c r="I243" s="369"/>
      <c r="J243" s="370">
        <v>235</v>
      </c>
      <c r="K243" s="370"/>
      <c r="L243" s="370"/>
      <c r="M243" s="371" t="s">
        <v>693</v>
      </c>
      <c r="N243" s="372"/>
      <c r="O243" s="879" t="s">
        <v>635</v>
      </c>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v>2022</v>
      </c>
      <c r="D244" s="367"/>
      <c r="E244" s="368" t="s">
        <v>607</v>
      </c>
      <c r="F244" s="368"/>
      <c r="G244" s="368"/>
      <c r="H244" s="369">
        <v>21</v>
      </c>
      <c r="I244" s="369"/>
      <c r="J244" s="370">
        <v>245</v>
      </c>
      <c r="K244" s="370"/>
      <c r="L244" s="370"/>
      <c r="M244" s="371" t="s">
        <v>693</v>
      </c>
      <c r="N244" s="372"/>
      <c r="O244" s="879" t="s">
        <v>636</v>
      </c>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90" customHeight="1" x14ac:dyDescent="0.15">
      <c r="A247" s="339" t="s">
        <v>45</v>
      </c>
      <c r="B247" s="900"/>
      <c r="C247" s="298" t="s">
        <v>49</v>
      </c>
      <c r="D247" s="718"/>
      <c r="E247" s="718"/>
      <c r="F247" s="719"/>
      <c r="G247" s="903" t="s">
        <v>637</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638</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699</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131</v>
      </c>
      <c r="B252" s="324"/>
      <c r="C252" s="324"/>
      <c r="D252" s="324"/>
      <c r="E252" s="325"/>
      <c r="F252" s="899" t="s">
        <v>695</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697</v>
      </c>
      <c r="B254" s="324"/>
      <c r="C254" s="324"/>
      <c r="D254" s="324"/>
      <c r="E254" s="325"/>
      <c r="F254" s="326" t="s">
        <v>698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639</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640</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641</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642</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643</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644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608</v>
      </c>
      <c r="F266" s="86"/>
      <c r="G266" s="86"/>
      <c r="H266" s="77" t="str">
        <f>IF(E266="","","-")</f>
        <v>-</v>
      </c>
      <c r="I266" s="86"/>
      <c r="J266" s="86"/>
      <c r="K266" s="77" t="str">
        <f>IF(I266="","","-")</f>
        <v/>
      </c>
      <c r="L266" s="101">
        <v>285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608</v>
      </c>
      <c r="F267" s="86"/>
      <c r="G267" s="86"/>
      <c r="H267" s="77"/>
      <c r="I267" s="86"/>
      <c r="J267" s="86"/>
      <c r="K267" s="77"/>
      <c r="L267" s="101">
        <v>312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607</v>
      </c>
      <c r="H268" s="86"/>
      <c r="I268" s="86"/>
      <c r="J268" s="85">
        <v>20</v>
      </c>
      <c r="K268" s="85"/>
      <c r="L268" s="101">
        <v>336</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thickBo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645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658</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678</v>
      </c>
      <c r="H310" s="285"/>
      <c r="I310" s="285"/>
      <c r="J310" s="285"/>
      <c r="K310" s="286"/>
      <c r="L310" s="287"/>
      <c r="M310" s="288"/>
      <c r="N310" s="288"/>
      <c r="O310" s="288"/>
      <c r="P310" s="288"/>
      <c r="Q310" s="288"/>
      <c r="R310" s="288"/>
      <c r="S310" s="288"/>
      <c r="T310" s="288"/>
      <c r="U310" s="288"/>
      <c r="V310" s="288"/>
      <c r="W310" s="288"/>
      <c r="X310" s="289"/>
      <c r="Y310" s="290">
        <v>3135</v>
      </c>
      <c r="Z310" s="291"/>
      <c r="AA310" s="291"/>
      <c r="AB310" s="292"/>
      <c r="AC310" s="284" t="s">
        <v>678</v>
      </c>
      <c r="AD310" s="285"/>
      <c r="AE310" s="285"/>
      <c r="AF310" s="285"/>
      <c r="AG310" s="286"/>
      <c r="AH310" s="287"/>
      <c r="AI310" s="288"/>
      <c r="AJ310" s="288"/>
      <c r="AK310" s="288"/>
      <c r="AL310" s="288"/>
      <c r="AM310" s="288"/>
      <c r="AN310" s="288"/>
      <c r="AO310" s="288"/>
      <c r="AP310" s="288"/>
      <c r="AQ310" s="288"/>
      <c r="AR310" s="288"/>
      <c r="AS310" s="288"/>
      <c r="AT310" s="289"/>
      <c r="AU310" s="290">
        <v>1487</v>
      </c>
      <c r="AV310" s="291"/>
      <c r="AW310" s="291"/>
      <c r="AX310" s="293"/>
    </row>
    <row r="311" spans="1:50" ht="24.75" customHeight="1" x14ac:dyDescent="0.15">
      <c r="A311" s="316"/>
      <c r="B311" s="317"/>
      <c r="C311" s="317"/>
      <c r="D311" s="317"/>
      <c r="E311" s="317"/>
      <c r="F311" s="318"/>
      <c r="G311" s="274" t="s">
        <v>659</v>
      </c>
      <c r="H311" s="275"/>
      <c r="I311" s="275"/>
      <c r="J311" s="275"/>
      <c r="K311" s="276"/>
      <c r="L311" s="277"/>
      <c r="M311" s="278"/>
      <c r="N311" s="278"/>
      <c r="O311" s="278"/>
      <c r="P311" s="278"/>
      <c r="Q311" s="278"/>
      <c r="R311" s="278"/>
      <c r="S311" s="278"/>
      <c r="T311" s="278"/>
      <c r="U311" s="278"/>
      <c r="V311" s="278"/>
      <c r="W311" s="278"/>
      <c r="X311" s="279"/>
      <c r="Y311" s="280">
        <v>1460</v>
      </c>
      <c r="Z311" s="281"/>
      <c r="AA311" s="281"/>
      <c r="AB311" s="282"/>
      <c r="AC311" s="274" t="s">
        <v>659</v>
      </c>
      <c r="AD311" s="275"/>
      <c r="AE311" s="275"/>
      <c r="AF311" s="275"/>
      <c r="AG311" s="276"/>
      <c r="AH311" s="277"/>
      <c r="AI311" s="278"/>
      <c r="AJ311" s="278"/>
      <c r="AK311" s="278"/>
      <c r="AL311" s="278"/>
      <c r="AM311" s="278"/>
      <c r="AN311" s="278"/>
      <c r="AO311" s="278"/>
      <c r="AP311" s="278"/>
      <c r="AQ311" s="278"/>
      <c r="AR311" s="278"/>
      <c r="AS311" s="278"/>
      <c r="AT311" s="279"/>
      <c r="AU311" s="280">
        <v>625</v>
      </c>
      <c r="AV311" s="281"/>
      <c r="AW311" s="281"/>
      <c r="AX311" s="283"/>
    </row>
    <row r="312" spans="1:50" ht="24.75" customHeight="1" x14ac:dyDescent="0.15">
      <c r="A312" s="316"/>
      <c r="B312" s="317"/>
      <c r="C312" s="317"/>
      <c r="D312" s="317"/>
      <c r="E312" s="317"/>
      <c r="F312" s="318"/>
      <c r="G312" s="274" t="s">
        <v>683</v>
      </c>
      <c r="H312" s="275"/>
      <c r="I312" s="275"/>
      <c r="J312" s="275"/>
      <c r="K312" s="276"/>
      <c r="L312" s="277"/>
      <c r="M312" s="278"/>
      <c r="N312" s="278"/>
      <c r="O312" s="278"/>
      <c r="P312" s="278"/>
      <c r="Q312" s="278"/>
      <c r="R312" s="278"/>
      <c r="S312" s="278"/>
      <c r="T312" s="278"/>
      <c r="U312" s="278"/>
      <c r="V312" s="278"/>
      <c r="W312" s="278"/>
      <c r="X312" s="279"/>
      <c r="Y312" s="280">
        <v>586</v>
      </c>
      <c r="Z312" s="281"/>
      <c r="AA312" s="281"/>
      <c r="AB312" s="282"/>
      <c r="AC312" s="274" t="s">
        <v>75</v>
      </c>
      <c r="AD312" s="275"/>
      <c r="AE312" s="275"/>
      <c r="AF312" s="275"/>
      <c r="AG312" s="276"/>
      <c r="AH312" s="277"/>
      <c r="AI312" s="278"/>
      <c r="AJ312" s="278"/>
      <c r="AK312" s="278"/>
      <c r="AL312" s="278"/>
      <c r="AM312" s="278"/>
      <c r="AN312" s="278"/>
      <c r="AO312" s="278"/>
      <c r="AP312" s="278"/>
      <c r="AQ312" s="278"/>
      <c r="AR312" s="278"/>
      <c r="AS312" s="278"/>
      <c r="AT312" s="279"/>
      <c r="AU312" s="280">
        <v>13</v>
      </c>
      <c r="AV312" s="281"/>
      <c r="AW312" s="281"/>
      <c r="AX312" s="283"/>
    </row>
    <row r="313" spans="1:50" ht="24.75" customHeight="1" x14ac:dyDescent="0.15">
      <c r="A313" s="316"/>
      <c r="B313" s="317"/>
      <c r="C313" s="317"/>
      <c r="D313" s="317"/>
      <c r="E313" s="317"/>
      <c r="F313" s="318"/>
      <c r="G313" s="274" t="s">
        <v>685</v>
      </c>
      <c r="H313" s="275"/>
      <c r="I313" s="275"/>
      <c r="J313" s="275"/>
      <c r="K313" s="276"/>
      <c r="L313" s="277"/>
      <c r="M313" s="278"/>
      <c r="N313" s="278"/>
      <c r="O313" s="278"/>
      <c r="P313" s="278"/>
      <c r="Q313" s="278"/>
      <c r="R313" s="278"/>
      <c r="S313" s="278"/>
      <c r="T313" s="278"/>
      <c r="U313" s="278"/>
      <c r="V313" s="278"/>
      <c r="W313" s="278"/>
      <c r="X313" s="279"/>
      <c r="Y313" s="280">
        <v>193</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t="s">
        <v>684</v>
      </c>
      <c r="H314" s="275"/>
      <c r="I314" s="275"/>
      <c r="J314" s="275"/>
      <c r="K314" s="276"/>
      <c r="L314" s="277"/>
      <c r="M314" s="278"/>
      <c r="N314" s="278"/>
      <c r="O314" s="278"/>
      <c r="P314" s="278"/>
      <c r="Q314" s="278"/>
      <c r="R314" s="278"/>
      <c r="S314" s="278"/>
      <c r="T314" s="278"/>
      <c r="U314" s="278"/>
      <c r="V314" s="278"/>
      <c r="W314" s="278"/>
      <c r="X314" s="279"/>
      <c r="Y314" s="280">
        <v>372</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5746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2125</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5" customHeight="1" x14ac:dyDescent="0.15">
      <c r="A366" s="230">
        <v>1</v>
      </c>
      <c r="B366" s="230">
        <v>1</v>
      </c>
      <c r="C366" s="251" t="s">
        <v>689</v>
      </c>
      <c r="D366" s="250"/>
      <c r="E366" s="250"/>
      <c r="F366" s="250"/>
      <c r="G366" s="250"/>
      <c r="H366" s="250"/>
      <c r="I366" s="250"/>
      <c r="J366" s="233">
        <v>4020005004767</v>
      </c>
      <c r="K366" s="234"/>
      <c r="L366" s="234"/>
      <c r="M366" s="234"/>
      <c r="N366" s="234"/>
      <c r="O366" s="234"/>
      <c r="P366" s="235" t="s">
        <v>646</v>
      </c>
      <c r="Q366" s="235"/>
      <c r="R366" s="235"/>
      <c r="S366" s="235"/>
      <c r="T366" s="235"/>
      <c r="U366" s="235"/>
      <c r="V366" s="235"/>
      <c r="W366" s="235"/>
      <c r="X366" s="235"/>
      <c r="Y366" s="236">
        <v>5746</v>
      </c>
      <c r="Z366" s="237"/>
      <c r="AA366" s="237"/>
      <c r="AB366" s="238"/>
      <c r="AC366" s="222" t="s">
        <v>688</v>
      </c>
      <c r="AD366" s="223"/>
      <c r="AE366" s="223"/>
      <c r="AF366" s="223"/>
      <c r="AG366" s="223"/>
      <c r="AH366" s="253" t="s">
        <v>620</v>
      </c>
      <c r="AI366" s="254"/>
      <c r="AJ366" s="254"/>
      <c r="AK366" s="254"/>
      <c r="AL366" s="253" t="s">
        <v>620</v>
      </c>
      <c r="AM366" s="254"/>
      <c r="AN366" s="254"/>
      <c r="AO366" s="254"/>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0" t="s">
        <v>648</v>
      </c>
      <c r="D399" s="250"/>
      <c r="E399" s="250"/>
      <c r="F399" s="250"/>
      <c r="G399" s="250"/>
      <c r="H399" s="250"/>
      <c r="I399" s="250"/>
      <c r="J399" s="233">
        <v>3000020401307</v>
      </c>
      <c r="K399" s="234"/>
      <c r="L399" s="234"/>
      <c r="M399" s="234"/>
      <c r="N399" s="234"/>
      <c r="O399" s="234"/>
      <c r="P399" s="235" t="s">
        <v>649</v>
      </c>
      <c r="Q399" s="235"/>
      <c r="R399" s="235"/>
      <c r="S399" s="235"/>
      <c r="T399" s="235"/>
      <c r="U399" s="235"/>
      <c r="V399" s="235"/>
      <c r="W399" s="235"/>
      <c r="X399" s="235"/>
      <c r="Y399" s="236">
        <v>2125</v>
      </c>
      <c r="Z399" s="237"/>
      <c r="AA399" s="237"/>
      <c r="AB399" s="238"/>
      <c r="AC399" s="222" t="s">
        <v>647</v>
      </c>
      <c r="AD399" s="223"/>
      <c r="AE399" s="223"/>
      <c r="AF399" s="223"/>
      <c r="AG399" s="223"/>
      <c r="AH399" s="253" t="s">
        <v>620</v>
      </c>
      <c r="AI399" s="254"/>
      <c r="AJ399" s="254"/>
      <c r="AK399" s="254"/>
      <c r="AL399" s="226" t="s">
        <v>620</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1" t="s">
        <v>690</v>
      </c>
      <c r="D400" s="250"/>
      <c r="E400" s="250"/>
      <c r="F400" s="250"/>
      <c r="G400" s="250"/>
      <c r="H400" s="250"/>
      <c r="I400" s="250"/>
      <c r="J400" s="233">
        <v>6120001062550</v>
      </c>
      <c r="K400" s="234"/>
      <c r="L400" s="234"/>
      <c r="M400" s="234"/>
      <c r="N400" s="234"/>
      <c r="O400" s="234"/>
      <c r="P400" s="235" t="s">
        <v>649</v>
      </c>
      <c r="Q400" s="235"/>
      <c r="R400" s="235"/>
      <c r="S400" s="235"/>
      <c r="T400" s="235"/>
      <c r="U400" s="235"/>
      <c r="V400" s="235"/>
      <c r="W400" s="235"/>
      <c r="X400" s="235"/>
      <c r="Y400" s="236">
        <v>1416</v>
      </c>
      <c r="Z400" s="237"/>
      <c r="AA400" s="237"/>
      <c r="AB400" s="238"/>
      <c r="AC400" s="222" t="s">
        <v>647</v>
      </c>
      <c r="AD400" s="223"/>
      <c r="AE400" s="223"/>
      <c r="AF400" s="223"/>
      <c r="AG400" s="223"/>
      <c r="AH400" s="253" t="s">
        <v>620</v>
      </c>
      <c r="AI400" s="254"/>
      <c r="AJ400" s="254"/>
      <c r="AK400" s="254"/>
      <c r="AL400" s="226" t="s">
        <v>620</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51" t="s">
        <v>691</v>
      </c>
      <c r="D401" s="250"/>
      <c r="E401" s="250"/>
      <c r="F401" s="250"/>
      <c r="G401" s="250"/>
      <c r="H401" s="250"/>
      <c r="I401" s="250"/>
      <c r="J401" s="233">
        <v>4010501022810</v>
      </c>
      <c r="K401" s="234"/>
      <c r="L401" s="234"/>
      <c r="M401" s="234"/>
      <c r="N401" s="234"/>
      <c r="O401" s="234"/>
      <c r="P401" s="252" t="s">
        <v>650</v>
      </c>
      <c r="Q401" s="235"/>
      <c r="R401" s="235"/>
      <c r="S401" s="235"/>
      <c r="T401" s="235"/>
      <c r="U401" s="235"/>
      <c r="V401" s="235"/>
      <c r="W401" s="235"/>
      <c r="X401" s="235"/>
      <c r="Y401" s="236">
        <v>834</v>
      </c>
      <c r="Z401" s="237"/>
      <c r="AA401" s="237"/>
      <c r="AB401" s="238"/>
      <c r="AC401" s="222" t="s">
        <v>647</v>
      </c>
      <c r="AD401" s="223"/>
      <c r="AE401" s="223"/>
      <c r="AF401" s="223"/>
      <c r="AG401" s="223"/>
      <c r="AH401" s="224" t="s">
        <v>620</v>
      </c>
      <c r="AI401" s="225"/>
      <c r="AJ401" s="225"/>
      <c r="AK401" s="225"/>
      <c r="AL401" s="226" t="s">
        <v>620</v>
      </c>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51" t="s">
        <v>692</v>
      </c>
      <c r="D402" s="250"/>
      <c r="E402" s="250"/>
      <c r="F402" s="250"/>
      <c r="G402" s="250"/>
      <c r="H402" s="250"/>
      <c r="I402" s="250"/>
      <c r="J402" s="233">
        <v>6120001206256</v>
      </c>
      <c r="K402" s="234"/>
      <c r="L402" s="234"/>
      <c r="M402" s="234"/>
      <c r="N402" s="234"/>
      <c r="O402" s="234"/>
      <c r="P402" s="252" t="s">
        <v>650</v>
      </c>
      <c r="Q402" s="235"/>
      <c r="R402" s="235"/>
      <c r="S402" s="235"/>
      <c r="T402" s="235"/>
      <c r="U402" s="235"/>
      <c r="V402" s="235"/>
      <c r="W402" s="235"/>
      <c r="X402" s="235"/>
      <c r="Y402" s="236">
        <v>802</v>
      </c>
      <c r="Z402" s="237"/>
      <c r="AA402" s="237"/>
      <c r="AB402" s="238"/>
      <c r="AC402" s="222" t="s">
        <v>647</v>
      </c>
      <c r="AD402" s="223"/>
      <c r="AE402" s="223"/>
      <c r="AF402" s="223"/>
      <c r="AG402" s="223"/>
      <c r="AH402" s="224" t="s">
        <v>620</v>
      </c>
      <c r="AI402" s="225"/>
      <c r="AJ402" s="225"/>
      <c r="AK402" s="225"/>
      <c r="AL402" s="226" t="s">
        <v>620</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50" t="s">
        <v>651</v>
      </c>
      <c r="D403" s="250"/>
      <c r="E403" s="250"/>
      <c r="F403" s="250"/>
      <c r="G403" s="250"/>
      <c r="H403" s="250"/>
      <c r="I403" s="250"/>
      <c r="J403" s="233">
        <v>3000020141003</v>
      </c>
      <c r="K403" s="234"/>
      <c r="L403" s="234"/>
      <c r="M403" s="234"/>
      <c r="N403" s="234"/>
      <c r="O403" s="234"/>
      <c r="P403" s="235" t="s">
        <v>653</v>
      </c>
      <c r="Q403" s="235"/>
      <c r="R403" s="235"/>
      <c r="S403" s="235"/>
      <c r="T403" s="235"/>
      <c r="U403" s="235"/>
      <c r="V403" s="235"/>
      <c r="W403" s="235"/>
      <c r="X403" s="235"/>
      <c r="Y403" s="236">
        <v>289</v>
      </c>
      <c r="Z403" s="237"/>
      <c r="AA403" s="237"/>
      <c r="AB403" s="238"/>
      <c r="AC403" s="222" t="s">
        <v>647</v>
      </c>
      <c r="AD403" s="223"/>
      <c r="AE403" s="223"/>
      <c r="AF403" s="223"/>
      <c r="AG403" s="223"/>
      <c r="AH403" s="224" t="s">
        <v>620</v>
      </c>
      <c r="AI403" s="225"/>
      <c r="AJ403" s="225"/>
      <c r="AK403" s="225"/>
      <c r="AL403" s="226" t="s">
        <v>620</v>
      </c>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51" t="s">
        <v>654</v>
      </c>
      <c r="D404" s="250"/>
      <c r="E404" s="250"/>
      <c r="F404" s="250"/>
      <c r="G404" s="250"/>
      <c r="H404" s="250"/>
      <c r="I404" s="250"/>
      <c r="J404" s="233">
        <v>8000020130001</v>
      </c>
      <c r="K404" s="234"/>
      <c r="L404" s="234"/>
      <c r="M404" s="234"/>
      <c r="N404" s="234"/>
      <c r="O404" s="234"/>
      <c r="P404" s="235" t="s">
        <v>652</v>
      </c>
      <c r="Q404" s="235"/>
      <c r="R404" s="235"/>
      <c r="S404" s="235"/>
      <c r="T404" s="235"/>
      <c r="U404" s="235"/>
      <c r="V404" s="235"/>
      <c r="W404" s="235"/>
      <c r="X404" s="235"/>
      <c r="Y404" s="236">
        <v>121</v>
      </c>
      <c r="Z404" s="237"/>
      <c r="AA404" s="237"/>
      <c r="AB404" s="238"/>
      <c r="AC404" s="222" t="s">
        <v>647</v>
      </c>
      <c r="AD404" s="223"/>
      <c r="AE404" s="223"/>
      <c r="AF404" s="223"/>
      <c r="AG404" s="223"/>
      <c r="AH404" s="224" t="s">
        <v>620</v>
      </c>
      <c r="AI404" s="225"/>
      <c r="AJ404" s="225"/>
      <c r="AK404" s="225"/>
      <c r="AL404" s="226" t="s">
        <v>620</v>
      </c>
      <c r="AM404" s="227"/>
      <c r="AN404" s="227"/>
      <c r="AO404" s="228"/>
      <c r="AP404" s="229"/>
      <c r="AQ404" s="229"/>
      <c r="AR404" s="229"/>
      <c r="AS404" s="229"/>
      <c r="AT404" s="229"/>
      <c r="AU404" s="229"/>
      <c r="AV404" s="229"/>
      <c r="AW404" s="229"/>
      <c r="AX404" s="229"/>
      <c r="AY404">
        <f>COUNTA($C$404)</f>
        <v>1</v>
      </c>
    </row>
    <row r="405" spans="1:51" ht="30" customHeight="1" x14ac:dyDescent="0.15">
      <c r="A405" s="230">
        <v>7</v>
      </c>
      <c r="B405" s="230">
        <v>1</v>
      </c>
      <c r="C405" s="251" t="s">
        <v>655</v>
      </c>
      <c r="D405" s="250"/>
      <c r="E405" s="250"/>
      <c r="F405" s="250"/>
      <c r="G405" s="250"/>
      <c r="H405" s="250"/>
      <c r="I405" s="250"/>
      <c r="J405" s="233">
        <v>9000020281000</v>
      </c>
      <c r="K405" s="234"/>
      <c r="L405" s="234"/>
      <c r="M405" s="234"/>
      <c r="N405" s="234"/>
      <c r="O405" s="234"/>
      <c r="P405" s="235" t="s">
        <v>652</v>
      </c>
      <c r="Q405" s="235"/>
      <c r="R405" s="235"/>
      <c r="S405" s="235"/>
      <c r="T405" s="235"/>
      <c r="U405" s="235"/>
      <c r="V405" s="235"/>
      <c r="W405" s="235"/>
      <c r="X405" s="235"/>
      <c r="Y405" s="236">
        <v>91</v>
      </c>
      <c r="Z405" s="237"/>
      <c r="AA405" s="237"/>
      <c r="AB405" s="238"/>
      <c r="AC405" s="222" t="s">
        <v>647</v>
      </c>
      <c r="AD405" s="223"/>
      <c r="AE405" s="223"/>
      <c r="AF405" s="223"/>
      <c r="AG405" s="223"/>
      <c r="AH405" s="224" t="s">
        <v>620</v>
      </c>
      <c r="AI405" s="225"/>
      <c r="AJ405" s="225"/>
      <c r="AK405" s="225"/>
      <c r="AL405" s="226" t="s">
        <v>620</v>
      </c>
      <c r="AM405" s="227"/>
      <c r="AN405" s="227"/>
      <c r="AO405" s="228"/>
      <c r="AP405" s="229"/>
      <c r="AQ405" s="229"/>
      <c r="AR405" s="229"/>
      <c r="AS405" s="229"/>
      <c r="AT405" s="229"/>
      <c r="AU405" s="229"/>
      <c r="AV405" s="229"/>
      <c r="AW405" s="229"/>
      <c r="AX405" s="229"/>
      <c r="AY405">
        <f>COUNTA($C$405)</f>
        <v>1</v>
      </c>
    </row>
    <row r="406" spans="1:51" ht="30" customHeight="1" x14ac:dyDescent="0.15">
      <c r="A406" s="230">
        <v>8</v>
      </c>
      <c r="B406" s="230">
        <v>1</v>
      </c>
      <c r="C406" s="251" t="s">
        <v>656</v>
      </c>
      <c r="D406" s="250"/>
      <c r="E406" s="250"/>
      <c r="F406" s="250"/>
      <c r="G406" s="250"/>
      <c r="H406" s="250"/>
      <c r="I406" s="250"/>
      <c r="J406" s="233">
        <v>3000020231002</v>
      </c>
      <c r="K406" s="234"/>
      <c r="L406" s="234"/>
      <c r="M406" s="234"/>
      <c r="N406" s="234"/>
      <c r="O406" s="234"/>
      <c r="P406" s="235" t="s">
        <v>652</v>
      </c>
      <c r="Q406" s="235"/>
      <c r="R406" s="235"/>
      <c r="S406" s="235"/>
      <c r="T406" s="235"/>
      <c r="U406" s="235"/>
      <c r="V406" s="235"/>
      <c r="W406" s="235"/>
      <c r="X406" s="235"/>
      <c r="Y406" s="236">
        <v>58</v>
      </c>
      <c r="Z406" s="237"/>
      <c r="AA406" s="237"/>
      <c r="AB406" s="238"/>
      <c r="AC406" s="222" t="s">
        <v>647</v>
      </c>
      <c r="AD406" s="223"/>
      <c r="AE406" s="223"/>
      <c r="AF406" s="223"/>
      <c r="AG406" s="223"/>
      <c r="AH406" s="224" t="s">
        <v>620</v>
      </c>
      <c r="AI406" s="225"/>
      <c r="AJ406" s="225"/>
      <c r="AK406" s="225"/>
      <c r="AL406" s="226" t="s">
        <v>620</v>
      </c>
      <c r="AM406" s="227"/>
      <c r="AN406" s="227"/>
      <c r="AO406" s="228"/>
      <c r="AP406" s="229"/>
      <c r="AQ406" s="229"/>
      <c r="AR406" s="229"/>
      <c r="AS406" s="229"/>
      <c r="AT406" s="229"/>
      <c r="AU406" s="229"/>
      <c r="AV406" s="229"/>
      <c r="AW406" s="229"/>
      <c r="AX406" s="229"/>
      <c r="AY406">
        <f>COUNTA($C$406)</f>
        <v>1</v>
      </c>
    </row>
    <row r="407" spans="1:51" ht="30" customHeight="1" x14ac:dyDescent="0.15">
      <c r="A407" s="230">
        <v>9</v>
      </c>
      <c r="B407" s="230">
        <v>1</v>
      </c>
      <c r="C407" s="251" t="s">
        <v>657</v>
      </c>
      <c r="D407" s="250"/>
      <c r="E407" s="250"/>
      <c r="F407" s="250"/>
      <c r="G407" s="250"/>
      <c r="H407" s="250"/>
      <c r="I407" s="250"/>
      <c r="J407" s="233">
        <v>2000020261009</v>
      </c>
      <c r="K407" s="234"/>
      <c r="L407" s="234"/>
      <c r="M407" s="234"/>
      <c r="N407" s="234"/>
      <c r="O407" s="234"/>
      <c r="P407" s="235" t="s">
        <v>652</v>
      </c>
      <c r="Q407" s="235"/>
      <c r="R407" s="235"/>
      <c r="S407" s="235"/>
      <c r="T407" s="235"/>
      <c r="U407" s="235"/>
      <c r="V407" s="235"/>
      <c r="W407" s="235"/>
      <c r="X407" s="235"/>
      <c r="Y407" s="236">
        <v>10</v>
      </c>
      <c r="Z407" s="237"/>
      <c r="AA407" s="237"/>
      <c r="AB407" s="238"/>
      <c r="AC407" s="222" t="s">
        <v>647</v>
      </c>
      <c r="AD407" s="223"/>
      <c r="AE407" s="223"/>
      <c r="AF407" s="223"/>
      <c r="AG407" s="223"/>
      <c r="AH407" s="224" t="s">
        <v>620</v>
      </c>
      <c r="AI407" s="225"/>
      <c r="AJ407" s="225"/>
      <c r="AK407" s="225"/>
      <c r="AL407" s="226" t="s">
        <v>620</v>
      </c>
      <c r="AM407" s="227"/>
      <c r="AN407" s="227"/>
      <c r="AO407" s="228"/>
      <c r="AP407" s="229"/>
      <c r="AQ407" s="229"/>
      <c r="AR407" s="229"/>
      <c r="AS407" s="229"/>
      <c r="AT407" s="229"/>
      <c r="AU407" s="229"/>
      <c r="AV407" s="229"/>
      <c r="AW407" s="229"/>
      <c r="AX407" s="229"/>
      <c r="AY407">
        <f>COUNTA($C$407)</f>
        <v>1</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9">
      <formula>IF(RIGHT(TEXT(P14,"0.#"),1)=".",FALSE,TRUE)</formula>
    </cfRule>
    <cfRule type="expression" dxfId="804" priority="910">
      <formula>IF(RIGHT(TEXT(P14,"0.#"),1)=".",TRUE,FALSE)</formula>
    </cfRule>
  </conditionalFormatting>
  <conditionalFormatting sqref="P18:AX18">
    <cfRule type="expression" dxfId="803" priority="907">
      <formula>IF(RIGHT(TEXT(P18,"0.#"),1)=".",FALSE,TRUE)</formula>
    </cfRule>
    <cfRule type="expression" dxfId="802" priority="908">
      <formula>IF(RIGHT(TEXT(P18,"0.#"),1)=".",TRUE,FALSE)</formula>
    </cfRule>
  </conditionalFormatting>
  <conditionalFormatting sqref="Y311">
    <cfRule type="expression" dxfId="801" priority="905">
      <formula>IF(RIGHT(TEXT(Y311,"0.#"),1)=".",FALSE,TRUE)</formula>
    </cfRule>
    <cfRule type="expression" dxfId="800" priority="906">
      <formula>IF(RIGHT(TEXT(Y311,"0.#"),1)=".",TRUE,FALSE)</formula>
    </cfRule>
  </conditionalFormatting>
  <conditionalFormatting sqref="Y320">
    <cfRule type="expression" dxfId="799" priority="903">
      <formula>IF(RIGHT(TEXT(Y320,"0.#"),1)=".",FALSE,TRUE)</formula>
    </cfRule>
    <cfRule type="expression" dxfId="798" priority="904">
      <formula>IF(RIGHT(TEXT(Y320,"0.#"),1)=".",TRUE,FALSE)</formula>
    </cfRule>
  </conditionalFormatting>
  <conditionalFormatting sqref="Y351:Y358 Y349 Y338:Y345 Y336 Y325:Y332 Y323">
    <cfRule type="expression" dxfId="797" priority="883">
      <formula>IF(RIGHT(TEXT(Y323,"0.#"),1)=".",FALSE,TRUE)</formula>
    </cfRule>
    <cfRule type="expression" dxfId="796" priority="884">
      <formula>IF(RIGHT(TEXT(Y323,"0.#"),1)=".",TRUE,FALSE)</formula>
    </cfRule>
  </conditionalFormatting>
  <conditionalFormatting sqref="P16:AQ17 P15:AX15 P13:AX13">
    <cfRule type="expression" dxfId="795" priority="901">
      <formula>IF(RIGHT(TEXT(P13,"0.#"),1)=".",FALSE,TRUE)</formula>
    </cfRule>
    <cfRule type="expression" dxfId="794" priority="902">
      <formula>IF(RIGHT(TEXT(P13,"0.#"),1)=".",TRUE,FALSE)</formula>
    </cfRule>
  </conditionalFormatting>
  <conditionalFormatting sqref="P19:AJ19">
    <cfRule type="expression" dxfId="793" priority="899">
      <formula>IF(RIGHT(TEXT(P19,"0.#"),1)=".",FALSE,TRUE)</formula>
    </cfRule>
    <cfRule type="expression" dxfId="792" priority="900">
      <formula>IF(RIGHT(TEXT(P19,"0.#"),1)=".",TRUE,FALSE)</formula>
    </cfRule>
  </conditionalFormatting>
  <conditionalFormatting sqref="AE32 AQ32">
    <cfRule type="expression" dxfId="791" priority="897">
      <formula>IF(RIGHT(TEXT(AE32,"0.#"),1)=".",FALSE,TRUE)</formula>
    </cfRule>
    <cfRule type="expression" dxfId="790" priority="898">
      <formula>IF(RIGHT(TEXT(AE32,"0.#"),1)=".",TRUE,FALSE)</formula>
    </cfRule>
  </conditionalFormatting>
  <conditionalFormatting sqref="Y312:Y319 Y310">
    <cfRule type="expression" dxfId="789" priority="895">
      <formula>IF(RIGHT(TEXT(Y310,"0.#"),1)=".",FALSE,TRUE)</formula>
    </cfRule>
    <cfRule type="expression" dxfId="788" priority="896">
      <formula>IF(RIGHT(TEXT(Y310,"0.#"),1)=".",TRUE,FALSE)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3: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7:AO367">
    <cfRule type="expression" dxfId="727" priority="827">
      <formula>IF(AND(AL367&gt;=0, RIGHT(TEXT(AL367,"0.#"),1)&lt;&gt;"."),TRUE,FALSE)</formula>
    </cfRule>
    <cfRule type="expression" dxfId="726" priority="828">
      <formula>IF(AND(AL367&gt;=0, RIGHT(TEXT(AL367,"0.#"),1)="."),TRUE,FALSE)</formula>
    </cfRule>
    <cfRule type="expression" dxfId="725" priority="829">
      <formula>IF(AND(AL367&lt;0, RIGHT(TEXT(AL367,"0.#"),1)&lt;&gt;"."),TRUE,FALSE)</formula>
    </cfRule>
    <cfRule type="expression" dxfId="724" priority="830">
      <formula>IF(AND(AL367&lt;0, RIGHT(TEXT(AL367,"0.#"),1)="."),TRUE,FALSE)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U311">
    <cfRule type="expression" dxfId="3" priority="3">
      <formula>IF(RIGHT(TEXT(AU311,"0.#"),1)=".",FALSE,TRUE)</formula>
    </cfRule>
    <cfRule type="expression" dxfId="2" priority="4">
      <formula>IF(RIGHT(TEXT(AU311,"0.#"),1)=".",TRUE,FALSE)</formula>
    </cfRule>
  </conditionalFormatting>
  <conditionalFormatting sqref="AU312">
    <cfRule type="expression" dxfId="1" priority="1">
      <formula>IF(RIGHT(TEXT(AU312,"0.#"),1)=".",FALSE,TRUE)</formula>
    </cfRule>
    <cfRule type="expression" dxfId="0" priority="2">
      <formula>IF(RIGHT(TEXT(AU312,"0.#"),1)=".",TRUE,FALSE)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38" max="49"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612</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612</v>
      </c>
      <c r="M6" s="13" t="str">
        <f t="shared" si="2"/>
        <v>公共事業</v>
      </c>
      <c r="N6" s="13" t="str">
        <f t="shared" si="6"/>
        <v>公共事業</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t="s">
        <v>612</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t="s">
        <v>612</v>
      </c>
      <c r="C8" s="13" t="str">
        <f t="shared" si="0"/>
        <v>交通安全対策</v>
      </c>
      <c r="D8" s="13" t="str">
        <f t="shared" si="8"/>
        <v>観光立国、交通安全対策</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t="s">
        <v>612</v>
      </c>
      <c r="C9" s="13" t="str">
        <f t="shared" si="0"/>
        <v>高齢社会対策</v>
      </c>
      <c r="D9" s="13" t="str">
        <f t="shared" si="8"/>
        <v>観光立国、交通安全対策、高齢社会対策</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t="s">
        <v>612</v>
      </c>
      <c r="C10" s="13" t="str">
        <f t="shared" si="0"/>
        <v>国土強靱化施策</v>
      </c>
      <c r="D10" s="13" t="str">
        <f t="shared" si="8"/>
        <v>観光立国、交通安全対策、高齢社会対策、国土強靱化施策</v>
      </c>
      <c r="F10" s="18" t="s">
        <v>111</v>
      </c>
      <c r="G10" s="17"/>
      <c r="H10" s="13" t="str">
        <f t="shared" si="1"/>
        <v/>
      </c>
      <c r="I10" s="13" t="str">
        <f t="shared" si="5"/>
        <v>一般会計</v>
      </c>
      <c r="K10" s="14" t="s">
        <v>227</v>
      </c>
      <c r="L10" s="15"/>
      <c r="M10" s="13" t="str">
        <f t="shared" si="2"/>
        <v/>
      </c>
      <c r="N10" s="13" t="str">
        <f t="shared" si="6"/>
        <v>公共事業</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観光立国、交通安全対策、高齢社会対策、国土強靱化施策</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t="s">
        <v>612</v>
      </c>
      <c r="C12" s="13" t="str">
        <f t="shared" ref="C12:C23" si="9">IF(B12="","",A12)</f>
        <v>障害者施策</v>
      </c>
      <c r="D12" s="13" t="str">
        <f t="shared" si="8"/>
        <v>観光立国、交通安全対策、高齢社会対策、国土強靱化施策、障害者施策</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t="s">
        <v>612</v>
      </c>
      <c r="C13" s="13" t="str">
        <f t="shared" si="9"/>
        <v>少子化社会対策</v>
      </c>
      <c r="D13" s="13" t="str">
        <f t="shared" si="8"/>
        <v>観光立国、交通安全対策、高齢社会対策、国土強靱化施策、障害者施策、少子化社会対策</v>
      </c>
      <c r="F13" s="18" t="s">
        <v>114</v>
      </c>
      <c r="G13" s="17"/>
      <c r="H13" s="13" t="str">
        <f t="shared" si="1"/>
        <v/>
      </c>
      <c r="I13" s="13" t="str">
        <f t="shared" si="5"/>
        <v>一般会計</v>
      </c>
      <c r="K13" s="13" t="str">
        <f>N11</f>
        <v>公共事業</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観光立国、交通安全対策、高齢社会対策、国土強靱化施策、障害者施策、少子化社会対策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t="s">
        <v>612</v>
      </c>
      <c r="C15" s="13" t="str">
        <f t="shared" si="9"/>
        <v>男女共同参画</v>
      </c>
      <c r="D15" s="13" t="str">
        <f t="shared" si="8"/>
        <v>観光立国、交通安全対策、高齢社会対策、国土強靱化施策、障害者施策、少子化社会対策、男女共同参画</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t="s">
        <v>612</v>
      </c>
      <c r="C16" s="13" t="str">
        <f t="shared" si="9"/>
        <v>地球温暖化対策</v>
      </c>
      <c r="D16" s="13" t="str">
        <f t="shared" si="8"/>
        <v>観光立国、交通安全対策、高齢社会対策、国土強靱化施策、障害者施策、少子化社会対策、男女共同参画、地球温暖化対策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観光立国、交通安全対策、高齢社会対策、国土強靱化施策、障害者施策、少子化社会対策、男女共同参画、地球温暖化対策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観光立国、交通安全対策、高齢社会対策、国土強靱化施策、障害者施策、少子化社会対策、男女共同参画、地球温暖化対策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観光立国、交通安全対策、高齢社会対策、国土強靱化施策、障害者施策、少子化社会対策、男女共同参画、地球温暖化対策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観光立国、交通安全対策、高齢社会対策、国土強靱化施策、障害者施策、少子化社会対策、男女共同参画、地球温暖化対策</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観光立国、交通安全対策、高齢社会対策、国土強靱化施策、障害者施策、少子化社会対策、男女共同参画、地球温暖化対策</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観光立国、交通安全対策、高齢社会対策、国土強靱化施策、障害者施策、少子化社会対策、男女共同参画、地球温暖化対策</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観光立国、交通安全対策、高齢社会対策、国土強靱化施策、障害者施策、少子化社会対策、男女共同参画、地球温暖化対策</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観光立国、交通安全対策、高齢社会対策、国土強靱化施策、障害者施策、少子化社会対策、男女共同参画、地球温暖化対策</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2022-07-11T07:07:05Z</cp:lastPrinted>
  <dcterms:created xsi:type="dcterms:W3CDTF">2012-03-13T00:50:25Z</dcterms:created>
  <dcterms:modified xsi:type="dcterms:W3CDTF">2022-09-05T11:42:11Z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