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7" i="11"/>
  <c r="AY332" i="11"/>
  <c r="AY331" i="11"/>
  <c r="AY328" i="11"/>
  <c r="AY327" i="11"/>
  <c r="AY324" i="11"/>
  <c r="AY323" i="11"/>
  <c r="AY321" i="11"/>
  <c r="AY330" i="11" s="1"/>
  <c r="AY398" i="11" l="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3" i="11"/>
  <c r="AY179"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2" i="11"/>
  <c r="AY125" i="11" s="1"/>
  <c r="AY121" i="11"/>
  <c r="AY119" i="11"/>
  <c r="AY118" i="11"/>
  <c r="AY117" i="11"/>
  <c r="AY115" i="11"/>
  <c r="AY114" i="11"/>
  <c r="AY113" i="11"/>
  <c r="AY112" i="11"/>
  <c r="AY120" i="11" s="1"/>
  <c r="AY99" i="11"/>
  <c r="AY101" i="11" s="1"/>
  <c r="AY98" i="11"/>
  <c r="AY102" i="11"/>
  <c r="AY104" i="11" s="1"/>
  <c r="AY126" i="11" l="1"/>
  <c r="AY171" i="11"/>
  <c r="AY176" i="11"/>
  <c r="AY203" i="11"/>
  <c r="AY207" i="11"/>
  <c r="AY211" i="11"/>
  <c r="AY100" i="11"/>
  <c r="AY123" i="11"/>
  <c r="AY131" i="11"/>
  <c r="AY143" i="11"/>
  <c r="AY137" i="11"/>
  <c r="AY177" i="11"/>
  <c r="AY204" i="11"/>
  <c r="AY212" i="11"/>
  <c r="AY116" i="11"/>
  <c r="AY124" i="11"/>
  <c r="AY154" i="11"/>
  <c r="AY163" i="11"/>
  <c r="AY140" i="11"/>
  <c r="AY174" i="11"/>
  <c r="AY178" i="11"/>
  <c r="AY193" i="11"/>
  <c r="AY201" i="11"/>
  <c r="AY205" i="11"/>
  <c r="AY209" i="11"/>
  <c r="AY21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85" i="11"/>
  <c r="AY84" i="11"/>
  <c r="AY81" i="11"/>
  <c r="AY80" i="11"/>
  <c r="AY78" i="11"/>
  <c r="AY87" i="11" s="1"/>
  <c r="AY44" i="11"/>
  <c r="AY52" i="11" s="1"/>
  <c r="AY92" i="11" l="1"/>
  <c r="AY96" i="11"/>
  <c r="AY55" i="11"/>
  <c r="AY97" i="11"/>
  <c r="AY89"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<sst xmlns="http://schemas.openxmlformats.org/spreadsheetml/2006/main" count="1321" uniqueCount="680">
  <si>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</si>
  <si>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</si>
  <si>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</si>
  <si>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</si>
  <si>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</si>
  <si>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</si>
  <si>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</si>
  <si>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</si>
  <si>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</si>
  <si>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</si>
  <si>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</si>
  <si>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</si>
  <si>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</si>
  <si>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</si>
  <si>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</si>
  <si>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</si>
  <si>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</si>
  <si>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</si>
  <si>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</si>
  <si>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</si>
  <si>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</si>
  <si>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</si>
  <si>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</si>
  <si>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</si>
  <si>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</si>
  <si>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</si>
  <si>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</si>
  <si>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</si>
  <si>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</si>
  <si>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</si>
  <si>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</si>
  <si>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</si>
  <si>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</si>
  <si>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</si>
  <si>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</si>
  <si>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</si>
  <si>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</si>
  <si>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</si>
  <si>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</si>
  <si>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</si>
  <si>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</si>
  <si>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</si>
  <si>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</si>
  <si>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</si>
  <si>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</si>
  <si>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</si>
  <si>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</si>
  <si>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</si>
  <si>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</si>
  <si>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</si>
  <si>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</si>
  <si>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</si>
  <si>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</si>
  <si>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</si>
  <si>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</si>
  <si>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</si>
  <si>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</si>
  <si>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</si>
  <si>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</si>
  <si>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</si>
  <si>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</si>
  <si>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</si>
  <si>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</si>
  <si>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</si>
  <si>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</si>
  <si>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</si>
  <si>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</si>
  <si>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</si>
  <si>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</si>
  <si>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</si>
  <si>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</si>
  <si>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</si>
  <si>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</si>
  <si>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</si>
  <si>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</si>
  <si>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</si>
  <si>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</si>
  <si>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</si>
  <si>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</si>
  <si>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</si>
  <si>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</si>
  <si>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</si>
  <si>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</si>
  <si>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</si>
  <si>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</si>
  <si>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</si>
  <si>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</si>
  <si>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</si>
  <si>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</si>
  <si>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</si>
  <si>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</si>
  <si>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</si>
  <si>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</si>
  <si>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</si>
  <si>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</si>
  <si>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</si>
  <si>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</si>
  <si>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</si>
  <si>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</si>
  <si>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</si>
  <si>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</si>
  <si>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</si>
  <si>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</si>
  <si>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</si>
  <si>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</si>
  <si>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</si>
  <si>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</si>
  <si>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</si>
  <si>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</si>
  <si>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</si>
  <si>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</si>
  <si>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</si>
  <si>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</si>
  <si>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</si>
  <si>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</si>
  <si>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</si>
  <si>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</si>
  <si>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</si>
  <si>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</si>
  <si>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</si>
  <si>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</si>
  <si>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</si>
  <si>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</si>
  <si>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</si>
  <si>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</si>
  <si>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</si>
  <si>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</si>
  <si>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</si>
  <si>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</si>
  <si>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</si>
  <si>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</si>
  <si>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</si>
  <si>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</si>
  <si>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</si>
  <si>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</si>
  <si>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</si>
  <si>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</si>
  <si>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</si>
  <si>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</si>
  <si>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</si>
  <si>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</si>
  <si>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</si>
  <si>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</si>
  <si>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</si>
  <si>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</si>
  <si>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</si>
  <si>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</si>
  <si>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</si>
  <si>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</si>
  <si>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</si>
  <si>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</si>
  <si>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</si>
  <si>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</si>
  <si>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</si>
  <si>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</si>
  <si>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</si>
  <si>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</si>
  <si>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</si>
  <si>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</si>
  <si>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</si>
  <si>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</si>
  <si>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</si>
  <si>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</si>
  <si>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</si>
  <si>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</si>
  <si>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</si>
  <si>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</si>
  <si>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</si>
  <si>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</si>
  <si>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</si>
  <si>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</si>
  <si>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</si>
  <si>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</si>
  <si>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</si>
  <si>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</si>
  <si>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</si>
  <si>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</si>
  <si>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</si>
  <si>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</si>
  <si>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</si>
  <si>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</si>
  <si>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</si>
  <si>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</si>
  <si>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</si>
  <si>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</si>
  <si>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</si>
  <si>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</si>
  <si>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</si>
  <si>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</si>
  <si>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</si>
  <si>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</si>
  <si>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</si>
  <si>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</si>
  <si>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</si>
  <si>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</si>
  <si>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</si>
  <si>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</si>
  <si>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</si>
  <si>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</si>
  <si>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</si>
  <si>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</si>
  <si>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</si>
  <si>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</si>
  <si>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</si>
  <si>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</si>
  <si>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</si>
  <si>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</si>
  <si>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</si>
  <si>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</si>
  <si>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</si>
  <si>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</si>
  <si>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</si>
  <si>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</si>
  <si>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</si>
  <si>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</si>
  <si>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</si>
  <si>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</si>
  <si>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</si>
  <si>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</si>
  <si>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</si>
  <si>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</si>
  <si>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</si>
  <si>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</si>
  <si>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</si>
  <si>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</si>
  <si>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</si>
  <si>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</si>
  <si>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</si>
  <si>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</si>
  <si>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</si>
  <si>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</si>
  <si>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</si>
  <si>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</si>
  <si>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</si>
  <si>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</si>
  <si>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</si>
  <si>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</si>
  <si>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</si>
  <si>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</si>
  <si>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</si>
  <si>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</si>
  <si>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</si>
  <si>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</si>
  <si>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</si>
  <si>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</si>
  <si>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</si>
  <si>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</si>
  <si>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</si>
  <si>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</si>
  <si>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</si>
  <si>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</si>
  <si>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</si>
  <si>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</si>
  <si>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</si>
  <si>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</si>
  <si>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</si>
  <si>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</si>
  <si>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</si>
  <si>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</si>
  <si>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</si>
  <si>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</si>
  <si>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</si>
  <si>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</si>
  <si>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</si>
  <si>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</si>
  <si>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</si>
  <si>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</si>
  <si>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</si>
  <si>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</si>
  <si>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</si>
  <si>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</si>
  <si>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</si>
  <si>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</si>
  <si>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</si>
  <si>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</si>
  <si>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</si>
  <si>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</si>
  <si>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</si>
  <si>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</si>
  <si>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</si>
  <si>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</si>
  <si>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</si>
  <si>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</si>
  <si>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</si>
  <si>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</si>
  <si>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</si>
  <si>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</si>
  <si>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</si>
  <si>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</si>
  <si>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</si>
  <si>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</si>
  <si>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</si>
  <si>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</si>
  <si>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</si>
  <si>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</si>
  <si>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</si>
  <si>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</si>
  <si>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</si>
  <si>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</si>
  <si>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</si>
  <si>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</si>
  <si>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</si>
  <si>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</si>
  <si>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</si>
  <si>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</si>
  <si>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</si>
  <si>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</si>
  <si>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</si>
  <si>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</si>
  <si>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</si>
  <si>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</si>
  <si>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</si>
  <si>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</si>
  <si>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</si>
  <si>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</si>
  <si>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</si>
  <si>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</si>
  <si>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</si>
  <si>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</si>
  <si>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</si>
  <si>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</si>
  <si>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</si>
  <si>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</si>
  <si>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</si>
  <si>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</si>
  <si>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</si>
  <si>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</si>
  <si>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</si>
  <si>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</si>
  <si>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</si>
  <si>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</si>
  <si>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</si>
  <si>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</si>
  <si>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</si>
  <si>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</si>
  <si>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</si>
  <si>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</si>
  <si>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</si>
  <si>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</si>
  <si>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</si>
  <si>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</si>
  <si>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</si>
  <si>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</si>
  <si>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</si>
  <si>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</si>
  <si>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</si>
  <si>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</si>
  <si>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</si>
  <si>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</si>
  <si>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</si>
  <si>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</si>
  <si>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</si>
  <si>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</si>
  <si>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</si>
  <si>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</si>
  <si>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</si>
  <si>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</si>
  <si>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</si>
  <si>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</si>
  <si>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</si>
  <si>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</si>
  <si>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</si>
  <si>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</si>
  <si>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</si>
  <si>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</si>
  <si>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</si>
  <si>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</si>
  <si>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</si>
  <si>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</si>
  <si>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</si>
  <si>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</si>
  <si>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</si>
  <si>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</si>
  <si>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</si>
  <si>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</si>
  <si>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</si>
  <si>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</si>
  <si>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</si>
  <si>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</si>
  <si>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</si>
  <si>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</si>
  <si>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</si>
  <si>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</si>
  <si>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</si>
  <si>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</si>
  <si>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</si>
  <si>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</si>
  <si>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</si>
  <si>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</si>
  <si>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</si>
  <si>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</si>
  <si>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</si>
  <si>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</si>
  <si>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</si>
  <si>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</si>
  <si>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</si>
  <si>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</si>
  <si>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</si>
  <si>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</si>
  <si>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</si>
  <si>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</si>
  <si>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</si>
  <si>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</si>
  <si>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</si>
  <si>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</si>
  <si>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</si>
  <si>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</si>
  <si>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</si>
  <si>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</si>
  <si>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</si>
  <si>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</si>
  <si>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</si>
  <si>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</si>
  <si>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</si>
  <si>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</si>
  <si>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</si>
  <si>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</si>
  <si>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</si>
  <si>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</si>
  <si>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</si>
  <si>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</si>
  <si>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</si>
  <si>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</si>
  <si>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</si>
  <si>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</si>
  <si>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</si>
  <si>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</si>
  <si>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</si>
  <si>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</si>
  <si>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</si>
  <si>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</si>
  <si>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</si>
  <si>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</si>
  <si>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</si>
  <si>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</si>
  <si>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</si>
  <si>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</si>
  <si>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</si>
  <si>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</si>
  <si>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</si>
  <si>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</si>
  <si>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</si>
  <si>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</si>
  <si>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</si>
  <si>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</si>
  <si>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</si>
  <si>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</si>
  <si>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</si>
  <si>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</si>
  <si>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</si>
  <si>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</si>
  <si>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</si>
  <si>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</si>
  <si>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</si>
  <si>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</si>
  <si>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</si>
  <si>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</si>
  <si>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</si>
  <si>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</si>
  <si>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</si>
  <si>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</si>
  <si>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</si>
  <si>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</si>
  <si>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</si>
  <si>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</si>
  <si>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</si>
  <si>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</si>
  <si>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</si>
  <si>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</si>
  <si>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</si>
  <si>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</si>
  <si>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</si>
  <si>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</si>
  <si>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</si>
  <si>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</si>
  <si>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</si>
  <si>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</si>
  <si>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</si>
  <si>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</si>
  <si>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</si>
  <si>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</si>
  <si>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</si>
  <si>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</si>
  <si>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</si>
  <si>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</si>
  <si>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</si>
  <si>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</si>
  <si>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</si>
  <si>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</si>
  <si>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</si>
  <si>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</si>
  <si>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</si>
  <si>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</si>
  <si>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</si>
  <si>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</si>
  <si>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</si>
  <si>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</si>
  <si>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</si>
  <si>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</si>
  <si>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</si>
  <si>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</si>
  <si>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</si>
  <si>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</si>
  <si>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</si>
  <si>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</si>
  <si>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</si>
  <si>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</si>
  <si>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</si>
  <si>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</si>
  <si>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</si>
  <si>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</si>
  <si>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</si>
  <si>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</si>
  <si>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</si>
  <si>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</si>
  <si>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</si>
  <si>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</si>
  <si>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</si>
  <si>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</si>
  <si>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</si>
  <si>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</si>
  <si>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</si>
  <si>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</si>
  <si>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</si>
  <si>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</si>
  <si>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</si>
  <si>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</si>
  <si>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</si>
  <si>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</si>
  <si>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</si>
  <si>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</si>
  <si>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</si>
  <si>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</si>
  <si>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</si>
  <si>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</si>
  <si>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</si>
  <si>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</si>
  <si>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</si>
  <si>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</si>
  <si>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</si>
  <si>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</si>
  <si>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</si>
  <si>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</si>
  <si>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</si>
  <si>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</si>
  <si>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</si>
  <si>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</si>
  <si>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</si>
  <si>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</si>
  <si>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</si>
  <si>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</si>
  <si>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</si>
  <si>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</si>
  <si>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</si>
  <si>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</si>
  <si>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</si>
  <si>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</si>
  <si>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</si>
  <si>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</si>
  <si>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</si>
  <si>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</si>
  <si>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</si>
  <si>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</si>
  <si>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</si>
  <si>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</si>
  <si>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</si>
  <si>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</si>
  <si>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</si>
  <si>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</si>
  <si>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</si>
  <si>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</si>
  <si>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</si>
  <si>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</si>
  <si>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</si>
  <si>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</si>
  <si>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</si>
  <si>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</si>
  <si>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</si>
  <si>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</si>
  <si>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</si>
  <si>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</si>
  <si>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</si>
  <si>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</si>
  <si>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</si>
  <si>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</si>
  <si>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</si>
  <si>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</si>
  <si>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</si>
  <si>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</si>
  <si>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</si>
  <si>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</si>
  <si>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</si>
  <si>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</si>
  <si>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</si>
  <si>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</si>
  <si>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</si>
  <si>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</si>
  <si>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</si>
  <si>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</si>
  <si>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</si>
  <si>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</si>
  <si>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</si>
  <si>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</si>
  <si>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</si>
  <si>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</si>
  <si>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</si>
  <si>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</si>
  <si>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</si>
  <si>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</si>
  <si>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高速道路ネットワークの最適利用に関する検討経費</t>
  </si>
  <si>
    <t>道路局</t>
  </si>
  <si>
    <t>令和元年度</t>
  </si>
  <si>
    <t>令和5年度</t>
  </si>
  <si>
    <t>高速道路課</t>
  </si>
  <si>
    <t>-</t>
  </si>
  <si>
    <t>道路交通円滑化推進調査費</t>
  </si>
  <si>
    <t>高速道路機構とNEXCOとの協定における高速自動車国道の年間の推計交通量を毎年上回る実績交通量とする。</t>
  </si>
  <si>
    <t>NEXCO３社の高速自動車国道の年間交通量</t>
  </si>
  <si>
    <t>億台キロ</t>
  </si>
  <si>
    <t>億トリップ</t>
  </si>
  <si>
    <t>予算額／交通データ（ETCデータ）の分析数</t>
    <phoneticPr fontId="5"/>
  </si>
  <si>
    <t>予算額/交通データ（ETCデータ）分析数</t>
    <phoneticPr fontId="5"/>
  </si>
  <si>
    <t>1.06億円/2億トリップ</t>
  </si>
  <si>
    <t>／　</t>
    <phoneticPr fontId="5"/>
  </si>
  <si>
    <t>新26-46</t>
  </si>
  <si>
    <t>新26-038</t>
  </si>
  <si>
    <t>290</t>
  </si>
  <si>
    <t>300</t>
  </si>
  <si>
    <t>0288</t>
  </si>
  <si>
    <t>0014</t>
  </si>
  <si>
    <t>新31</t>
  </si>
  <si>
    <t>○</t>
  </si>
  <si>
    <t>国交</t>
  </si>
  <si>
    <t>国土交通省道路局調べ（令和4年5月）</t>
    <phoneticPr fontId="5"/>
  </si>
  <si>
    <t>社会資本整備審議会道路分科会国土幹線道路部会（部会長：寺島実朗）「中間答申」（H25.6.25）
社会資本整備審議会道路分科会国土幹線道路部会（部会長：朝倉康夫）「中間答申」（R3.8.4）</t>
    <rPh sb="76" eb="78">
      <t>アサクラ</t>
    </rPh>
    <rPh sb="78" eb="80">
      <t>ヤスオ</t>
    </rPh>
    <phoneticPr fontId="5"/>
  </si>
  <si>
    <t>交通データ（ETCデータ）の分析数</t>
    <phoneticPr fontId="5"/>
  </si>
  <si>
    <t>-</t>
    <phoneticPr fontId="5"/>
  </si>
  <si>
    <t>0.8億円/2億トリップ</t>
    <phoneticPr fontId="5"/>
  </si>
  <si>
    <t>８　都市・地域交通等の快適性、利便性の向上</t>
    <phoneticPr fontId="5"/>
  </si>
  <si>
    <t>２９　道路交通の円滑化を推進する</t>
    <phoneticPr fontId="5"/>
  </si>
  <si>
    <t>社会資本整備審議会国土幹線道路部会での審議を経て、平成26年4月以降に全国で導入された、利用重視の新しい料金制度や、同部会で議論されている料金制度のあり方等について、不断の検討を行うものである。</t>
    <rPh sb="69" eb="71">
      <t>リョウキン</t>
    </rPh>
    <rPh sb="71" eb="73">
      <t>セイド</t>
    </rPh>
    <rPh sb="76" eb="77">
      <t>カタ</t>
    </rPh>
    <rPh sb="77" eb="78">
      <t>トウ</t>
    </rPh>
    <phoneticPr fontId="5"/>
  </si>
  <si>
    <t>国の審議会による検討を経て導入された新しい料金制度や、今後の料金制度のあり方等に焦点を置いた、全国的な高速道路ネットワークの最適利用に関する検討を行うものである。</t>
    <rPh sb="27" eb="29">
      <t>コンゴ</t>
    </rPh>
    <rPh sb="30" eb="32">
      <t>リョウキン</t>
    </rPh>
    <rPh sb="32" eb="34">
      <t>セイド</t>
    </rPh>
    <rPh sb="37" eb="38">
      <t>カタ</t>
    </rPh>
    <phoneticPr fontId="5"/>
  </si>
  <si>
    <t>社会資本整備審議会国土幹線道路部会での審議を経て、平成26年4月以降に全国で導入された、利用重視の新しい料金制度や、同部会で議論されている料金制度のあり方等について、不断の検討を行うものである。</t>
    <phoneticPr fontId="5"/>
  </si>
  <si>
    <t>有</t>
  </si>
  <si>
    <t>無</t>
  </si>
  <si>
    <t>入札・契約手続きの透明性・競争性の確保に努めており、支出先は随意契約（企画競争）により選定。</t>
    <phoneticPr fontId="5"/>
  </si>
  <si>
    <t>‐</t>
  </si>
  <si>
    <t>類似業務等によりコスト水準の妥当性を確認している。</t>
    <rPh sb="0" eb="2">
      <t>ルイジ</t>
    </rPh>
    <rPh sb="2" eb="5">
      <t>ギョウムトウ</t>
    </rPh>
    <rPh sb="11" eb="13">
      <t>スイジュン</t>
    </rPh>
    <rPh sb="14" eb="17">
      <t>ダトウセイ</t>
    </rPh>
    <rPh sb="18" eb="20">
      <t>カクニン</t>
    </rPh>
    <phoneticPr fontId="31"/>
  </si>
  <si>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1"/>
  </si>
  <si>
    <t>目標水準を概ね達成。</t>
    <rPh sb="0" eb="2">
      <t>モクヒョウ</t>
    </rPh>
    <rPh sb="2" eb="4">
      <t>スイジュン</t>
    </rPh>
    <rPh sb="5" eb="6">
      <t>オオム</t>
    </rPh>
    <rPh sb="7" eb="9">
      <t>タッセイ</t>
    </rPh>
    <phoneticPr fontId="31"/>
  </si>
  <si>
    <t>目標水準を達成。</t>
    <rPh sb="0" eb="2">
      <t>モクヒョウ</t>
    </rPh>
    <rPh sb="2" eb="4">
      <t>スイジュン</t>
    </rPh>
    <rPh sb="5" eb="7">
      <t>タッセイ</t>
    </rPh>
    <phoneticPr fontId="31"/>
  </si>
  <si>
    <t>道路に係る行政ニーズに効率的かつ効果的に対応するための基礎的検討として活用。</t>
    <rPh sb="35" eb="37">
      <t>カツヨウ</t>
    </rPh>
    <phoneticPr fontId="31"/>
  </si>
  <si>
    <t>交通量等データの整理・分析を行った上で、国土幹線道路部会における中間答申等を踏まえ、新しい料金制度等に焦点を置いた全国的な高速道路ネットワークの最適利用に関する今後の具体的な料金制度のあり方について検討を進めている。</t>
    <phoneticPr fontId="5"/>
  </si>
  <si>
    <t>引き続き、効率性、有効性に留意しながら実施する。</t>
    <phoneticPr fontId="5"/>
  </si>
  <si>
    <t>-</t>
    <phoneticPr fontId="5"/>
  </si>
  <si>
    <t>調査費</t>
    <rPh sb="0" eb="3">
      <t>チョウサヒ</t>
    </rPh>
    <phoneticPr fontId="5"/>
  </si>
  <si>
    <t>A.計量計画研究所・社会システム共同提案体</t>
    <rPh sb="2" eb="4">
      <t>ケイリョウ</t>
    </rPh>
    <rPh sb="4" eb="6">
      <t>ケイカク</t>
    </rPh>
    <rPh sb="6" eb="9">
      <t>ケンキュウジョ</t>
    </rPh>
    <rPh sb="10" eb="12">
      <t>シャカイ</t>
    </rPh>
    <rPh sb="16" eb="18">
      <t>キョウドウ</t>
    </rPh>
    <rPh sb="18" eb="20">
      <t>テイアン</t>
    </rPh>
    <rPh sb="20" eb="21">
      <t>タイ</t>
    </rPh>
    <phoneticPr fontId="5"/>
  </si>
  <si>
    <t>計量計画研究所・社会システム共同提案体</t>
    <phoneticPr fontId="5"/>
  </si>
  <si>
    <t>高速道路の料金施策に関するデータ整理・効果分析</t>
    <rPh sb="0" eb="2">
      <t>コウソク</t>
    </rPh>
    <rPh sb="2" eb="4">
      <t>ドウロ</t>
    </rPh>
    <rPh sb="5" eb="7">
      <t>リョウキン</t>
    </rPh>
    <rPh sb="7" eb="9">
      <t>セサク</t>
    </rPh>
    <rPh sb="10" eb="11">
      <t>カン</t>
    </rPh>
    <rPh sb="16" eb="18">
      <t>セイリ</t>
    </rPh>
    <rPh sb="19" eb="21">
      <t>コウカ</t>
    </rPh>
    <rPh sb="21" eb="23">
      <t>ブンセキ</t>
    </rPh>
    <phoneticPr fontId="5"/>
  </si>
  <si>
    <t>高速道路の料金施策に関するデータ整理・効果分析</t>
    <rPh sb="0" eb="2">
      <t>コウソク</t>
    </rPh>
    <rPh sb="2" eb="4">
      <t>ドウロ</t>
    </rPh>
    <rPh sb="5" eb="7">
      <t>リョウキン</t>
    </rPh>
    <rPh sb="7" eb="9">
      <t>シサク</t>
    </rPh>
    <rPh sb="10" eb="11">
      <t>カン</t>
    </rPh>
    <rPh sb="16" eb="18">
      <t>セイリ</t>
    </rPh>
    <rPh sb="19" eb="21">
      <t>コウカ</t>
    </rPh>
    <rPh sb="21" eb="23">
      <t>ブンセキ</t>
    </rPh>
    <phoneticPr fontId="5"/>
  </si>
  <si>
    <t>高速道路の機能強化検討</t>
    <rPh sb="0" eb="2">
      <t>コウソク</t>
    </rPh>
    <rPh sb="2" eb="4">
      <t>ドウロ</t>
    </rPh>
    <rPh sb="5" eb="7">
      <t>キノウ</t>
    </rPh>
    <rPh sb="7" eb="9">
      <t>キョウカ</t>
    </rPh>
    <rPh sb="9" eb="11">
      <t>ケントウ</t>
    </rPh>
    <phoneticPr fontId="5"/>
  </si>
  <si>
    <t>計量計画研究所・地域未来研究所共同提案体</t>
    <rPh sb="0" eb="7">
      <t>ケイリョウケイカクケンキュウジョ</t>
    </rPh>
    <rPh sb="8" eb="10">
      <t>チイキ</t>
    </rPh>
    <rPh sb="10" eb="12">
      <t>ミライ</t>
    </rPh>
    <rPh sb="12" eb="15">
      <t>ケンキュウジョ</t>
    </rPh>
    <rPh sb="15" eb="17">
      <t>キョウドウ</t>
    </rPh>
    <rPh sb="17" eb="19">
      <t>テイアン</t>
    </rPh>
    <rPh sb="19" eb="20">
      <t>タイ</t>
    </rPh>
    <phoneticPr fontId="5"/>
  </si>
  <si>
    <t>デジタル技術を活用した高速道路料金施策の効果検証</t>
    <rPh sb="4" eb="6">
      <t>ギジュツ</t>
    </rPh>
    <rPh sb="7" eb="9">
      <t>カツヨウ</t>
    </rPh>
    <rPh sb="11" eb="13">
      <t>コウソク</t>
    </rPh>
    <rPh sb="13" eb="15">
      <t>ドウロ</t>
    </rPh>
    <rPh sb="15" eb="17">
      <t>リョウキン</t>
    </rPh>
    <rPh sb="17" eb="19">
      <t>セサク</t>
    </rPh>
    <rPh sb="20" eb="22">
      <t>コウカ</t>
    </rPh>
    <rPh sb="22" eb="24">
      <t>ケンショウ</t>
    </rPh>
    <phoneticPr fontId="5"/>
  </si>
  <si>
    <t>高速道路に関する交通関連データ整理・交通状況解析</t>
    <rPh sb="0" eb="2">
      <t>コウソク</t>
    </rPh>
    <rPh sb="2" eb="4">
      <t>ドウロ</t>
    </rPh>
    <rPh sb="5" eb="6">
      <t>カン</t>
    </rPh>
    <rPh sb="8" eb="10">
      <t>コウツウ</t>
    </rPh>
    <rPh sb="10" eb="12">
      <t>カンレン</t>
    </rPh>
    <rPh sb="15" eb="17">
      <t>セイリ</t>
    </rPh>
    <rPh sb="18" eb="20">
      <t>コウツウ</t>
    </rPh>
    <rPh sb="20" eb="22">
      <t>ジョウキョウ</t>
    </rPh>
    <rPh sb="22" eb="24">
      <t>カイセキ</t>
    </rPh>
    <phoneticPr fontId="5"/>
  </si>
  <si>
    <t>株式会社オリエンタルコンサルタンツ</t>
    <phoneticPr fontId="5"/>
  </si>
  <si>
    <t>日本工営株式会社</t>
    <rPh sb="0" eb="2">
      <t>ニホン</t>
    </rPh>
    <rPh sb="2" eb="4">
      <t>コウエイ</t>
    </rPh>
    <rPh sb="4" eb="8">
      <t>カブシキガイシャ</t>
    </rPh>
    <phoneticPr fontId="5"/>
  </si>
  <si>
    <t>民間会社等に施策導入効果のデータ整理、分析を委託</t>
    <rPh sb="0" eb="2">
      <t>ミンカン</t>
    </rPh>
    <rPh sb="2" eb="4">
      <t>カイシャ</t>
    </rPh>
    <rPh sb="4" eb="5">
      <t>トウ</t>
    </rPh>
    <rPh sb="6" eb="8">
      <t>シサク</t>
    </rPh>
    <rPh sb="8" eb="10">
      <t>ドウニュウ</t>
    </rPh>
    <rPh sb="10" eb="12">
      <t>コウカ</t>
    </rPh>
    <rPh sb="16" eb="18">
      <t>セイリ</t>
    </rPh>
    <rPh sb="19" eb="21">
      <t>ブンセキ</t>
    </rPh>
    <rPh sb="22" eb="24">
      <t>イタク</t>
    </rPh>
    <phoneticPr fontId="5"/>
  </si>
  <si>
    <t>施策導入効果の計測に用いる交通データの分析</t>
    <phoneticPr fontId="5"/>
  </si>
  <si>
    <t>　高速道路料金については、高速道路会社が国に申請するものであるが、許可権者としての判断や政策を検討する上で国としてデータ等の継続的な分析を行い、料金施策導入後も、当初予測した効果や影響が発現されているかを定期的に評価し、料金制度を通じた高速道路ネットワークの利活用について検討を行う必要がある。併せて、国土幹線道路部会で議論されている今後の料金制度のあり方についても検証を行い、今後の道路行政の検討に活用する。</t>
    <rPh sb="167" eb="169">
      <t>コンゴ</t>
    </rPh>
    <rPh sb="170" eb="172">
      <t>リョウキン</t>
    </rPh>
    <rPh sb="172" eb="174">
      <t>セイド</t>
    </rPh>
    <rPh sb="177" eb="178">
      <t>カタ</t>
    </rPh>
    <phoneticPr fontId="5"/>
  </si>
  <si>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など実施目的を明確にしつつ、高速道路利用の多い車に配慮するように見直したため、これらの観点における効果の分析を実施し、政策の評価を行うとともに、今後の政策検討に活用していく。平成26年度からの8年間において分析等を行っているところであるが、引き続き、影響分析を行う必要がある。また、令和3年8月には、社会資本整備審議会道路分科会国土幹線道路部会において、今後の料金制度のあり方について検討すべき、と指摘されているところである。これらを踏まえ、令和4年度以降についても引き続き分析等を行い、高速道路ネットワークの最適利用について検討を行う。</t>
    <rPh sb="258" eb="260">
      <t>レイワ</t>
    </rPh>
    <rPh sb="316" eb="318">
      <t>シテキ</t>
    </rPh>
    <phoneticPr fontId="5"/>
  </si>
  <si>
    <t>億円/億トリップ</t>
    <rPh sb="0" eb="1">
      <t>オク</t>
    </rPh>
    <rPh sb="3" eb="4">
      <t>オク</t>
    </rPh>
    <phoneticPr fontId="5"/>
  </si>
  <si>
    <t>課長　橋本　雅道</t>
    <phoneticPr fontId="5"/>
  </si>
  <si>
    <t>これまでの料金見直しの効果と影響の把握や国土幹線道路部会の中間答申（令和３年８月）を踏まえ、利用者重視の料金、混雑状況に応じた機動的な料金、交通流を最適化する料金等の観点から更なる分析や新たな課題の検討を行い、高速道路の料金体系や利用環境の更なる改善につなげられたい。</t>
    <phoneticPr fontId="5"/>
  </si>
  <si>
    <t>中間答申（令和３年８月）を踏まえ、料金割引等について幅広く検討を行い、引き続き時代に即したものになるよう改善を進めていく。</t>
    <rPh sb="0" eb="2">
      <t>チュウカン</t>
    </rPh>
    <rPh sb="2" eb="4">
      <t>トウシン</t>
    </rPh>
    <rPh sb="17" eb="19">
      <t>リョウキン</t>
    </rPh>
    <rPh sb="19" eb="21">
      <t>ワリビキ</t>
    </rPh>
    <rPh sb="21" eb="22">
      <t>トウ</t>
    </rPh>
    <rPh sb="29" eb="31">
      <t>ケントウ</t>
    </rPh>
    <rPh sb="32" eb="33">
      <t>オコナ</t>
    </rPh>
    <rPh sb="52" eb="54">
      <t>カイゼン</t>
    </rPh>
    <rPh sb="55" eb="56">
      <t>スス</t>
    </rPh>
    <phoneticPr fontId="5"/>
  </si>
  <si>
    <t>-</t>
    <phoneticPr fontId="5"/>
  </si>
  <si>
    <t>-</t>
    <phoneticPr fontId="5"/>
  </si>
  <si>
    <t>-</t>
    <phoneticPr fontId="5"/>
  </si>
  <si>
    <t>-</t>
    <phoneticPr fontId="5"/>
  </si>
  <si>
    <t>https://www.mlit.go.jp/seisakutokatsu/hyouka/seisakutokatsu_hyouka_tk_000037.html</t>
    <phoneticPr fontId="5"/>
  </si>
  <si>
    <t>P56（全体版）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</si>
</sst>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5"/>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81428</xdr:colOff>
      <xdr:row>268</xdr:row>
      <xdr:rowOff>336177</xdr:rowOff>
    </xdr:from>
    <xdr:ext cx="1701165" cy="766445"/>
    <xdr:sp macro="" textlink="">
      <xdr:nvSpPr>
        <xdr:cNvPr id="2" name="テキスト ボックス 1"/>
        <xdr:cNvSpPr txBox="1"/>
      </xdr:nvSpPr>
      <xdr:spPr>
        <a:xfrm>
          <a:off x="2098487" y="39153353"/>
          <a:ext cx="1701165" cy="7664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kumimoji="1" lang="en-US" altLang="ja-JP" sz="1200">
              <a:latin typeface="ＭＳ ゴシック"/>
              <a:ea typeface="ＭＳ ゴシック"/>
            </a:rPr>
            <a:t>74</a:t>
          </a:r>
          <a:r>
            <a:rPr kumimoji="1" lang="ja-JP" altLang="en-US" sz="1200">
              <a:latin typeface="ＭＳ ゴシック"/>
              <a:ea typeface="ＭＳ ゴシック"/>
            </a:rPr>
            <a:t>百万円</a:t>
          </a:r>
          <a:endParaRPr kumimoji="1" lang="en-US" altLang="ja-JP" sz="1200">
            <a:latin typeface="ＭＳ ゴシック"/>
            <a:ea typeface="ＭＳ ゴシック"/>
          </a:endParaRPr>
        </a:p>
      </xdr:txBody>
    </xdr:sp>
    <xdr:clientData/>
  </xdr:oneCellAnchor>
  <xdr:twoCellAnchor>
    <xdr:from>
      <xdr:col>9</xdr:col>
      <xdr:colOff>33617</xdr:colOff>
      <xdr:row>293</xdr:row>
      <xdr:rowOff>128494</xdr:rowOff>
    </xdr:from>
    <xdr:to>
      <xdr:col>20</xdr:col>
      <xdr:colOff>109256</xdr:colOff>
      <xdr:row>295</xdr:row>
      <xdr:rowOff>73063</xdr:rowOff>
    </xdr:to>
    <xdr:sp macro="" textlink="">
      <xdr:nvSpPr>
        <xdr:cNvPr id="3" name="大かっこ 2"/>
        <xdr:cNvSpPr/>
      </xdr:nvSpPr>
      <xdr:spPr>
        <a:xfrm>
          <a:off x="1848970" y="39987818"/>
          <a:ext cx="2294404" cy="572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予算配分</a:t>
          </a:r>
          <a:endParaRPr kumimoji="1" lang="en-US" altLang="ja-JP" sz="1200">
            <a:latin typeface="ＭＳ ゴシック"/>
            <a:ea typeface="ＭＳ ゴシック"/>
          </a:endParaRPr>
        </a:p>
        <a:p>
          <a:pPr algn="ctr"/>
          <a:r>
            <a:rPr kumimoji="1" lang="ja-JP" altLang="en-US" sz="1200">
              <a:latin typeface="ＭＳ ゴシック"/>
              <a:ea typeface="ＭＳ ゴシック"/>
            </a:rPr>
            <a:t>料金制度の検討</a:t>
          </a:r>
        </a:p>
      </xdr:txBody>
    </xdr:sp>
    <xdr:clientData/>
  </xdr:twoCellAnchor>
  <xdr:twoCellAnchor>
    <xdr:from>
      <xdr:col>14</xdr:col>
      <xdr:colOff>103692</xdr:colOff>
      <xdr:row>295</xdr:row>
      <xdr:rowOff>88900</xdr:rowOff>
    </xdr:from>
    <xdr:to>
      <xdr:col>14</xdr:col>
      <xdr:colOff>103692</xdr:colOff>
      <xdr:row>297</xdr:row>
      <xdr:rowOff>246530</xdr:rowOff>
    </xdr:to>
    <xdr:cxnSp macro="">
      <xdr:nvCxnSpPr>
        <xdr:cNvPr id="4" name="直線コネクタ 3"/>
        <xdr:cNvCxnSpPr/>
      </xdr:nvCxnSpPr>
      <xdr:spPr>
        <a:xfrm>
          <a:off x="2927574" y="40575753"/>
          <a:ext cx="0" cy="785159"/>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98612</xdr:colOff>
      <xdr:row>297</xdr:row>
      <xdr:rowOff>233605</xdr:rowOff>
    </xdr:from>
    <xdr:to>
      <xdr:col>20</xdr:col>
      <xdr:colOff>197185</xdr:colOff>
      <xdr:row>297</xdr:row>
      <xdr:rowOff>233605</xdr:rowOff>
    </xdr:to>
    <xdr:cxnSp macro="">
      <xdr:nvCxnSpPr>
        <xdr:cNvPr id="5" name="直線コネクタ 4"/>
        <xdr:cNvCxnSpPr/>
      </xdr:nvCxnSpPr>
      <xdr:spPr>
        <a:xfrm flipH="1" flipV="1">
          <a:off x="2922494" y="41347987"/>
          <a:ext cx="1308809"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2949</xdr:colOff>
      <xdr:row>296</xdr:row>
      <xdr:rowOff>138953</xdr:rowOff>
    </xdr:from>
    <xdr:ext cx="1781810" cy="839470"/>
    <xdr:sp macro="" textlink="">
      <xdr:nvSpPr>
        <xdr:cNvPr id="6" name="テキスト ボックス 5"/>
        <xdr:cNvSpPr txBox="1"/>
      </xdr:nvSpPr>
      <xdr:spPr>
        <a:xfrm>
          <a:off x="4238773" y="40939571"/>
          <a:ext cx="1781810" cy="8394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en-US" altLang="ja-JP" sz="1200">
              <a:solidFill>
                <a:sysClr val="windowText" lastClr="000000"/>
              </a:solidFill>
              <a:latin typeface="ＭＳ ゴシック"/>
              <a:ea typeface="ＭＳ ゴシック"/>
            </a:rPr>
            <a:t>A</a:t>
          </a:r>
          <a:r>
            <a:rPr kumimoji="1" lang="ja-JP" altLang="en-US" sz="1200">
              <a:solidFill>
                <a:sysClr val="windowText" lastClr="000000"/>
              </a:solidFill>
              <a:latin typeface="ＭＳ ゴシック"/>
              <a:ea typeface="ＭＳ ゴシック"/>
            </a:rPr>
            <a:t>．民間会社等</a:t>
          </a:r>
          <a:endParaRPr kumimoji="1" lang="en-US" altLang="ja-JP" sz="1200">
            <a:solidFill>
              <a:sysClr val="windowText" lastClr="000000"/>
            </a:solidFill>
            <a:latin typeface="ＭＳ ゴシック"/>
            <a:ea typeface="ＭＳ ゴシック"/>
          </a:endParaRPr>
        </a:p>
        <a:p>
          <a:pPr algn="ctr"/>
          <a:r>
            <a:rPr kumimoji="1" lang="ja-JP" altLang="en-US" sz="1200">
              <a:solidFill>
                <a:sysClr val="windowText" lastClr="000000"/>
              </a:solidFill>
              <a:latin typeface="ＭＳ ゴシック"/>
              <a:ea typeface="ＭＳ ゴシック"/>
            </a:rPr>
            <a:t>（４社）</a:t>
          </a:r>
          <a:endParaRPr kumimoji="1" lang="en-US" altLang="ja-JP" sz="1200">
            <a:solidFill>
              <a:sysClr val="windowText" lastClr="000000"/>
            </a:solidFill>
            <a:latin typeface="ＭＳ ゴシック"/>
            <a:ea typeface="ＭＳ ゴシック"/>
          </a:endParaRPr>
        </a:p>
        <a:p>
          <a:pPr algn="ctr"/>
          <a:r>
            <a:rPr kumimoji="1" lang="en-US" altLang="ja-JP" sz="1200">
              <a:solidFill>
                <a:sysClr val="windowText" lastClr="000000"/>
              </a:solidFill>
              <a:latin typeface="ＭＳ ゴシック"/>
              <a:ea typeface="ＭＳ ゴシック"/>
            </a:rPr>
            <a:t>74</a:t>
          </a:r>
          <a:r>
            <a:rPr kumimoji="1" lang="ja-JP" altLang="en-US" sz="1200">
              <a:solidFill>
                <a:sysClr val="windowText" lastClr="000000"/>
              </a:solidFill>
              <a:latin typeface="ＭＳ ゴシック"/>
              <a:ea typeface="ＭＳ ゴシック"/>
            </a:rPr>
            <a:t>百万円</a:t>
          </a:r>
          <a:endParaRPr kumimoji="1" lang="en-US" altLang="ja-JP" sz="1200">
            <a:solidFill>
              <a:sysClr val="windowText" lastClr="000000"/>
            </a:solidFill>
            <a:latin typeface="ＭＳ ゴシック"/>
            <a:ea typeface="ＭＳ ゴシック"/>
          </a:endParaRPr>
        </a:p>
      </xdr:txBody>
    </xdr:sp>
    <xdr:clientData/>
  </xdr:oneCellAnchor>
  <xdr:twoCellAnchor>
    <xdr:from>
      <xdr:col>17</xdr:col>
      <xdr:colOff>150719</xdr:colOff>
      <xdr:row>299</xdr:row>
      <xdr:rowOff>168125</xdr:rowOff>
    </xdr:from>
    <xdr:to>
      <xdr:col>33</xdr:col>
      <xdr:colOff>58831</xdr:colOff>
      <xdr:row>306</xdr:row>
      <xdr:rowOff>89647</xdr:rowOff>
    </xdr:to>
    <xdr:sp macro="" textlink="">
      <xdr:nvSpPr>
        <xdr:cNvPr id="7" name="大かっこ 6"/>
        <xdr:cNvSpPr/>
      </xdr:nvSpPr>
      <xdr:spPr>
        <a:xfrm>
          <a:off x="3579719" y="37001860"/>
          <a:ext cx="3135406" cy="2352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施策導入効果のデータ整理、分析</a:t>
          </a:r>
          <a:endParaRPr kumimoji="1" lang="en-US" altLang="ja-JP" sz="1200">
            <a:latin typeface="ＭＳ ゴシック"/>
            <a:ea typeface="ＭＳ ゴシック"/>
          </a:endParaRPr>
        </a:p>
      </xdr:txBody>
    </xdr:sp>
    <xdr:clientData/>
  </xdr:twoCellAnchor>
  <xdr:twoCellAnchor>
    <xdr:from>
      <xdr:col>17</xdr:col>
      <xdr:colOff>126252</xdr:colOff>
      <xdr:row>295</xdr:row>
      <xdr:rowOff>50800</xdr:rowOff>
    </xdr:from>
    <xdr:to>
      <xdr:col>33</xdr:col>
      <xdr:colOff>34364</xdr:colOff>
      <xdr:row>296</xdr:row>
      <xdr:rowOff>122443</xdr:rowOff>
    </xdr:to>
    <xdr:sp macro="" textlink="">
      <xdr:nvSpPr>
        <xdr:cNvPr id="8" name="大かっこ 7"/>
        <xdr:cNvSpPr/>
      </xdr:nvSpPr>
      <xdr:spPr>
        <a:xfrm>
          <a:off x="3555252" y="40537653"/>
          <a:ext cx="3135406" cy="38540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en-US" altLang="ja-JP" sz="1200">
              <a:latin typeface="ＭＳ ゴシック"/>
              <a:ea typeface="ＭＳ ゴシック"/>
            </a:rPr>
            <a:t>【</a:t>
          </a:r>
          <a:r>
            <a:rPr kumimoji="1" lang="ja-JP" altLang="en-US" sz="1200">
              <a:latin typeface="ＭＳ ゴシック"/>
              <a:ea typeface="ＭＳ ゴシック"/>
            </a:rPr>
            <a:t>随意契約（企画競争）</a:t>
          </a:r>
          <a:r>
            <a:rPr kumimoji="1" lang="en-US" altLang="ja-JP" sz="1200">
              <a:latin typeface="ＭＳ ゴシック"/>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632</v>
      </c>
      <c r="AK2" s="172"/>
      <c r="AL2" s="172"/>
      <c r="AM2" s="172"/>
      <c r="AN2" s="75" t="s">
        <v>285</v>
      </c>
      <c r="AO2" s="172">
        <v>21</v>
      </c>
      <c r="AP2" s="172"/>
      <c r="AQ2" s="172"/>
      <c r="AR2" s="76" t="s">
        <v>285</v>
      </c>
      <c r="AS2" s="173">
        <v>342</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671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7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634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668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669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106</v>
      </c>
      <c r="Q13" s="217"/>
      <c r="R13" s="217"/>
      <c r="S13" s="217"/>
      <c r="T13" s="217"/>
      <c r="U13" s="217"/>
      <c r="V13" s="218"/>
      <c r="W13" s="216">
        <v>80</v>
      </c>
      <c r="X13" s="217"/>
      <c r="Y13" s="217"/>
      <c r="Z13" s="217"/>
      <c r="AA13" s="217"/>
      <c r="AB13" s="217"/>
      <c r="AC13" s="218"/>
      <c r="AD13" s="216">
        <v>75</v>
      </c>
      <c r="AE13" s="217"/>
      <c r="AF13" s="217"/>
      <c r="AG13" s="217"/>
      <c r="AH13" s="217"/>
      <c r="AI13" s="217"/>
      <c r="AJ13" s="218"/>
      <c r="AK13" s="216">
        <v>75</v>
      </c>
      <c r="AL13" s="217"/>
      <c r="AM13" s="217"/>
      <c r="AN13" s="217"/>
      <c r="AO13" s="217"/>
      <c r="AP13" s="217"/>
      <c r="AQ13" s="218"/>
      <c r="AR13" s="228">
        <v>90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674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675</v>
      </c>
      <c r="AE15" s="217"/>
      <c r="AF15" s="217"/>
      <c r="AG15" s="217"/>
      <c r="AH15" s="217"/>
      <c r="AI15" s="217"/>
      <c r="AJ15" s="218"/>
      <c r="AK15" s="216" t="s">
        <v>674</v>
      </c>
      <c r="AL15" s="217"/>
      <c r="AM15" s="217"/>
      <c r="AN15" s="217"/>
      <c r="AO15" s="217"/>
      <c r="AP15" s="217"/>
      <c r="AQ15" s="218"/>
      <c r="AR15" s="216" t="s">
        <v>674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674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674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106</v>
      </c>
      <c r="Q18" s="261"/>
      <c r="R18" s="261"/>
      <c r="S18" s="261"/>
      <c r="T18" s="261"/>
      <c r="U18" s="261"/>
      <c r="V18" s="262"/>
      <c r="W18" s="260">
        <f>SUM(W13:AC17)</f>
        <v>80</v>
      </c>
      <c r="X18" s="261"/>
      <c r="Y18" s="261"/>
      <c r="Z18" s="261"/>
      <c r="AA18" s="261"/>
      <c r="AB18" s="261"/>
      <c r="AC18" s="262"/>
      <c r="AD18" s="260">
        <f>SUM(AD13:AJ17)</f>
        <v>75</v>
      </c>
      <c r="AE18" s="261"/>
      <c r="AF18" s="261"/>
      <c r="AG18" s="261"/>
      <c r="AH18" s="261"/>
      <c r="AI18" s="261"/>
      <c r="AJ18" s="262"/>
      <c r="AK18" s="260">
        <f>SUM(AK13:AQ17)</f>
        <v>75</v>
      </c>
      <c r="AL18" s="261"/>
      <c r="AM18" s="261"/>
      <c r="AN18" s="261"/>
      <c r="AO18" s="261"/>
      <c r="AP18" s="261"/>
      <c r="AQ18" s="262"/>
      <c r="AR18" s="260">
        <f>SUM(AR13:AX17)</f>
        <v>90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105</v>
      </c>
      <c r="Q19" s="217"/>
      <c r="R19" s="217"/>
      <c r="S19" s="217"/>
      <c r="T19" s="217"/>
      <c r="U19" s="217"/>
      <c r="V19" s="218"/>
      <c r="W19" s="216">
        <v>80</v>
      </c>
      <c r="X19" s="217"/>
      <c r="Y19" s="217"/>
      <c r="Z19" s="217"/>
      <c r="AA19" s="217"/>
      <c r="AB19" s="217"/>
      <c r="AC19" s="218"/>
      <c r="AD19" s="216">
        <v>74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0.99056603773584906</v>
      </c>
      <c r="Q20" s="292"/>
      <c r="R20" s="292"/>
      <c r="S20" s="292"/>
      <c r="T20" s="292"/>
      <c r="U20" s="292"/>
      <c r="V20" s="292"/>
      <c r="W20" s="292">
        <f>IF(W18=0, "-", SUM(W19)/W18)</f>
        <v>1</v>
      </c>
      <c r="X20" s="292"/>
      <c r="Y20" s="292"/>
      <c r="Z20" s="292"/>
      <c r="AA20" s="292"/>
      <c r="AB20" s="292"/>
      <c r="AC20" s="292"/>
      <c r="AD20" s="292">
        <f>IF(AD18=0, "-", SUM(AD19)/AD18)</f>
        <v>0.98666666666666669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0.99056603773584906</v>
      </c>
      <c r="Q21" s="292"/>
      <c r="R21" s="292"/>
      <c r="S21" s="292"/>
      <c r="T21" s="292"/>
      <c r="U21" s="292"/>
      <c r="V21" s="292"/>
      <c r="W21" s="292">
        <f>IF(W19=0, "-", SUM(W19)/SUM(W13,W14))</f>
        <v>1</v>
      </c>
      <c r="X21" s="292"/>
      <c r="Y21" s="292"/>
      <c r="Z21" s="292"/>
      <c r="AA21" s="292"/>
      <c r="AB21" s="292"/>
      <c r="AC21" s="292"/>
      <c r="AD21" s="292">
        <f>IF(AD19=0, "-", SUM(AD19)/SUM(AD13,AD14))</f>
        <v>0.98666666666666669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v>75</v>
      </c>
      <c r="Q23" s="229"/>
      <c r="R23" s="229"/>
      <c r="S23" s="229"/>
      <c r="T23" s="229"/>
      <c r="U23" s="229"/>
      <c r="V23" s="280"/>
      <c r="W23" s="228">
        <v>90</v>
      </c>
      <c r="X23" s="229"/>
      <c r="Y23" s="229"/>
      <c r="Z23" s="229"/>
      <c r="AA23" s="229"/>
      <c r="AB23" s="229"/>
      <c r="AC23" s="280"/>
      <c r="AD23" s="281" t="s">
        <v>674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75</v>
      </c>
      <c r="Q29" s="331"/>
      <c r="R29" s="331"/>
      <c r="S29" s="331"/>
      <c r="T29" s="331"/>
      <c r="U29" s="331"/>
      <c r="V29" s="332"/>
      <c r="W29" s="333">
        <f>AR13</f>
        <v>90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666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667</v>
      </c>
      <c r="H32" s="358"/>
      <c r="I32" s="358"/>
      <c r="J32" s="358"/>
      <c r="K32" s="358"/>
      <c r="L32" s="358"/>
      <c r="M32" s="358"/>
      <c r="N32" s="358"/>
      <c r="O32" s="358"/>
      <c r="P32" s="361" t="s">
        <v>635</v>
      </c>
      <c r="Q32" s="362"/>
      <c r="R32" s="362"/>
      <c r="S32" s="362"/>
      <c r="T32" s="362"/>
      <c r="U32" s="362"/>
      <c r="V32" s="362"/>
      <c r="W32" s="362"/>
      <c r="X32" s="363"/>
      <c r="Y32" s="367" t="s">
        <v>51</v>
      </c>
      <c r="Z32" s="368"/>
      <c r="AA32" s="369"/>
      <c r="AB32" s="370" t="s">
        <v>619</v>
      </c>
      <c r="AC32" s="370"/>
      <c r="AD32" s="370"/>
      <c r="AE32" s="371">
        <v>2</v>
      </c>
      <c r="AF32" s="371"/>
      <c r="AG32" s="371"/>
      <c r="AH32" s="371"/>
      <c r="AI32" s="371">
        <v>2</v>
      </c>
      <c r="AJ32" s="371"/>
      <c r="AK32" s="371"/>
      <c r="AL32" s="371"/>
      <c r="AM32" s="371">
        <v>2</v>
      </c>
      <c r="AN32" s="371"/>
      <c r="AO32" s="371"/>
      <c r="AP32" s="371"/>
      <c r="AQ32" s="398" t="s">
        <v>636</v>
      </c>
      <c r="AR32" s="371"/>
      <c r="AS32" s="371"/>
      <c r="AT32" s="371"/>
      <c r="AU32" s="389" t="s">
        <v>654</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619</v>
      </c>
      <c r="AC33" s="370"/>
      <c r="AD33" s="370"/>
      <c r="AE33" s="371">
        <v>2</v>
      </c>
      <c r="AF33" s="371"/>
      <c r="AG33" s="371"/>
      <c r="AH33" s="371"/>
      <c r="AI33" s="371">
        <v>2</v>
      </c>
      <c r="AJ33" s="371"/>
      <c r="AK33" s="371"/>
      <c r="AL33" s="371"/>
      <c r="AM33" s="371">
        <v>2</v>
      </c>
      <c r="AN33" s="371"/>
      <c r="AO33" s="371"/>
      <c r="AP33" s="371"/>
      <c r="AQ33" s="371">
        <v>2</v>
      </c>
      <c r="AR33" s="371"/>
      <c r="AS33" s="371"/>
      <c r="AT33" s="371"/>
      <c r="AU33" s="389" t="s">
        <v>654</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620</v>
      </c>
      <c r="H35" s="395"/>
      <c r="I35" s="395"/>
      <c r="J35" s="395"/>
      <c r="K35" s="395"/>
      <c r="L35" s="395"/>
      <c r="M35" s="395"/>
      <c r="N35" s="395"/>
      <c r="O35" s="395"/>
      <c r="P35" s="395"/>
      <c r="Q35" s="395"/>
      <c r="R35" s="395"/>
      <c r="S35" s="395"/>
      <c r="T35" s="395"/>
      <c r="U35" s="395"/>
      <c r="V35" s="395"/>
      <c r="W35" s="395"/>
      <c r="X35" s="395"/>
      <c r="Y35" s="419" t="s">
        <v>582</v>
      </c>
      <c r="Z35" s="420"/>
      <c r="AA35" s="421"/>
      <c r="AB35" s="422" t="s">
        <v>670</v>
      </c>
      <c r="AC35" s="423"/>
      <c r="AD35" s="424"/>
      <c r="AE35" s="398">
        <v>0.5</v>
      </c>
      <c r="AF35" s="398"/>
      <c r="AG35" s="398"/>
      <c r="AH35" s="398"/>
      <c r="AI35" s="398">
        <v>0.4</v>
      </c>
      <c r="AJ35" s="398"/>
      <c r="AK35" s="398"/>
      <c r="AL35" s="398"/>
      <c r="AM35" s="398">
        <v>0.4</v>
      </c>
      <c r="AN35" s="398"/>
      <c r="AO35" s="398"/>
      <c r="AP35" s="398"/>
      <c r="AQ35" s="389">
        <v>0.4</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621</v>
      </c>
      <c r="AC36" s="426"/>
      <c r="AD36" s="427"/>
      <c r="AE36" s="428" t="s">
        <v>622</v>
      </c>
      <c r="AF36" s="428"/>
      <c r="AG36" s="428"/>
      <c r="AH36" s="428"/>
      <c r="AI36" s="428" t="s">
        <v>637</v>
      </c>
      <c r="AJ36" s="428"/>
      <c r="AK36" s="428"/>
      <c r="AL36" s="428"/>
      <c r="AM36" s="428" t="s">
        <v>637</v>
      </c>
      <c r="AN36" s="428"/>
      <c r="AO36" s="428"/>
      <c r="AP36" s="428"/>
      <c r="AQ36" s="428" t="s">
        <v>637</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614</v>
      </c>
      <c r="AR38" s="433"/>
      <c r="AS38" s="434" t="s">
        <v>175</v>
      </c>
      <c r="AT38" s="435"/>
      <c r="AU38" s="436">
        <v>5</v>
      </c>
      <c r="AV38" s="436"/>
      <c r="AW38" s="324" t="s">
        <v>166</v>
      </c>
      <c r="AX38" s="329"/>
    </row>
    <row r="39" spans="1:51" ht="23.25" customHeight="1" x14ac:dyDescent="0.15">
      <c r="A39" s="473"/>
      <c r="B39" s="471"/>
      <c r="C39" s="471"/>
      <c r="D39" s="471"/>
      <c r="E39" s="471"/>
      <c r="F39" s="472"/>
      <c r="G39" s="374" t="s">
        <v>616</v>
      </c>
      <c r="H39" s="375"/>
      <c r="I39" s="375"/>
      <c r="J39" s="375"/>
      <c r="K39" s="375"/>
      <c r="L39" s="375"/>
      <c r="M39" s="375"/>
      <c r="N39" s="375"/>
      <c r="O39" s="376"/>
      <c r="P39" s="139" t="s">
        <v>617</v>
      </c>
      <c r="Q39" s="139"/>
      <c r="R39" s="139"/>
      <c r="S39" s="139"/>
      <c r="T39" s="139"/>
      <c r="U39" s="139"/>
      <c r="V39" s="139"/>
      <c r="W39" s="139"/>
      <c r="X39" s="140"/>
      <c r="Y39" s="385" t="s">
        <v>12</v>
      </c>
      <c r="Z39" s="386"/>
      <c r="AA39" s="387"/>
      <c r="AB39" s="388" t="s">
        <v>618</v>
      </c>
      <c r="AC39" s="388"/>
      <c r="AD39" s="388"/>
      <c r="AE39" s="389">
        <v>857</v>
      </c>
      <c r="AF39" s="372"/>
      <c r="AG39" s="372"/>
      <c r="AH39" s="372"/>
      <c r="AI39" s="389">
        <v>690</v>
      </c>
      <c r="AJ39" s="372"/>
      <c r="AK39" s="372"/>
      <c r="AL39" s="372"/>
      <c r="AM39" s="389">
        <v>735</v>
      </c>
      <c r="AN39" s="372"/>
      <c r="AO39" s="372"/>
      <c r="AP39" s="372"/>
      <c r="AQ39" s="391" t="s">
        <v>614</v>
      </c>
      <c r="AR39" s="392"/>
      <c r="AS39" s="392"/>
      <c r="AT39" s="393"/>
      <c r="AU39" s="372" t="s">
        <v>614</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618</v>
      </c>
      <c r="AC40" s="448"/>
      <c r="AD40" s="448"/>
      <c r="AE40" s="389">
        <v>816</v>
      </c>
      <c r="AF40" s="372"/>
      <c r="AG40" s="372"/>
      <c r="AH40" s="372"/>
      <c r="AI40" s="389">
        <v>824</v>
      </c>
      <c r="AJ40" s="372"/>
      <c r="AK40" s="372"/>
      <c r="AL40" s="372"/>
      <c r="AM40" s="389">
        <v>757</v>
      </c>
      <c r="AN40" s="372"/>
      <c r="AO40" s="372"/>
      <c r="AP40" s="372"/>
      <c r="AQ40" s="391" t="s">
        <v>614</v>
      </c>
      <c r="AR40" s="392"/>
      <c r="AS40" s="392"/>
      <c r="AT40" s="393"/>
      <c r="AU40" s="372">
        <v>752</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105.024509803922</v>
      </c>
      <c r="AF41" s="372"/>
      <c r="AG41" s="372"/>
      <c r="AH41" s="372"/>
      <c r="AI41" s="389">
        <v>84</v>
      </c>
      <c r="AJ41" s="372"/>
      <c r="AK41" s="372"/>
      <c r="AL41" s="372"/>
      <c r="AM41" s="389">
        <v>97</v>
      </c>
      <c r="AN41" s="372"/>
      <c r="AO41" s="372"/>
      <c r="AP41" s="372"/>
      <c r="AQ41" s="391" t="s">
        <v>614</v>
      </c>
      <c r="AR41" s="392"/>
      <c r="AS41" s="392"/>
      <c r="AT41" s="393"/>
      <c r="AU41" s="372" t="s">
        <v>614</v>
      </c>
      <c r="AV41" s="372"/>
      <c r="AW41" s="372"/>
      <c r="AX41" s="373"/>
    </row>
    <row r="42" spans="1:51" ht="23.25" customHeight="1" x14ac:dyDescent="0.15">
      <c r="A42" s="461" t="s">
        <v>261</v>
      </c>
      <c r="B42" s="456"/>
      <c r="C42" s="456"/>
      <c r="D42" s="456"/>
      <c r="E42" s="456"/>
      <c r="F42" s="457"/>
      <c r="G42" s="497" t="s">
        <v>633</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623</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638</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639</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678</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679</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675</v>
      </c>
      <c r="K218" s="643"/>
      <c r="L218" s="643"/>
      <c r="M218" s="643"/>
      <c r="N218" s="643"/>
      <c r="O218" s="643"/>
      <c r="P218" s="643"/>
      <c r="Q218" s="643"/>
      <c r="R218" s="643"/>
      <c r="S218" s="643"/>
      <c r="T218" s="644"/>
      <c r="U218" s="617" t="s">
        <v>676</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675</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675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71.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631</v>
      </c>
      <c r="AE223" s="706"/>
      <c r="AF223" s="706"/>
      <c r="AG223" s="707" t="s">
        <v>640</v>
      </c>
      <c r="AH223" s="708"/>
      <c r="AI223" s="708"/>
      <c r="AJ223" s="708"/>
      <c r="AK223" s="708"/>
      <c r="AL223" s="708"/>
      <c r="AM223" s="708"/>
      <c r="AN223" s="708"/>
      <c r="AO223" s="708"/>
      <c r="AP223" s="708"/>
      <c r="AQ223" s="708"/>
      <c r="AR223" s="708"/>
      <c r="AS223" s="708"/>
      <c r="AT223" s="708"/>
      <c r="AU223" s="708"/>
      <c r="AV223" s="708"/>
      <c r="AW223" s="708"/>
      <c r="AX223" s="709"/>
    </row>
    <row r="224" spans="1:51" ht="56.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631</v>
      </c>
      <c r="AE224" s="687"/>
      <c r="AF224" s="687"/>
      <c r="AG224" s="713" t="s">
        <v>641</v>
      </c>
      <c r="AH224" s="714"/>
      <c r="AI224" s="714"/>
      <c r="AJ224" s="714"/>
      <c r="AK224" s="714"/>
      <c r="AL224" s="714"/>
      <c r="AM224" s="714"/>
      <c r="AN224" s="714"/>
      <c r="AO224" s="714"/>
      <c r="AP224" s="714"/>
      <c r="AQ224" s="714"/>
      <c r="AR224" s="714"/>
      <c r="AS224" s="714"/>
      <c r="AT224" s="714"/>
      <c r="AU224" s="714"/>
      <c r="AV224" s="714"/>
      <c r="AW224" s="714"/>
      <c r="AX224" s="715"/>
    </row>
    <row r="225" spans="1:50" ht="61.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631</v>
      </c>
      <c r="AE225" s="720"/>
      <c r="AF225" s="720"/>
      <c r="AG225" s="677" t="s">
        <v>642</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631</v>
      </c>
      <c r="AE226" s="675"/>
      <c r="AF226" s="675"/>
      <c r="AG226" s="361" t="s">
        <v>645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643</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644</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646</v>
      </c>
      <c r="AE229" s="739"/>
      <c r="AF229" s="739"/>
      <c r="AG229" s="740" t="s">
        <v>285</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631</v>
      </c>
      <c r="AE230" s="687"/>
      <c r="AF230" s="687"/>
      <c r="AG230" s="713" t="s">
        <v>647</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646</v>
      </c>
      <c r="AE231" s="687"/>
      <c r="AF231" s="687"/>
      <c r="AG231" s="713" t="s">
        <v>285</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631</v>
      </c>
      <c r="AE232" s="687"/>
      <c r="AF232" s="687"/>
      <c r="AG232" s="713" t="s">
        <v>648</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646</v>
      </c>
      <c r="AE233" s="720"/>
      <c r="AF233" s="720"/>
      <c r="AG233" s="735" t="s">
        <v>285</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646</v>
      </c>
      <c r="AE234" s="687"/>
      <c r="AF234" s="688"/>
      <c r="AG234" s="713" t="s">
        <v>285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646</v>
      </c>
      <c r="AE235" s="728"/>
      <c r="AF235" s="729"/>
      <c r="AG235" s="730" t="s">
        <v>285</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631</v>
      </c>
      <c r="AE236" s="739"/>
      <c r="AF236" s="749"/>
      <c r="AG236" s="740" t="s">
        <v>649</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646</v>
      </c>
      <c r="AE237" s="754"/>
      <c r="AF237" s="754"/>
      <c r="AG237" s="713" t="s">
        <v>285</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631</v>
      </c>
      <c r="AE238" s="687"/>
      <c r="AF238" s="687"/>
      <c r="AG238" s="713" t="s">
        <v>650</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631</v>
      </c>
      <c r="AE239" s="687"/>
      <c r="AF239" s="687"/>
      <c r="AG239" s="743" t="s">
        <v>651</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646</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652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130</v>
      </c>
      <c r="B252" s="119"/>
      <c r="C252" s="119"/>
      <c r="D252" s="119"/>
      <c r="E252" s="120"/>
      <c r="F252" s="121" t="s">
        <v>672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673</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675</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614</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614</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624</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625</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626</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627</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628</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629</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t="s">
        <v>630</v>
      </c>
      <c r="J266" s="790"/>
      <c r="K266" s="77" t="str">
        <f>IF(I266="","","-")</f>
        <v>-</v>
      </c>
      <c r="L266" s="106">
        <v>45</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t="s">
        <v>289</v>
      </c>
      <c r="J267" s="790"/>
      <c r="K267" s="77"/>
      <c r="L267" s="106">
        <v>330</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632</v>
      </c>
      <c r="H268" s="790"/>
      <c r="I268" s="790"/>
      <c r="J268" s="137">
        <v>20</v>
      </c>
      <c r="K268" s="137"/>
      <c r="L268" s="106">
        <v>354</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656</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655</v>
      </c>
      <c r="H310" s="824"/>
      <c r="I310" s="824"/>
      <c r="J310" s="824"/>
      <c r="K310" s="825"/>
      <c r="L310" s="826" t="s">
        <v>658</v>
      </c>
      <c r="M310" s="827"/>
      <c r="N310" s="827"/>
      <c r="O310" s="827"/>
      <c r="P310" s="827"/>
      <c r="Q310" s="827"/>
      <c r="R310" s="827"/>
      <c r="S310" s="827"/>
      <c r="T310" s="827"/>
      <c r="U310" s="827"/>
      <c r="V310" s="827"/>
      <c r="W310" s="827"/>
      <c r="X310" s="828"/>
      <c r="Y310" s="829">
        <v>25</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25</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52.5" customHeight="1" x14ac:dyDescent="0.15">
      <c r="A366" s="858">
        <v>1</v>
      </c>
      <c r="B366" s="858">
        <v>1</v>
      </c>
      <c r="C366" s="859" t="s">
        <v>657</v>
      </c>
      <c r="D366" s="860"/>
      <c r="E366" s="860"/>
      <c r="F366" s="860"/>
      <c r="G366" s="860"/>
      <c r="H366" s="860"/>
      <c r="I366" s="860"/>
      <c r="J366" s="861"/>
      <c r="K366" s="862"/>
      <c r="L366" s="862"/>
      <c r="M366" s="862"/>
      <c r="N366" s="862"/>
      <c r="O366" s="862"/>
      <c r="P366" s="863" t="s">
        <v>659</v>
      </c>
      <c r="Q366" s="864"/>
      <c r="R366" s="864"/>
      <c r="S366" s="864"/>
      <c r="T366" s="864"/>
      <c r="U366" s="864"/>
      <c r="V366" s="864"/>
      <c r="W366" s="864"/>
      <c r="X366" s="864"/>
      <c r="Y366" s="865">
        <v>25</v>
      </c>
      <c r="Z366" s="866"/>
      <c r="AA366" s="866"/>
      <c r="AB366" s="867"/>
      <c r="AC366" s="868" t="s">
        <v>257</v>
      </c>
      <c r="AD366" s="869"/>
      <c r="AE366" s="869"/>
      <c r="AF366" s="869"/>
      <c r="AG366" s="869"/>
      <c r="AH366" s="852">
        <v>2</v>
      </c>
      <c r="AI366" s="853"/>
      <c r="AJ366" s="853"/>
      <c r="AK366" s="853"/>
      <c r="AL366" s="854">
        <v>100</v>
      </c>
      <c r="AM366" s="855"/>
      <c r="AN366" s="855"/>
      <c r="AO366" s="856"/>
      <c r="AP366" s="857" t="s">
        <v>677</v>
      </c>
      <c r="AQ366" s="857"/>
      <c r="AR366" s="857"/>
      <c r="AS366" s="857"/>
      <c r="AT366" s="857"/>
      <c r="AU366" s="857"/>
      <c r="AV366" s="857"/>
      <c r="AW366" s="857"/>
      <c r="AX366" s="857"/>
    </row>
    <row r="367" spans="1:51" ht="30" customHeight="1" x14ac:dyDescent="0.15">
      <c r="A367" s="858">
        <v>2</v>
      </c>
      <c r="B367" s="858">
        <v>1</v>
      </c>
      <c r="C367" s="859" t="s">
        <v>665</v>
      </c>
      <c r="D367" s="860"/>
      <c r="E367" s="860"/>
      <c r="F367" s="860"/>
      <c r="G367" s="860"/>
      <c r="H367" s="860"/>
      <c r="I367" s="860"/>
      <c r="J367" s="861">
        <v>2010001016851</v>
      </c>
      <c r="K367" s="862"/>
      <c r="L367" s="862"/>
      <c r="M367" s="862"/>
      <c r="N367" s="862"/>
      <c r="O367" s="862"/>
      <c r="P367" s="863" t="s">
        <v>660</v>
      </c>
      <c r="Q367" s="864"/>
      <c r="R367" s="864"/>
      <c r="S367" s="864"/>
      <c r="T367" s="864"/>
      <c r="U367" s="864"/>
      <c r="V367" s="864"/>
      <c r="W367" s="864"/>
      <c r="X367" s="864"/>
      <c r="Y367" s="865">
        <v>23</v>
      </c>
      <c r="Z367" s="866"/>
      <c r="AA367" s="866"/>
      <c r="AB367" s="867"/>
      <c r="AC367" s="868" t="s">
        <v>257</v>
      </c>
      <c r="AD367" s="869"/>
      <c r="AE367" s="869"/>
      <c r="AF367" s="869"/>
      <c r="AG367" s="869"/>
      <c r="AH367" s="852">
        <v>2</v>
      </c>
      <c r="AI367" s="853"/>
      <c r="AJ367" s="853"/>
      <c r="AK367" s="853"/>
      <c r="AL367" s="854">
        <v>100</v>
      </c>
      <c r="AM367" s="855"/>
      <c r="AN367" s="855"/>
      <c r="AO367" s="856"/>
      <c r="AP367" s="857" t="s">
        <v>677</v>
      </c>
      <c r="AQ367" s="857"/>
      <c r="AR367" s="857"/>
      <c r="AS367" s="857"/>
      <c r="AT367" s="857"/>
      <c r="AU367" s="857"/>
      <c r="AV367" s="857"/>
      <c r="AW367" s="857"/>
      <c r="AX367" s="857"/>
      <c r="AY367">
        <f>COUNTA($C$367)</f>
        <v>1</v>
      </c>
    </row>
    <row r="368" spans="1:51" ht="44.25" customHeight="1" x14ac:dyDescent="0.15">
      <c r="A368" s="858">
        <v>3</v>
      </c>
      <c r="B368" s="858">
        <v>1</v>
      </c>
      <c r="C368" s="859" t="s">
        <v>661</v>
      </c>
      <c r="D368" s="860"/>
      <c r="E368" s="860"/>
      <c r="F368" s="860"/>
      <c r="G368" s="860"/>
      <c r="H368" s="860"/>
      <c r="I368" s="860"/>
      <c r="J368" s="861"/>
      <c r="K368" s="862"/>
      <c r="L368" s="862"/>
      <c r="M368" s="862"/>
      <c r="N368" s="862"/>
      <c r="O368" s="862"/>
      <c r="P368" s="863" t="s">
        <v>662</v>
      </c>
      <c r="Q368" s="864"/>
      <c r="R368" s="864"/>
      <c r="S368" s="864"/>
      <c r="T368" s="864"/>
      <c r="U368" s="864"/>
      <c r="V368" s="864"/>
      <c r="W368" s="864"/>
      <c r="X368" s="864"/>
      <c r="Y368" s="865">
        <v>14</v>
      </c>
      <c r="Z368" s="866"/>
      <c r="AA368" s="866"/>
      <c r="AB368" s="867"/>
      <c r="AC368" s="868" t="s">
        <v>257</v>
      </c>
      <c r="AD368" s="869"/>
      <c r="AE368" s="869"/>
      <c r="AF368" s="869"/>
      <c r="AG368" s="869"/>
      <c r="AH368" s="870">
        <v>1</v>
      </c>
      <c r="AI368" s="871"/>
      <c r="AJ368" s="871"/>
      <c r="AK368" s="871"/>
      <c r="AL368" s="854">
        <v>100</v>
      </c>
      <c r="AM368" s="855"/>
      <c r="AN368" s="855"/>
      <c r="AO368" s="856"/>
      <c r="AP368" s="857" t="s">
        <v>677</v>
      </c>
      <c r="AQ368" s="857"/>
      <c r="AR368" s="857"/>
      <c r="AS368" s="857"/>
      <c r="AT368" s="857"/>
      <c r="AU368" s="857"/>
      <c r="AV368" s="857"/>
      <c r="AW368" s="857"/>
      <c r="AX368" s="857"/>
      <c r="AY368">
        <f>COUNTA($C$368)</f>
        <v>1</v>
      </c>
    </row>
    <row r="369" spans="1:51" ht="44.25" customHeight="1" x14ac:dyDescent="0.15">
      <c r="A369" s="858">
        <v>4</v>
      </c>
      <c r="B369" s="858">
        <v>1</v>
      </c>
      <c r="C369" s="859" t="s">
        <v>664</v>
      </c>
      <c r="D369" s="860"/>
      <c r="E369" s="860"/>
      <c r="F369" s="860"/>
      <c r="G369" s="860"/>
      <c r="H369" s="860"/>
      <c r="I369" s="860"/>
      <c r="J369" s="861">
        <v>4011001005165</v>
      </c>
      <c r="K369" s="862"/>
      <c r="L369" s="862"/>
      <c r="M369" s="862"/>
      <c r="N369" s="862"/>
      <c r="O369" s="862"/>
      <c r="P369" s="863" t="s">
        <v>663</v>
      </c>
      <c r="Q369" s="864"/>
      <c r="R369" s="864"/>
      <c r="S369" s="864"/>
      <c r="T369" s="864"/>
      <c r="U369" s="864"/>
      <c r="V369" s="864"/>
      <c r="W369" s="864"/>
      <c r="X369" s="864"/>
      <c r="Y369" s="865">
        <v>13</v>
      </c>
      <c r="Z369" s="866"/>
      <c r="AA369" s="866"/>
      <c r="AB369" s="867"/>
      <c r="AC369" s="868" t="s">
        <v>257</v>
      </c>
      <c r="AD369" s="869"/>
      <c r="AE369" s="869"/>
      <c r="AF369" s="869"/>
      <c r="AG369" s="869"/>
      <c r="AH369" s="870">
        <v>1</v>
      </c>
      <c r="AI369" s="871"/>
      <c r="AJ369" s="871"/>
      <c r="AK369" s="871"/>
      <c r="AL369" s="854">
        <v>100</v>
      </c>
      <c r="AM369" s="855"/>
      <c r="AN369" s="855"/>
      <c r="AO369" s="856"/>
      <c r="AP369" s="857" t="s">
        <v>677</v>
      </c>
      <c r="AQ369" s="857"/>
      <c r="AR369" s="857"/>
      <c r="AS369" s="857"/>
      <c r="AT369" s="857"/>
      <c r="AU369" s="857"/>
      <c r="AV369" s="857"/>
      <c r="AW369" s="857"/>
      <c r="AX369" s="857"/>
      <c r="AY369">
        <f>COUNTA($C$369)</f>
        <v>1</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t="s">
        <v>677</v>
      </c>
      <c r="F631" s="881"/>
      <c r="G631" s="881"/>
      <c r="H631" s="881"/>
      <c r="I631" s="881"/>
      <c r="J631" s="861" t="s">
        <v>677</v>
      </c>
      <c r="K631" s="862"/>
      <c r="L631" s="862"/>
      <c r="M631" s="862"/>
      <c r="N631" s="862"/>
      <c r="O631" s="862"/>
      <c r="P631" s="863" t="s">
        <v>677</v>
      </c>
      <c r="Q631" s="864"/>
      <c r="R631" s="864"/>
      <c r="S631" s="864"/>
      <c r="T631" s="864"/>
      <c r="U631" s="864"/>
      <c r="V631" s="864"/>
      <c r="W631" s="864"/>
      <c r="X631" s="864"/>
      <c r="Y631" s="865" t="s">
        <v>677</v>
      </c>
      <c r="Z631" s="866"/>
      <c r="AA631" s="866"/>
      <c r="AB631" s="867"/>
      <c r="AC631" s="868"/>
      <c r="AD631" s="869"/>
      <c r="AE631" s="869"/>
      <c r="AF631" s="869"/>
      <c r="AG631" s="869"/>
      <c r="AH631" s="870" t="s">
        <v>677</v>
      </c>
      <c r="AI631" s="871"/>
      <c r="AJ631" s="871"/>
      <c r="AK631" s="871"/>
      <c r="AL631" s="854" t="s">
        <v>677</v>
      </c>
      <c r="AM631" s="855"/>
      <c r="AN631" s="855"/>
      <c r="AO631" s="856"/>
      <c r="AP631" s="857" t="s">
        <v>677</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70:AO395">
    <cfRule type="expression" dxfId="739" priority="839">
      <formula>IF(AND(AL370&gt;=0, RIGHT(TEXT(AL370,"0.#"),1)&lt;&gt;"."),TRUE,FALSE)</formula>
    </cfRule>
    <cfRule type="expression" dxfId="738" priority="840">
      <formula>IF(AND(AL370&gt;=0, RIGHT(TEXT(AL370,"0.#"),1)="."),TRUE,FALSE)</formula>
    </cfRule>
    <cfRule type="expression" dxfId="737" priority="841">
      <formula>IF(AND(AL370&lt;0, RIGHT(TEXT(AL370,"0.#"),1)&lt;&gt;"."),TRUE,FALSE)</formula>
    </cfRule>
    <cfRule type="expression" dxfId="736" priority="842">
      <formula>IF(AND(AL370&lt;0, RIGHT(TEXT(AL370,"0.#"),1)="."),TRUE,FALSE)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9">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4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2022-08-25T05:29:38Z</cp:lastPrinted>
  <dcterms:created xsi:type="dcterms:W3CDTF">2012-03-13T00:50:25Z</dcterms:created>
  <dcterms:modified xsi:type="dcterms:W3CDTF">2022-09-05T13:44:27Z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