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行政事業レビューシート!$A$1:$AY$405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9" i="11"/>
  <c r="AY398" i="11"/>
  <c r="AY397" i="11"/>
  <c r="AY396" i="11"/>
  <c r="AY372" i="11"/>
  <c r="AY371" i="11"/>
  <c r="AY370" i="11"/>
  <c r="AY369" i="11"/>
  <c r="AY368" i="11"/>
  <c r="AY367" i="11"/>
  <c r="AY334" i="11"/>
  <c r="AY339" i="11"/>
  <c r="AY337" i="11"/>
  <c r="AY331" i="11"/>
  <c r="AY327" i="11"/>
  <c r="AY323" i="11"/>
  <c r="AY321" i="11"/>
  <c r="AY330"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10" i="11"/>
  <c r="AY208" i="11"/>
  <c r="AY213" i="11"/>
  <c r="AY207" i="11"/>
  <c r="AY206" i="11"/>
  <c r="AY203" i="11"/>
  <c r="AY202" i="11"/>
  <c r="AY200" i="11"/>
  <c r="AY205" i="11"/>
  <c r="AY195" i="11"/>
  <c r="AY196" i="11"/>
  <c r="AY190" i="11"/>
  <c r="AY192" i="11"/>
  <c r="AY180" i="11"/>
  <c r="AY187" i="11"/>
  <c r="AY179" i="11"/>
  <c r="AY176" i="11"/>
  <c r="AY175" i="11"/>
  <c r="AY173" i="11"/>
  <c r="AY178" i="11"/>
  <c r="AY170" i="11"/>
  <c r="AY171" i="11"/>
  <c r="AY167" i="11"/>
  <c r="AY169" i="11"/>
  <c r="AY136" i="11"/>
  <c r="AY137" i="11"/>
  <c r="AY133" i="11"/>
  <c r="AY135" i="11"/>
  <c r="AY132" i="11"/>
  <c r="AY139" i="11"/>
  <c r="AY142" i="11"/>
  <c r="AY166" i="11"/>
  <c r="AY161" i="11"/>
  <c r="AY162" i="11"/>
  <c r="AY156" i="11"/>
  <c r="AY158" i="11"/>
  <c r="AY153" i="11"/>
  <c r="AY146" i="11"/>
  <c r="AY150" i="11"/>
  <c r="AY127" i="11"/>
  <c r="AY130" i="11"/>
  <c r="AY125" i="11"/>
  <c r="AY124" i="11"/>
  <c r="AY123" i="11"/>
  <c r="AY122" i="11"/>
  <c r="AY126" i="11"/>
  <c r="AY119" i="11"/>
  <c r="AY115" i="11"/>
  <c r="AY112" i="11"/>
  <c r="AY118" i="11"/>
  <c r="AY101" i="11"/>
  <c r="AY99" i="11"/>
  <c r="AY100" i="11"/>
  <c r="AY98" i="11"/>
  <c r="AY102" i="11"/>
  <c r="AY104"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55" i="11"/>
  <c r="AY105" i="11"/>
  <c r="AY111" i="11"/>
  <c r="AY96" i="11"/>
  <c r="AY95" i="11"/>
  <c r="AY94" i="11"/>
  <c r="AY93" i="11"/>
  <c r="AY97" i="11"/>
  <c r="AY91" i="11"/>
  <c r="AY90" i="11"/>
  <c r="AY88" i="11"/>
  <c r="AY89" i="11"/>
  <c r="AY78" i="11"/>
  <c r="AY85" i="11"/>
  <c r="AY44" i="11"/>
  <c r="AY52" i="11"/>
  <c r="AY86" i="11"/>
  <c r="AY92" i="11"/>
  <c r="AY82" i="11"/>
  <c r="AY79" i="11"/>
  <c r="AY83" i="11"/>
  <c r="AY87" i="11"/>
  <c r="AY80" i="11"/>
  <c r="AY84" i="11"/>
  <c r="AY81" i="11"/>
  <c r="AY6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<sst xmlns="http://schemas.openxmlformats.org/spreadsheetml/2006/main" count="1598" uniqueCount="716">
  <si>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</si>
  <si>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</si>
  <si>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</si>
  <si>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</si>
  <si>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</si>
  <si>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</si>
  <si>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</si>
  <si>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</si>
  <si>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</si>
  <si>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</si>
  <si>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</si>
  <si>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</si>
  <si>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</si>
  <si>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</si>
  <si>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</si>
  <si>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</si>
  <si>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</si>
  <si>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</si>
  <si>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</si>
  <si>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</si>
  <si>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</si>
  <si>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</si>
  <si>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</si>
  <si>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</si>
  <si>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</si>
  <si>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</si>
  <si>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</si>
  <si>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</si>
  <si>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</si>
  <si>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</si>
  <si>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</si>
  <si>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</si>
  <si>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</si>
  <si>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</si>
  <si>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</si>
  <si>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</si>
  <si>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</si>
  <si>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</si>
  <si>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</si>
  <si>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</si>
  <si>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</si>
  <si>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</si>
  <si>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</si>
  <si>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</si>
  <si>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</si>
  <si>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</si>
  <si>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</si>
  <si>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</si>
  <si>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</si>
  <si>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</si>
  <si>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</si>
  <si>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</si>
  <si>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</si>
  <si>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</si>
  <si>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</si>
  <si>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</si>
  <si>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</si>
  <si>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</si>
  <si>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</si>
  <si>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</si>
  <si>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</si>
  <si>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</si>
  <si>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</si>
  <si>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</si>
  <si>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</si>
  <si>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</si>
  <si>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</si>
  <si>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</si>
  <si>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</si>
  <si>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</si>
  <si>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</si>
  <si>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</si>
  <si>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</si>
  <si>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</si>
  <si>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</si>
  <si>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</si>
  <si>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</si>
  <si>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</si>
  <si>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</si>
  <si>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</si>
  <si>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</si>
  <si>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</si>
  <si>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</si>
  <si>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</si>
  <si>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</si>
  <si>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</si>
  <si>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</si>
  <si>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</si>
  <si>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</si>
  <si>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</si>
  <si>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</si>
  <si>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</si>
  <si>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</si>
  <si>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</si>
  <si>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</si>
  <si>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</si>
  <si>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</si>
  <si>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</si>
  <si>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</si>
  <si>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</si>
  <si>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</si>
  <si>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</si>
  <si>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</si>
  <si>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</si>
  <si>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</si>
  <si>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</si>
  <si>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</si>
  <si>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</si>
  <si>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</si>
  <si>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</si>
  <si>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</si>
  <si>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</si>
  <si>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</si>
  <si>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</si>
  <si>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</si>
  <si>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</si>
  <si>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</si>
  <si>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</si>
  <si>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</si>
  <si>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</si>
  <si>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</si>
  <si>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</si>
  <si>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</si>
  <si>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</si>
  <si>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</si>
  <si>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</si>
  <si>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</si>
  <si>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</si>
  <si>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</si>
  <si>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</si>
  <si>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</si>
  <si>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</si>
  <si>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</si>
  <si>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</si>
  <si>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</si>
  <si>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</si>
  <si>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</si>
  <si>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</si>
  <si>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</si>
  <si>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</si>
  <si>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</si>
  <si>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</si>
  <si>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</si>
  <si>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</si>
  <si>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</si>
  <si>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</si>
  <si>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</si>
  <si>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</si>
  <si>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</si>
  <si>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</si>
  <si>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</si>
  <si>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</si>
  <si>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</si>
  <si>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</si>
  <si>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</si>
  <si>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</si>
  <si>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</si>
  <si>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</si>
  <si>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</si>
  <si>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</si>
  <si>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</si>
  <si>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</si>
  <si>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</si>
  <si>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</si>
  <si>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</si>
  <si>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</si>
  <si>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</si>
  <si>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</si>
  <si>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</si>
  <si>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</si>
  <si>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</si>
  <si>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</si>
  <si>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</si>
  <si>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</si>
  <si>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</si>
  <si>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</si>
  <si>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</si>
  <si>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</si>
  <si>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</si>
  <si>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</si>
  <si>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</si>
  <si>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</si>
  <si>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</si>
  <si>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</si>
  <si>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</si>
  <si>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</si>
  <si>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</si>
  <si>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</si>
  <si>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</si>
  <si>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</si>
  <si>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</si>
  <si>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</si>
  <si>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</si>
  <si>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</si>
  <si>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</si>
  <si>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</si>
  <si>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</si>
  <si>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</si>
  <si>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</si>
  <si>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</si>
  <si>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</si>
  <si>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</si>
  <si>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</si>
  <si>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</si>
  <si>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</si>
  <si>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</si>
  <si>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</si>
  <si>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</si>
  <si>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</si>
  <si>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</si>
  <si>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</si>
  <si>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</si>
  <si>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</si>
  <si>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</si>
  <si>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</si>
  <si>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</si>
  <si>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</si>
  <si>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</si>
  <si>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</si>
  <si>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</si>
  <si>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</si>
  <si>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</si>
  <si>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</si>
  <si>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</si>
  <si>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</si>
  <si>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</si>
  <si>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</si>
  <si>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</si>
  <si>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</si>
  <si>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</si>
  <si>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</si>
  <si>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</si>
  <si>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</si>
  <si>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</si>
  <si>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</si>
  <si>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</si>
  <si>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</si>
  <si>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</si>
  <si>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</si>
  <si>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</si>
  <si>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</si>
  <si>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</si>
  <si>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</si>
  <si>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</si>
  <si>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</si>
  <si>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</si>
  <si>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</si>
  <si>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</si>
  <si>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</si>
  <si>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</si>
  <si>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</si>
  <si>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</si>
  <si>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</si>
  <si>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</si>
  <si>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</si>
  <si>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</si>
  <si>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</si>
  <si>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</si>
  <si>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</si>
  <si>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</si>
  <si>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</si>
  <si>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</si>
  <si>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</si>
  <si>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</si>
  <si>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</si>
  <si>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</si>
  <si>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</si>
  <si>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</si>
  <si>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</si>
  <si>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</si>
  <si>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</si>
  <si>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</si>
  <si>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</si>
  <si>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</si>
  <si>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</si>
  <si>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</si>
  <si>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</si>
  <si>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</si>
  <si>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</si>
  <si>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</si>
  <si>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</si>
  <si>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</si>
  <si>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</si>
  <si>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</si>
  <si>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</si>
  <si>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</si>
  <si>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</si>
  <si>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</si>
  <si>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</si>
  <si>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</si>
  <si>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</si>
  <si>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</si>
  <si>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</si>
  <si>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</si>
  <si>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</si>
  <si>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</si>
  <si>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</si>
  <si>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</si>
  <si>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</si>
  <si>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</si>
  <si>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</si>
  <si>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</si>
  <si>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</si>
  <si>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</si>
  <si>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</si>
  <si>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</si>
  <si>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</si>
  <si>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</si>
  <si>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</si>
  <si>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</si>
  <si>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</si>
  <si>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</si>
  <si>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</si>
  <si>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</si>
  <si>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</si>
  <si>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</si>
  <si>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</si>
  <si>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</si>
  <si>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</si>
  <si>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</si>
  <si>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</si>
  <si>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</si>
  <si>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</si>
  <si>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</si>
  <si>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</si>
  <si>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</si>
  <si>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</si>
  <si>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</si>
  <si>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</si>
  <si>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</si>
  <si>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</si>
  <si>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</si>
  <si>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</si>
  <si>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</si>
  <si>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</si>
  <si>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</si>
  <si>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</si>
  <si>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</si>
  <si>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</si>
  <si>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</si>
  <si>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</si>
  <si>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</si>
  <si>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</si>
  <si>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</si>
  <si>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</si>
  <si>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</si>
  <si>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</si>
  <si>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</si>
  <si>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</si>
  <si>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</si>
  <si>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</si>
  <si>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</si>
  <si>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</si>
  <si>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</si>
  <si>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</si>
  <si>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</si>
  <si>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</si>
  <si>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</si>
  <si>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</si>
  <si>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</si>
  <si>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</si>
  <si>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</si>
  <si>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</si>
  <si>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</si>
  <si>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</si>
  <si>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</si>
  <si>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</si>
  <si>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</si>
  <si>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</si>
  <si>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</si>
  <si>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</si>
  <si>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</si>
  <si>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</si>
  <si>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</si>
  <si>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</si>
  <si>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</si>
  <si>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</si>
  <si>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</si>
  <si>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</si>
  <si>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</si>
  <si>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</si>
  <si>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</si>
  <si>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</si>
  <si>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</si>
  <si>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</si>
  <si>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</si>
  <si>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</si>
  <si>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</si>
  <si>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</si>
  <si>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</si>
  <si>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</si>
  <si>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</si>
  <si>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</si>
  <si>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</si>
  <si>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</si>
  <si>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</si>
  <si>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</si>
  <si>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</si>
  <si>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</si>
  <si>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</si>
  <si>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</si>
  <si>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</si>
  <si>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</si>
  <si>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</si>
  <si>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</si>
  <si>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</si>
  <si>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</si>
  <si>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</si>
  <si>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</si>
  <si>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</si>
  <si>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</si>
  <si>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</si>
  <si>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</si>
  <si>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</si>
  <si>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</si>
  <si>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</si>
  <si>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</si>
  <si>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</si>
  <si>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</si>
  <si>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</si>
  <si>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</si>
  <si>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</si>
  <si>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</si>
  <si>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</si>
  <si>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</si>
  <si>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</si>
  <si>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</si>
  <si>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</si>
  <si>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</si>
  <si>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</si>
  <si>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</si>
  <si>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</si>
  <si>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</si>
  <si>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</si>
  <si>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</si>
  <si>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</si>
  <si>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</si>
  <si>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</si>
  <si>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</si>
  <si>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</si>
  <si>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</si>
  <si>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</si>
  <si>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</si>
  <si>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</si>
  <si>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</si>
  <si>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</si>
  <si>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</si>
  <si>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</si>
  <si>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</si>
  <si>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</si>
  <si>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</si>
  <si>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</si>
  <si>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</si>
  <si>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</si>
  <si>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</si>
  <si>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</si>
  <si>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</si>
  <si>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</si>
  <si>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</si>
  <si>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</si>
  <si>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</si>
  <si>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</si>
  <si>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</si>
  <si>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</si>
  <si>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</si>
  <si>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</si>
  <si>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</si>
  <si>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</si>
  <si>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</si>
  <si>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</si>
  <si>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</si>
  <si>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</si>
  <si>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</si>
  <si>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</si>
  <si>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</si>
  <si>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</si>
  <si>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</si>
  <si>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</si>
  <si>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</si>
  <si>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</si>
  <si>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</si>
  <si>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</si>
  <si>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</si>
  <si>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</si>
  <si>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</si>
  <si>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</si>
  <si>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</si>
  <si>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</si>
  <si>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</si>
  <si>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</si>
  <si>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</si>
  <si>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</si>
  <si>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</si>
  <si>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</si>
  <si>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</si>
  <si>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</si>
  <si>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</si>
  <si>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</si>
  <si>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</si>
  <si>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</si>
  <si>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</si>
  <si>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</si>
  <si>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</si>
  <si>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</si>
  <si>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</si>
  <si>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</si>
  <si>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</si>
  <si>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</si>
  <si>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</si>
  <si>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</si>
  <si>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</si>
  <si>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</si>
  <si>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</si>
  <si>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</si>
  <si>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</si>
  <si>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</si>
  <si>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</si>
  <si>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</si>
  <si>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</si>
  <si>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</si>
  <si>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</si>
  <si>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</si>
  <si>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</si>
  <si>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</si>
  <si>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</si>
  <si>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</si>
  <si>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</si>
  <si>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</si>
  <si>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</si>
  <si>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</si>
  <si>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</si>
  <si>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</si>
  <si>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</si>
  <si>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</si>
  <si>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</si>
  <si>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</si>
  <si>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</si>
  <si>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</si>
  <si>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</si>
  <si>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</si>
  <si>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</si>
  <si>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</si>
  <si>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</si>
  <si>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</si>
  <si>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</si>
  <si>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</si>
  <si>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</si>
  <si>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</si>
  <si>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</si>
  <si>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</si>
  <si>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</si>
  <si>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</si>
  <si>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</si>
  <si>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</si>
  <si>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</si>
  <si>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</si>
  <si>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</si>
  <si>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</si>
  <si>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</si>
  <si>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</si>
  <si>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</si>
  <si>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</si>
  <si>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</si>
  <si>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</si>
  <si>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</si>
  <si>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</si>
  <si>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</si>
  <si>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</si>
  <si>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</si>
  <si>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</si>
  <si>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</si>
  <si>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</si>
  <si>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</si>
  <si>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</si>
  <si>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</si>
  <si>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</si>
  <si>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</si>
  <si>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</si>
  <si>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</si>
  <si>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</si>
  <si>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</si>
  <si>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</si>
  <si>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</si>
  <si>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</si>
  <si>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</si>
  <si>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</si>
  <si>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</si>
  <si>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</si>
  <si>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</si>
  <si>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</si>
  <si>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</si>
  <si>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</si>
  <si>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</si>
  <si>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</si>
  <si>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</si>
  <si>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</si>
  <si>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</si>
  <si>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</si>
  <si>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</si>
  <si>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</si>
  <si>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</si>
  <si>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</si>
  <si>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</si>
  <si>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</si>
  <si>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</si>
  <si>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</si>
  <si>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スマートシティ実証調査及びデジタルトランスフォーメーション推進調査</t>
  </si>
  <si>
    <t>都市局</t>
  </si>
  <si>
    <t>平成３０年度</t>
  </si>
  <si>
    <t>令和3年度</t>
  </si>
  <si>
    <t>市街地整備課
都市計画課
都市政策課</t>
  </si>
  <si>
    <t>-</t>
  </si>
  <si>
    <t>本格的な人口減少・高齢化時代を迎える中、人工知能（ＡＩ）・ＩｏＴ等の先進的技術をまちづくり分野に取り入れたスマートシティを推進し、都市機能の高度化・最適化、インフラ整備・管理や都市活動の生産性向上による持続可能な都市の実現を図る。また、スマートシティの基盤となる3D都市モデルの整備・活用を推進するため、デジタルトランスフォーメーションの推進を図る。</t>
  </si>
  <si>
    <t>AI，IoT等の新技術や官民データをまちづくりに取り入れたスマートシティの推進を図るため、民間企業、地方公共団体等が持続可能かつ分野横断的に取り組むことを目指し、都市・地域問題に係るソリューションシステムの実装に向けた取組を支援する。また、まちづくりのデジタルトランスフォーメーションを推進するため、３Ｄ都市モデルの整備・活用・オープンデータ化に取り組む。</t>
  </si>
  <si>
    <t>（目）技術研究開発調査費</t>
  </si>
  <si>
    <t>ＡＩ・ＩｏＴ等を活用した先進的まちづくりに資する、他都市への普及展開が可能な事例及び普及展開した事例の延べ件数。（令和3年度までに累積80件）</t>
  </si>
  <si>
    <t>先進的なまちづくりに資する事例数（地区数）</t>
  </si>
  <si>
    <t>件</t>
  </si>
  <si>
    <t>「ＩＣＴ街づくり推進会議」（総務省）第14回会合（平成29年6月19日）　資料14-2「自立的な成功モデルの普及展開状況等」
（ＩＣＴ街づくりの実証プロジェクトにおいて得られた成功モデルについて、平成27年度より他都市へ普及展開）</t>
  </si>
  <si>
    <t>スマートシティに関する技術の実装をした自治体・地域団体数（令和７年度までに実装地域数100）</t>
  </si>
  <si>
    <t>スマートシティに関する技術の実装をした自治体・地域団体数</t>
  </si>
  <si>
    <t>実証調査件数</t>
  </si>
  <si>
    <t>実証調査予算執行額／実証調査件数　　　　　　　　　　　　　　</t>
    <phoneticPr fontId="5"/>
  </si>
  <si>
    <t>百万円</t>
  </si>
  <si>
    <t>百万円　
/件数</t>
    <phoneticPr fontId="5"/>
  </si>
  <si>
    <t>102/14</t>
  </si>
  <si>
    <t>292/28</t>
  </si>
  <si>
    <t>／　</t>
    <phoneticPr fontId="5"/>
  </si>
  <si>
    <t>総務省</t>
  </si>
  <si>
    <t>内閣府</t>
  </si>
  <si>
    <t>都市再生推進経費</t>
  </si>
  <si>
    <t>新30-0026</t>
  </si>
  <si>
    <t>○</t>
  </si>
  <si>
    <t>-</t>
    <phoneticPr fontId="5"/>
  </si>
  <si>
    <t>１１　ICTの利活用及び技術研究開発の推進</t>
    <rPh sb="7" eb="10">
      <t>リカツヨウ</t>
    </rPh>
    <rPh sb="10" eb="11">
      <t>オヨ</t>
    </rPh>
    <rPh sb="12" eb="14">
      <t>ギジュツ</t>
    </rPh>
    <rPh sb="14" eb="16">
      <t>ケンキュウ</t>
    </rPh>
    <rPh sb="16" eb="18">
      <t>カイハツ</t>
    </rPh>
    <rPh sb="19" eb="21">
      <t>スイシン</t>
    </rPh>
    <phoneticPr fontId="4"/>
  </si>
  <si>
    <t>４１　技術研究開発を推進する</t>
    <phoneticPr fontId="5"/>
  </si>
  <si>
    <t>無</t>
  </si>
  <si>
    <t>‐</t>
  </si>
  <si>
    <t>○</t>
    <rPh sb="0" eb="1">
      <t>ホンジギョウエセイカフキュウソクシンハカトシチイキカカカダイカイケツジツゲンムトリクミスイシンヒツヨウヒツヅテキセツジギョウジッシ</t>
    </rPh>
    <phoneticPr fontId="4"/>
  </si>
  <si>
    <t>都市活動においては、交通・環境・健康等対応が求められる様々な社会問題が依然として存在するとともに、財政制約が増す中で都市インフラの新たな整備が困難な状況の下、今後は限られた既存のインフラストックを有効活用する必要があり、本調査の目的は上記に掲げた国民や社会のニーズを的確に反映している。</t>
    <rPh sb="0" eb="2">
      <t>トシ</t>
    </rPh>
    <rPh sb="2" eb="4">
      <t>カツドウ</t>
    </rPh>
    <rPh sb="10" eb="12">
      <t>コウツウ</t>
    </rPh>
    <rPh sb="13" eb="15">
      <t>カンキョウ</t>
    </rPh>
    <rPh sb="16" eb="18">
      <t>ケンコウ</t>
    </rPh>
    <rPh sb="18" eb="19">
      <t>トウ</t>
    </rPh>
    <rPh sb="19" eb="21">
      <t>タイオウ</t>
    </rPh>
    <rPh sb="22" eb="23">
      <t>モト</t>
    </rPh>
    <rPh sb="27" eb="29">
      <t>サマザマ</t>
    </rPh>
    <rPh sb="30" eb="32">
      <t>シャカイ</t>
    </rPh>
    <rPh sb="32" eb="34">
      <t>モンダイ</t>
    </rPh>
    <rPh sb="35" eb="37">
      <t>イゼン</t>
    </rPh>
    <rPh sb="40" eb="42">
      <t>ソンザイ</t>
    </rPh>
    <rPh sb="49" eb="51">
      <t>ザイセイ</t>
    </rPh>
    <rPh sb="51" eb="53">
      <t>セイヤク</t>
    </rPh>
    <rPh sb="54" eb="55">
      <t>マ</t>
    </rPh>
    <rPh sb="56" eb="57">
      <t>ナカ</t>
    </rPh>
    <rPh sb="58" eb="60">
      <t>トシ</t>
    </rPh>
    <rPh sb="65" eb="66">
      <t>アラ</t>
    </rPh>
    <rPh sb="68" eb="70">
      <t>セイビ</t>
    </rPh>
    <rPh sb="71" eb="73">
      <t>コンナン</t>
    </rPh>
    <rPh sb="74" eb="76">
      <t>ジョウキョウ</t>
    </rPh>
    <rPh sb="77" eb="78">
      <t>モト</t>
    </rPh>
    <rPh sb="79" eb="81">
      <t>コンゴ</t>
    </rPh>
    <rPh sb="82" eb="83">
      <t>カギ</t>
    </rPh>
    <rPh sb="86" eb="88">
      <t>キゾン</t>
    </rPh>
    <rPh sb="98" eb="100">
      <t>ユウコウ</t>
    </rPh>
    <rPh sb="100" eb="102">
      <t>カツヨウ</t>
    </rPh>
    <rPh sb="104" eb="106">
      <t>ヒツヨウ</t>
    </rPh>
    <rPh sb="110" eb="113">
      <t>ホンチョウサ</t>
    </rPh>
    <rPh sb="114" eb="116">
      <t>モクテキ</t>
    </rPh>
    <rPh sb="117" eb="119">
      <t>ジョウキ</t>
    </rPh>
    <rPh sb="120" eb="121">
      <t>カカ</t>
    </rPh>
    <rPh sb="123" eb="125">
      <t>コクミン</t>
    </rPh>
    <rPh sb="126" eb="128">
      <t>シャカイ</t>
    </rPh>
    <rPh sb="133" eb="135">
      <t>テキカク</t>
    </rPh>
    <rPh sb="136" eb="138">
      <t>ハンエイ</t>
    </rPh>
    <phoneticPr fontId="4"/>
  </si>
  <si>
    <t>本事業は、先進的まちづくりに資するスマートシティの推進を図るための実証調査を実施するものであるが、官民等の関係者の連携を国として後押しするとともに、調査の効果を検証したうえで、効果の高い事例について他都市へ普及展開する体制を国として構築する必要があることから、国が取り組むべき施策として必要な経費である。</t>
    <rPh sb="0" eb="1">
      <t>ホン</t>
    </rPh>
    <rPh sb="1" eb="3">
      <t>ジギョウ</t>
    </rPh>
    <rPh sb="5" eb="8">
      <t>センシンテキ</t>
    </rPh>
    <rPh sb="14" eb="15">
      <t>シ</t>
    </rPh>
    <rPh sb="25" eb="27">
      <t>スイシン</t>
    </rPh>
    <rPh sb="35" eb="37">
      <t>チョウサ</t>
    </rPh>
    <rPh sb="38" eb="40">
      <t>ジッシ</t>
    </rPh>
    <rPh sb="49" eb="51">
      <t>カンミン</t>
    </rPh>
    <rPh sb="51" eb="52">
      <t>ナド</t>
    </rPh>
    <rPh sb="53" eb="56">
      <t>カンケイシャ</t>
    </rPh>
    <rPh sb="57" eb="59">
      <t>レンケイ</t>
    </rPh>
    <rPh sb="60" eb="61">
      <t>クニ</t>
    </rPh>
    <rPh sb="64" eb="66">
      <t>アトオ</t>
    </rPh>
    <rPh sb="74" eb="76">
      <t>チョウサ</t>
    </rPh>
    <rPh sb="77" eb="79">
      <t>コウカ</t>
    </rPh>
    <rPh sb="80" eb="82">
      <t>ケンショウ</t>
    </rPh>
    <rPh sb="93" eb="95">
      <t>ジレイ</t>
    </rPh>
    <rPh sb="103" eb="105">
      <t>フキュウ</t>
    </rPh>
    <rPh sb="130" eb="131">
      <t>クニ</t>
    </rPh>
    <rPh sb="132" eb="133">
      <t>ト</t>
    </rPh>
    <rPh sb="134" eb="135">
      <t>ク</t>
    </rPh>
    <rPh sb="138" eb="140">
      <t>シサク</t>
    </rPh>
    <rPh sb="143" eb="145">
      <t>ヒツヨウ</t>
    </rPh>
    <rPh sb="146" eb="148">
      <t>ケイヒ</t>
    </rPh>
    <phoneticPr fontId="4"/>
  </si>
  <si>
    <t>経済財政諮問会議において、総理から国土交通大臣に対して「スマートシティをまちづくりの基本」とするよう指示があり、また、骨太の方針、成長戦略等の政府方針においても、スマートシティの実現に向けた取組の加速化が位置づけられており、優先度が高い事業である。</t>
    <rPh sb="112" eb="115">
      <t>ユウセンド</t>
    </rPh>
    <rPh sb="116" eb="117">
      <t>タカ</t>
    </rPh>
    <rPh sb="118" eb="120">
      <t>ジギョウ</t>
    </rPh>
    <phoneticPr fontId="4"/>
  </si>
  <si>
    <t>支出先選定に当たっては、公募を経た上で、学識経験者で構成される有識者委員会において選定するなど、透明性・競争性・公平性の確保を図っている。</t>
    <rPh sb="0" eb="2">
      <t>シシュツ</t>
    </rPh>
    <rPh sb="2" eb="3">
      <t>サキ</t>
    </rPh>
    <rPh sb="3" eb="5">
      <t>センテイ</t>
    </rPh>
    <rPh sb="6" eb="7">
      <t>ア</t>
    </rPh>
    <rPh sb="12" eb="14">
      <t>コウボ</t>
    </rPh>
    <rPh sb="15" eb="16">
      <t>ヘ</t>
    </rPh>
    <rPh sb="17" eb="18">
      <t>ウエ</t>
    </rPh>
    <rPh sb="20" eb="22">
      <t>ガクシキ</t>
    </rPh>
    <rPh sb="22" eb="25">
      <t>ケイケンシャ</t>
    </rPh>
    <rPh sb="26" eb="28">
      <t>コウセイ</t>
    </rPh>
    <rPh sb="31" eb="34">
      <t>ユウシキシャ</t>
    </rPh>
    <rPh sb="34" eb="37">
      <t>イインカイ</t>
    </rPh>
    <rPh sb="41" eb="43">
      <t>センテイ</t>
    </rPh>
    <rPh sb="48" eb="51">
      <t>トウメイセイ</t>
    </rPh>
    <rPh sb="52" eb="54">
      <t>キョウソウ</t>
    </rPh>
    <rPh sb="54" eb="55">
      <t>セイ</t>
    </rPh>
    <rPh sb="56" eb="59">
      <t>コウヘイセイ</t>
    </rPh>
    <rPh sb="60" eb="62">
      <t>カクホ</t>
    </rPh>
    <rPh sb="63" eb="64">
      <t>ハカ</t>
    </rPh>
    <phoneticPr fontId="4"/>
  </si>
  <si>
    <t>実証調査選定に係わる有識者委員会において提案書が高評価である者を選定しており、単位あたりのコストは各提案者の調査内容から妥当であると考える。</t>
    <rPh sb="0" eb="2">
      <t>ジッショウ</t>
    </rPh>
    <rPh sb="2" eb="4">
      <t>チョウサ</t>
    </rPh>
    <rPh sb="4" eb="6">
      <t>センテイ</t>
    </rPh>
    <rPh sb="7" eb="8">
      <t>カカ</t>
    </rPh>
    <rPh sb="10" eb="13">
      <t>ユウシキシャ</t>
    </rPh>
    <rPh sb="13" eb="16">
      <t>イインカイ</t>
    </rPh>
    <rPh sb="20" eb="23">
      <t>テイアンショ</t>
    </rPh>
    <rPh sb="24" eb="25">
      <t>コウ</t>
    </rPh>
    <rPh sb="25" eb="27">
      <t>ヒョウカ</t>
    </rPh>
    <rPh sb="30" eb="31">
      <t>シャ</t>
    </rPh>
    <rPh sb="32" eb="34">
      <t>センテイ</t>
    </rPh>
    <phoneticPr fontId="4"/>
  </si>
  <si>
    <t>先進的技術をまちづくりに活かし、市民生活・都市活動や都市インフラの管理・活用を飛躍的に高度化・効率化することで、都市・地域が抱える課題解決につなげるスマートシティの取組に係わる実証調査の実施に限定されている。</t>
    <rPh sb="88" eb="90">
      <t>ジッショウ</t>
    </rPh>
    <rPh sb="90" eb="92">
      <t>チョウサ</t>
    </rPh>
    <rPh sb="93" eb="95">
      <t>ジッシ</t>
    </rPh>
    <rPh sb="96" eb="98">
      <t>ゲンテイ</t>
    </rPh>
    <phoneticPr fontId="4"/>
  </si>
  <si>
    <t>実証実験の実施にあたりコンソーシアム内の合意形成及び機器の調達、関係者調整等に不足の時間を要したため。</t>
    <rPh sb="0" eb="2">
      <t>ジッショウ</t>
    </rPh>
    <rPh sb="2" eb="4">
      <t>ジッケン</t>
    </rPh>
    <rPh sb="5" eb="7">
      <t>ジッシ</t>
    </rPh>
    <rPh sb="18" eb="19">
      <t>ナイ</t>
    </rPh>
    <rPh sb="20" eb="22">
      <t>ゴウイ</t>
    </rPh>
    <rPh sb="22" eb="24">
      <t>ケイセイ</t>
    </rPh>
    <rPh sb="24" eb="25">
      <t>オヨ</t>
    </rPh>
    <rPh sb="26" eb="28">
      <t>キキ</t>
    </rPh>
    <rPh sb="29" eb="31">
      <t>チョウタツ</t>
    </rPh>
    <rPh sb="32" eb="35">
      <t>カンケイシャ</t>
    </rPh>
    <rPh sb="35" eb="37">
      <t>チョウセイ</t>
    </rPh>
    <rPh sb="37" eb="38">
      <t>トウ</t>
    </rPh>
    <rPh sb="39" eb="41">
      <t>フソク</t>
    </rPh>
    <rPh sb="42" eb="44">
      <t>ジカン</t>
    </rPh>
    <rPh sb="45" eb="46">
      <t>ヨウ</t>
    </rPh>
    <phoneticPr fontId="4"/>
  </si>
  <si>
    <t>普及展開数の成果目標について、成果実績は進捗したものの、新型コロナウイルス感染拡大等により実証調査が予定通り進捗しなかった地区もあったため目標を達成できなかったが、実証調査を今後も行い普及展開数増加に向けて取り組んでいく。</t>
    <rPh sb="0" eb="2">
      <t>フキュウ</t>
    </rPh>
    <rPh sb="2" eb="4">
      <t>テンカイ</t>
    </rPh>
    <rPh sb="4" eb="5">
      <t>スウ</t>
    </rPh>
    <rPh sb="6" eb="8">
      <t>セイカ</t>
    </rPh>
    <rPh sb="8" eb="10">
      <t>モクヒョウ</t>
    </rPh>
    <rPh sb="15" eb="17">
      <t>セイカ</t>
    </rPh>
    <rPh sb="17" eb="19">
      <t>ジッセキ</t>
    </rPh>
    <rPh sb="20" eb="22">
      <t>シンチョク</t>
    </rPh>
    <rPh sb="28" eb="30">
      <t>シンガタ</t>
    </rPh>
    <rPh sb="37" eb="39">
      <t>カンセン</t>
    </rPh>
    <rPh sb="39" eb="41">
      <t>カクダイ</t>
    </rPh>
    <rPh sb="41" eb="42">
      <t>ナド</t>
    </rPh>
    <rPh sb="45" eb="47">
      <t>ジッショウ</t>
    </rPh>
    <rPh sb="47" eb="49">
      <t>チョウサ</t>
    </rPh>
    <rPh sb="50" eb="52">
      <t>ヨテイ</t>
    </rPh>
    <rPh sb="52" eb="53">
      <t>ドオ</t>
    </rPh>
    <rPh sb="54" eb="56">
      <t>シンチョク</t>
    </rPh>
    <rPh sb="61" eb="63">
      <t>チク</t>
    </rPh>
    <rPh sb="69" eb="71">
      <t>モクヒョウ</t>
    </rPh>
    <rPh sb="72" eb="74">
      <t>タッセイ</t>
    </rPh>
    <phoneticPr fontId="4"/>
  </si>
  <si>
    <t>本事業によって得られた成果を、地方公共団体及び民間事業者に周知し、またガイドラインを作成するなど、スマートシティの普及展開に向け活用する。</t>
    <rPh sb="0" eb="1">
      <t>ホン</t>
    </rPh>
    <rPh sb="1" eb="3">
      <t>ジギョウ</t>
    </rPh>
    <rPh sb="7" eb="8">
      <t>エ</t>
    </rPh>
    <rPh sb="11" eb="13">
      <t>セイカ</t>
    </rPh>
    <rPh sb="15" eb="17">
      <t>チホウ</t>
    </rPh>
    <rPh sb="17" eb="19">
      <t>コウキョウ</t>
    </rPh>
    <rPh sb="19" eb="21">
      <t>ダンタイ</t>
    </rPh>
    <rPh sb="21" eb="22">
      <t>オヨ</t>
    </rPh>
    <rPh sb="23" eb="25">
      <t>ミンカン</t>
    </rPh>
    <rPh sb="25" eb="28">
      <t>ジギョウシャ</t>
    </rPh>
    <rPh sb="29" eb="31">
      <t>シュウチ</t>
    </rPh>
    <rPh sb="42" eb="44">
      <t>サクセイ</t>
    </rPh>
    <rPh sb="57" eb="59">
      <t>フキュウ</t>
    </rPh>
    <rPh sb="59" eb="61">
      <t>テンカイ</t>
    </rPh>
    <rPh sb="62" eb="63">
      <t>ム</t>
    </rPh>
    <rPh sb="64" eb="66">
      <t>カツヨウ</t>
    </rPh>
    <phoneticPr fontId="4"/>
  </si>
  <si>
    <t>統合イノベーション戦略推進会議（第４回）（2019年（平成31年）３月29日）「府省連携したスマートシティ事業の推進について」に基づき、各府省間（内閣府・総務省・国交省等）の役割分担を整理した。
また、令和元年度に内閣府が行った「戦略的イノベーション創造プログラム（SIP）第2期／ビッグデータ・AIを活用したサイバー空間基盤技術／アーキテクチャ構築及び実証研究」事業の成果である、スマートシティの標準的な設計思想「共通リファレンスアーキテクチャ」を参照し、合同会議であるスマートシティタスクフォースで合意された「令和2年度の政府スマートシティ関連事業における共通方針」に沿って、関係府省一体で取り組む。
今後も、情報提供等で協力する等、各府省間で連携を進める。</t>
    <rPh sb="229" eb="231">
      <t>ゴウドウ</t>
    </rPh>
    <rPh sb="231" eb="233">
      <t>カイギ</t>
    </rPh>
    <phoneticPr fontId="4"/>
  </si>
  <si>
    <t>・本事業は、民間事業者、大学・研究機関等と実証場所・施設提供者（地方公共団体・施設管理者 等）の連携の下で各地域の特性に応じた検討を行うものであり、地方公共団体、民間事業者、大学・研究機関等から先進的技術活用に関わる幅広い提案を公募し、学識経験者から構成される有識者委員会により提案を選定することにより、透明性・競争性・公平性の確保を図ったうえで実施主体を選定している。
・業務の実施にあたっては、適切な指示を行うなど、国が求める調査内容になっているか、調査成果のとりまとめ及び今後の普及展開のあり方に向け調査内容について確認を行った。
・業務終了後、完了時の検査を通じて、調査先より提出のある成果物（報告書等）の内容が、国の求める調査事項を網羅しているか、国が指示した整理方法となっているかなどの確認を行った。</t>
    <rPh sb="1" eb="2">
      <t>ホン</t>
    </rPh>
    <rPh sb="2" eb="4">
      <t>ジギョウ</t>
    </rPh>
    <rPh sb="21" eb="23">
      <t>ジッショウ</t>
    </rPh>
    <rPh sb="23" eb="25">
      <t>バショ</t>
    </rPh>
    <rPh sb="26" eb="28">
      <t>シセツ</t>
    </rPh>
    <rPh sb="28" eb="31">
      <t>テイキョウシャ</t>
    </rPh>
    <rPh sb="32" eb="34">
      <t>チホウ</t>
    </rPh>
    <rPh sb="34" eb="36">
      <t>コウキョウ</t>
    </rPh>
    <rPh sb="36" eb="38">
      <t>ダンタイ</t>
    </rPh>
    <rPh sb="39" eb="41">
      <t>シセツ</t>
    </rPh>
    <rPh sb="41" eb="44">
      <t>カンリシャ</t>
    </rPh>
    <rPh sb="45" eb="46">
      <t>ナド</t>
    </rPh>
    <rPh sb="48" eb="50">
      <t>レンケイ</t>
    </rPh>
    <rPh sb="51" eb="52">
      <t>モト</t>
    </rPh>
    <rPh sb="53" eb="56">
      <t>カクチイキ</t>
    </rPh>
    <rPh sb="57" eb="59">
      <t>トクセイ</t>
    </rPh>
    <rPh sb="60" eb="61">
      <t>オウ</t>
    </rPh>
    <rPh sb="63" eb="65">
      <t>ケントウ</t>
    </rPh>
    <rPh sb="66" eb="67">
      <t>オコナ</t>
    </rPh>
    <rPh sb="97" eb="100">
      <t>センシンテキ</t>
    </rPh>
    <rPh sb="100" eb="102">
      <t>ギジュツ</t>
    </rPh>
    <rPh sb="102" eb="104">
      <t>カツヨウ</t>
    </rPh>
    <rPh sb="105" eb="106">
      <t>カカ</t>
    </rPh>
    <rPh sb="108" eb="110">
      <t>ハバヒロ</t>
    </rPh>
    <rPh sb="111" eb="113">
      <t>テイアン</t>
    </rPh>
    <rPh sb="114" eb="116">
      <t>コウボ</t>
    </rPh>
    <rPh sb="118" eb="120">
      <t>ガクシキ</t>
    </rPh>
    <rPh sb="120" eb="123">
      <t>ケイケンシャ</t>
    </rPh>
    <rPh sb="125" eb="127">
      <t>コウセイ</t>
    </rPh>
    <rPh sb="130" eb="133">
      <t>ユウシキシャ</t>
    </rPh>
    <rPh sb="133" eb="136">
      <t>イインカイ</t>
    </rPh>
    <rPh sb="139" eb="141">
      <t>テイアン</t>
    </rPh>
    <rPh sb="142" eb="144">
      <t>センテイ</t>
    </rPh>
    <rPh sb="164" eb="166">
      <t>カクホ</t>
    </rPh>
    <rPh sb="167" eb="168">
      <t>ハカ</t>
    </rPh>
    <rPh sb="173" eb="175">
      <t>ジッシ</t>
    </rPh>
    <rPh sb="175" eb="177">
      <t>シュタイ</t>
    </rPh>
    <rPh sb="178" eb="180">
      <t>センテイ</t>
    </rPh>
    <rPh sb="187" eb="189">
      <t>ギョウム</t>
    </rPh>
    <rPh sb="190" eb="192">
      <t>ジッシ</t>
    </rPh>
    <rPh sb="199" eb="201">
      <t>テキセツ</t>
    </rPh>
    <rPh sb="202" eb="204">
      <t>シジ</t>
    </rPh>
    <rPh sb="205" eb="206">
      <t>オコナ</t>
    </rPh>
    <rPh sb="210" eb="211">
      <t>クニ</t>
    </rPh>
    <rPh sb="212" eb="213">
      <t>モト</t>
    </rPh>
    <rPh sb="215" eb="217">
      <t>チョウサ</t>
    </rPh>
    <rPh sb="217" eb="219">
      <t>ナイヨウ</t>
    </rPh>
    <rPh sb="227" eb="229">
      <t>チョウサ</t>
    </rPh>
    <rPh sb="229" eb="231">
      <t>セイカ</t>
    </rPh>
    <rPh sb="237" eb="238">
      <t>オヨ</t>
    </rPh>
    <rPh sb="239" eb="241">
      <t>コンゴ</t>
    </rPh>
    <rPh sb="242" eb="244">
      <t>フキュウ</t>
    </rPh>
    <rPh sb="244" eb="246">
      <t>テンカイ</t>
    </rPh>
    <rPh sb="249" eb="250">
      <t>カタ</t>
    </rPh>
    <rPh sb="251" eb="252">
      <t>ム</t>
    </rPh>
    <rPh sb="253" eb="255">
      <t>チョウサ</t>
    </rPh>
    <rPh sb="255" eb="257">
      <t>ナイヨウ</t>
    </rPh>
    <rPh sb="261" eb="263">
      <t>カクニン</t>
    </rPh>
    <rPh sb="264" eb="265">
      <t>オコナ</t>
    </rPh>
    <rPh sb="270" eb="272">
      <t>ギョウム</t>
    </rPh>
    <rPh sb="272" eb="275">
      <t>シュウリョウゴ</t>
    </rPh>
    <rPh sb="276" eb="279">
      <t>カンリョウジ</t>
    </rPh>
    <rPh sb="280" eb="282">
      <t>ケンサ</t>
    </rPh>
    <rPh sb="283" eb="284">
      <t>ツウ</t>
    </rPh>
    <rPh sb="287" eb="289">
      <t>チョウサ</t>
    </rPh>
    <rPh sb="292" eb="294">
      <t>テイシュツ</t>
    </rPh>
    <rPh sb="297" eb="300">
      <t>セイカブツ</t>
    </rPh>
    <rPh sb="301" eb="304">
      <t>ホウコクショ</t>
    </rPh>
    <rPh sb="304" eb="305">
      <t>ナド</t>
    </rPh>
    <rPh sb="307" eb="309">
      <t>ナイヨウ</t>
    </rPh>
    <rPh sb="311" eb="312">
      <t>クニ</t>
    </rPh>
    <rPh sb="313" eb="314">
      <t>モト</t>
    </rPh>
    <rPh sb="352" eb="353">
      <t>オコナ</t>
    </rPh>
    <phoneticPr fontId="4"/>
  </si>
  <si>
    <t>本事業で得られた成果について普及促進を図るとともに、都市・地域が抱える課題解決につなげるスマートシティの実現に向けた取組を推進することが必要であるため、引き続き適切に事業を実施する。</t>
    <rPh sb="0" eb="1">
      <t>ホン</t>
    </rPh>
    <rPh sb="1" eb="3">
      <t>ジギョウ</t>
    </rPh>
    <rPh sb="4" eb="5">
      <t>エ</t>
    </rPh>
    <rPh sb="8" eb="10">
      <t>セイカ</t>
    </rPh>
    <rPh sb="14" eb="16">
      <t>フキュウ</t>
    </rPh>
    <rPh sb="16" eb="18">
      <t>ソクシン</t>
    </rPh>
    <rPh sb="19" eb="20">
      <t>ハカ</t>
    </rPh>
    <rPh sb="26" eb="28">
      <t>トシ</t>
    </rPh>
    <rPh sb="29" eb="31">
      <t>チイキ</t>
    </rPh>
    <rPh sb="32" eb="33">
      <t>カカ</t>
    </rPh>
    <rPh sb="35" eb="37">
      <t>カダイ</t>
    </rPh>
    <rPh sb="37" eb="39">
      <t>カイケツ</t>
    </rPh>
    <rPh sb="52" eb="54">
      <t>ジツゲン</t>
    </rPh>
    <rPh sb="55" eb="56">
      <t>ム</t>
    </rPh>
    <rPh sb="58" eb="60">
      <t>トリクミ</t>
    </rPh>
    <rPh sb="61" eb="63">
      <t>スイシン</t>
    </rPh>
    <rPh sb="68" eb="70">
      <t>ヒツヨウ</t>
    </rPh>
    <rPh sb="76" eb="77">
      <t>ヒ</t>
    </rPh>
    <rPh sb="78" eb="79">
      <t>ツヅ</t>
    </rPh>
    <rPh sb="80" eb="82">
      <t>テキセツ</t>
    </rPh>
    <rPh sb="83" eb="85">
      <t>ジギョウ</t>
    </rPh>
    <rPh sb="86" eb="88">
      <t>ジッシ</t>
    </rPh>
    <phoneticPr fontId="4"/>
  </si>
  <si>
    <t>国交</t>
  </si>
  <si>
    <t>-</t>
    <phoneticPr fontId="5"/>
  </si>
  <si>
    <t>社会資本整備等</t>
  </si>
  <si>
    <t>３．新しい時代に対応したまちづくり、地域づくり</t>
    <phoneticPr fontId="5"/>
  </si>
  <si>
    <t>https://www5.cao.go.jp/keizai-shimon/kaigi/special/reform/report_211223_2.pdf</t>
    <phoneticPr fontId="5"/>
  </si>
  <si>
    <t>p.65</t>
    <phoneticPr fontId="5"/>
  </si>
  <si>
    <t>132/11</t>
    <phoneticPr fontId="5"/>
  </si>
  <si>
    <t>A.つくばスマートシティ協議会</t>
  </si>
  <si>
    <t>技術研究開発調査費</t>
    <rPh sb="0" eb="2">
      <t>ギジュツ</t>
    </rPh>
    <rPh sb="2" eb="4">
      <t>ケンキュウ</t>
    </rPh>
    <rPh sb="4" eb="6">
      <t>カイハツ</t>
    </rPh>
    <rPh sb="6" eb="9">
      <t>チョウサヒ</t>
    </rPh>
    <phoneticPr fontId="31"/>
  </si>
  <si>
    <t>都市・地域づくり推進調査費</t>
    <rPh sb="0" eb="2">
      <t>トシ</t>
    </rPh>
    <rPh sb="3" eb="5">
      <t>チイキ</t>
    </rPh>
    <rPh sb="8" eb="10">
      <t>スイシン</t>
    </rPh>
    <rPh sb="10" eb="12">
      <t>チョウサ</t>
    </rPh>
    <rPh sb="12" eb="13">
      <t>ヒ</t>
    </rPh>
    <phoneticPr fontId="31"/>
  </si>
  <si>
    <t>早期の社会実装を見据えたスマートシティの実証調査</t>
    <rPh sb="0" eb="2">
      <t>ソウキ</t>
    </rPh>
    <rPh sb="3" eb="5">
      <t>シャカイ</t>
    </rPh>
    <rPh sb="5" eb="7">
      <t>ジッソウ</t>
    </rPh>
    <rPh sb="8" eb="10">
      <t>ミス</t>
    </rPh>
    <rPh sb="20" eb="22">
      <t>ジッショウ</t>
    </rPh>
    <rPh sb="22" eb="24">
      <t>チョウサ</t>
    </rPh>
    <phoneticPr fontId="5"/>
  </si>
  <si>
    <t>先進的技術やデータを活用したスマートシティの実証調査</t>
  </si>
  <si>
    <t>早期実装にむけた先進的技術やデータを活用したスマートシティの実証調査</t>
  </si>
  <si>
    <t>実装にむけた先進的技術やデータを活用したスマートシティの実証調査</t>
  </si>
  <si>
    <t>社会課題解決への応用に向けた3D都市モデルのユースケース開発業務</t>
  </si>
  <si>
    <t>つくばスマートシティ協議会</t>
  </si>
  <si>
    <t>さいたま市スマートシティ推進コンソーシアム</t>
  </si>
  <si>
    <t>あらおスマートシティ推進協議会</t>
  </si>
  <si>
    <t>Uスマート推進協議会</t>
  </si>
  <si>
    <t>大手町・丸の内・有楽町地区スマートシティコンソーシアム大丸有リ・デザイン実証事業共同提案体</t>
  </si>
  <si>
    <t>大手町・丸の内・有楽町地区スマートシティコンソーシアム
大丸有リ・デザイン実証事業共同提案体</t>
  </si>
  <si>
    <t>中山間地・自立モデル検討コンソーシアム</t>
  </si>
  <si>
    <t>スマートウェルネスシティ協議会</t>
  </si>
  <si>
    <t>一般社団法人益田サイバースマートシティ創造協議会</t>
  </si>
  <si>
    <t>令和３年度仙北市スマートシティ推進コンソーシアム</t>
  </si>
  <si>
    <t>豊洲スマートシティ連絡会</t>
  </si>
  <si>
    <t>早期の社会実装を見据えたスマートシティの実証調査</t>
  </si>
  <si>
    <t>スマートシティの実装に向けた検討調査</t>
  </si>
  <si>
    <t>まちづくりのデジタルトランスフォーメーションの推進に向けた3D都市モデルの標準仕様の拡張等に関する調査業務</t>
  </si>
  <si>
    <t>スマートシティとの連携に向けた3D都市モデルのデータ作成業務</t>
  </si>
  <si>
    <t>スマートシティの社会実装に向けた3D都市モデルを用いた民間サービス実証調査（建設物流プラットフォームの実証実験）</t>
  </si>
  <si>
    <t>スマートシティの社会実装に向けた3D都市モデルを用いた民間サービス実証調査（データ利活用型エリアマネジメントモデルの実証実験）</t>
  </si>
  <si>
    <t>スマートシティの全国展開に関する調査・支援業務</t>
  </si>
  <si>
    <t>3D 都市モデル（Project PLATEAU）を活用した実証環境の機能向上業務</t>
  </si>
  <si>
    <t>－</t>
  </si>
  <si>
    <t>三菱総合研究所・アプストラクトエンジン・角川アスキー総合研究所JV</t>
  </si>
  <si>
    <t>日建設計総合研究所・アジア航測共同提案体</t>
  </si>
  <si>
    <t>国際航業株式会社</t>
    <rPh sb="0" eb="2">
      <t>コクサイ</t>
    </rPh>
    <rPh sb="2" eb="4">
      <t>コウギョウ</t>
    </rPh>
    <rPh sb="4" eb="8">
      <t>カブシキカイシャ</t>
    </rPh>
    <phoneticPr fontId="3"/>
  </si>
  <si>
    <t>スマートシティの全国展開に関する調査・支援業務デロイトトーマツコンサルティング有限責任監査法人トーマツ共同提案体</t>
  </si>
  <si>
    <t>Plateauview改修共同提案体</t>
    <rPh sb="17" eb="18">
      <t>タイ</t>
    </rPh>
    <phoneticPr fontId="1"/>
  </si>
  <si>
    <t>A.協議会（22者）</t>
    <rPh sb="2" eb="5">
      <t>キョウギカイ</t>
    </rPh>
    <rPh sb="8" eb="9">
      <t>モノ</t>
    </rPh>
    <phoneticPr fontId="5"/>
  </si>
  <si>
    <t>B.民間団体（７者）</t>
    <rPh sb="2" eb="4">
      <t>ミンカン</t>
    </rPh>
    <rPh sb="4" eb="6">
      <t>ダンタイ</t>
    </rPh>
    <rPh sb="8" eb="9">
      <t>モノ</t>
    </rPh>
    <phoneticPr fontId="5"/>
  </si>
  <si>
    <t>先端的技術等を活用した先進的な都市サービスの実装化</t>
  </si>
  <si>
    <t>590/34</t>
  </si>
  <si>
    <t>株式会社竹中工務店</t>
    <rPh sb="0" eb="4">
      <t>カブシキガイシャ</t>
    </rPh>
    <rPh sb="4" eb="6">
      <t>タケナカ</t>
    </rPh>
    <rPh sb="6" eb="9">
      <t>コウムテン</t>
    </rPh>
    <phoneticPr fontId="5"/>
  </si>
  <si>
    <t>選定した34事業において、業務目的に見合った活動を行った。</t>
    <rPh sb="0" eb="2">
      <t>センテイ</t>
    </rPh>
    <rPh sb="6" eb="8">
      <t>ジギョウ</t>
    </rPh>
    <rPh sb="13" eb="15">
      <t>ギョウム</t>
    </rPh>
    <rPh sb="15" eb="17">
      <t>モクテキ</t>
    </rPh>
    <rPh sb="18" eb="20">
      <t>ミア</t>
    </rPh>
    <rPh sb="22" eb="24">
      <t>カツドウ</t>
    </rPh>
    <rPh sb="25" eb="26">
      <t>オコナ</t>
    </rPh>
    <phoneticPr fontId="4"/>
  </si>
  <si>
    <t>新モビリティサービス推進事業</t>
    <phoneticPr fontId="5"/>
  </si>
  <si>
    <t>地域のコンソーシアムが都市が抱える課題を解決し新たな価値を創出するため、先端的技術や官民データを活用した都市活動や都市インフラの管理及び活用の高度化に向けて実施するスマートシティに関する取り組みに対し、支援を行う。</t>
    <phoneticPr fontId="5"/>
  </si>
  <si>
    <t>-</t>
    <phoneticPr fontId="5"/>
  </si>
  <si>
    <t>-</t>
    <phoneticPr fontId="5"/>
  </si>
  <si>
    <t>地域課題解決のためのスマートシティ推進事業</t>
    <phoneticPr fontId="5"/>
  </si>
  <si>
    <t>・新経済・財政再生計画 改革工程表2021 P65(令和３年12月23日内閣府政策統括官（経済社会システム担当）公表)
・第5次社会資本整備重点計画（R3.5.28閣議決定）（第3章第2節5． 政策パッケージ5-2）</t>
    <rPh sb="35" eb="36">
      <t>ニチ</t>
    </rPh>
    <phoneticPr fontId="5"/>
  </si>
  <si>
    <t>課長　鎌田　秀一
課長　鈴木　章一郎
課長　諏訪  克之</t>
    <rPh sb="3" eb="5">
      <t>カマタ</t>
    </rPh>
    <rPh sb="6" eb="8">
      <t>シュウイチ</t>
    </rPh>
    <rPh sb="12" eb="14">
      <t>スズキ</t>
    </rPh>
    <rPh sb="15" eb="16">
      <t>ショウ</t>
    </rPh>
    <rPh sb="16" eb="18">
      <t>イチロウ</t>
    </rPh>
    <phoneticPr fontId="5"/>
  </si>
  <si>
    <t>令和３年度終了事業であるが、「2025年度までに全国100地域でスマートシティの実装を目指す」という政府目標に向けて、本事業で得られた技術やノウハウの活用、課題の分析、得られた成果の普及促進等を通じて、後継事業の実施に活かしていくべき。</t>
    <phoneticPr fontId="5"/>
  </si>
  <si>
    <t>終了予定</t>
  </si>
  <si>
    <t>令和３年度終了事業だが、政府目標に向けて必要な取り組みは後継事業において引き続き実施していく。</t>
    <rPh sb="0" eb="2">
      <t>レイワ</t>
    </rPh>
    <rPh sb="3" eb="5">
      <t>ネンド</t>
    </rPh>
    <rPh sb="5" eb="7">
      <t>シュウリョウ</t>
    </rPh>
    <rPh sb="7" eb="9">
      <t>ジギョウ</t>
    </rPh>
    <rPh sb="12" eb="14">
      <t>セイフ</t>
    </rPh>
    <rPh sb="14" eb="16">
      <t>モクヒョウ</t>
    </rPh>
    <rPh sb="17" eb="18">
      <t>ム</t>
    </rPh>
    <rPh sb="20" eb="22">
      <t>ヒツヨウ</t>
    </rPh>
    <rPh sb="23" eb="24">
      <t>ト</t>
    </rPh>
    <rPh sb="25" eb="26">
      <t>ク</t>
    </rPh>
    <rPh sb="28" eb="30">
      <t>コウケイ</t>
    </rPh>
    <rPh sb="30" eb="32">
      <t>ジギョウ</t>
    </rPh>
    <rPh sb="36" eb="37">
      <t>ヒ</t>
    </rPh>
    <rPh sb="38" eb="39">
      <t>ツヅ</t>
    </rPh>
    <rPh sb="40" eb="42">
      <t>ジッシ</t>
    </rPh>
    <phoneticPr fontId="5"/>
  </si>
  <si>
    <t xml:space="preserve">3D都市モデルユースケース開発業務
共同提案体
</t>
    <phoneticPr fontId="5"/>
  </si>
  <si>
    <t>大丸有スマートシティ３D都市モデル民間サービス実証共同提案体</t>
    <rPh sb="0" eb="2">
      <t>ダイマル</t>
    </rPh>
    <rPh sb="2" eb="3">
      <t>ユウ</t>
    </rPh>
    <rPh sb="12" eb="14">
      <t>トシ</t>
    </rPh>
    <rPh sb="17" eb="19">
      <t>ミンカン</t>
    </rPh>
    <rPh sb="23" eb="25">
      <t>ジッショウ</t>
    </rPh>
    <rPh sb="25" eb="27">
      <t>キョウドウ</t>
    </rPh>
    <rPh sb="27" eb="29">
      <t>テイアン</t>
    </rPh>
    <rPh sb="29" eb="30">
      <t>タイ</t>
    </rPh>
    <phoneticPr fontId="3"/>
  </si>
  <si>
    <t xml:space="preserve">
B.3D都市モデルユースケース開発業務共同提案体
</t>
    <phoneticPr fontId="5"/>
  </si>
  <si>
    <t>-　R2第3次補正案件</t>
    <rPh sb="4" eb="5">
      <t>ダイ</t>
    </rPh>
    <rPh sb="6" eb="7">
      <t>ジ</t>
    </rPh>
    <rPh sb="7" eb="9">
      <t>ホセイ</t>
    </rPh>
    <rPh sb="9" eb="11">
      <t>アンケン</t>
    </rPh>
    <phoneticPr fontId="5"/>
  </si>
  <si>
    <t>-　R3当初案件</t>
    <rPh sb="4" eb="6">
      <t>トウショ</t>
    </rPh>
    <rPh sb="6" eb="8">
      <t>アンケン</t>
    </rPh>
    <phoneticPr fontId="5"/>
  </si>
  <si>
    <t>-　R2第3次補正案件</t>
    <phoneticPr fontId="5"/>
  </si>
  <si>
    <t xml:space="preserve">
-</t>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</si>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</sst>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145676</xdr:colOff>
      <xdr:row>268</xdr:row>
      <xdr:rowOff>201707</xdr:rowOff>
    </xdr:from>
    <xdr:to>
      <xdr:col>48</xdr:col>
      <xdr:colOff>155201</xdr:colOff>
      <xdr:row>306</xdr:row>
      <xdr:rowOff>211792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5851" y="42873707"/>
          <a:ext cx="8210550" cy="5201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1" zoomScaleNormal="75" zoomScaleSheetLayoutView="10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282</v>
      </c>
      <c r="AJ2" s="835" t="s">
        <v>651</v>
      </c>
      <c r="AK2" s="835"/>
      <c r="AL2" s="835"/>
      <c r="AM2" s="835"/>
      <c r="AN2" s="75" t="s">
        <v>282</v>
      </c>
      <c r="AO2" s="835">
        <v>21</v>
      </c>
      <c r="AP2" s="835"/>
      <c r="AQ2" s="835"/>
      <c r="AR2" s="76" t="s">
        <v>282</v>
      </c>
      <c r="AS2" s="836">
        <v>493</v>
      </c>
      <c r="AT2" s="836"/>
      <c r="AU2" s="836"/>
      <c r="AV2" s="75" t="str">
        <f>IF(AW2="","","-")</f>
        <v/>
      </c>
      <c r="AW2" s="837"/>
      <c r="AX2" s="837"/>
    </row>
    <row r="3" spans="1:50" ht="21" customHeight="1" thickBot="1" x14ac:dyDescent="0.2">
      <c r="A3" s="838" t="s">
        <v>595</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605</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606</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607</v>
      </c>
      <c r="AF4" s="818"/>
      <c r="AG4" s="818"/>
      <c r="AH4" s="818"/>
      <c r="AI4" s="818"/>
      <c r="AJ4" s="818"/>
      <c r="AK4" s="818"/>
      <c r="AL4" s="818"/>
      <c r="AM4" s="818"/>
      <c r="AN4" s="818"/>
      <c r="AO4" s="818"/>
      <c r="AP4" s="819"/>
      <c r="AQ4" s="820" t="s">
        <v>2</v>
      </c>
      <c r="AR4" s="815"/>
      <c r="AS4" s="815"/>
      <c r="AT4" s="815"/>
      <c r="AU4" s="815"/>
      <c r="AV4" s="815"/>
      <c r="AW4" s="815"/>
      <c r="AX4" s="821"/>
    </row>
    <row r="5" spans="1:50" ht="54.75" customHeight="1" x14ac:dyDescent="0.15">
      <c r="A5" s="822" t="s">
        <v>62</v>
      </c>
      <c r="B5" s="823"/>
      <c r="C5" s="823"/>
      <c r="D5" s="823"/>
      <c r="E5" s="823"/>
      <c r="F5" s="824"/>
      <c r="G5" s="825" t="s">
        <v>608</v>
      </c>
      <c r="H5" s="826"/>
      <c r="I5" s="826"/>
      <c r="J5" s="826"/>
      <c r="K5" s="826"/>
      <c r="L5" s="826"/>
      <c r="M5" s="827" t="s">
        <v>61</v>
      </c>
      <c r="N5" s="828"/>
      <c r="O5" s="828"/>
      <c r="P5" s="828"/>
      <c r="Q5" s="828"/>
      <c r="R5" s="829"/>
      <c r="S5" s="830" t="s">
        <v>609</v>
      </c>
      <c r="T5" s="826"/>
      <c r="U5" s="826"/>
      <c r="V5" s="826"/>
      <c r="W5" s="826"/>
      <c r="X5" s="831"/>
      <c r="Y5" s="832" t="s">
        <v>3</v>
      </c>
      <c r="Z5" s="833"/>
      <c r="AA5" s="833"/>
      <c r="AB5" s="833"/>
      <c r="AC5" s="833"/>
      <c r="AD5" s="834"/>
      <c r="AE5" s="855" t="s">
        <v>610</v>
      </c>
      <c r="AF5" s="855"/>
      <c r="AG5" s="855"/>
      <c r="AH5" s="855"/>
      <c r="AI5" s="855"/>
      <c r="AJ5" s="855"/>
      <c r="AK5" s="855"/>
      <c r="AL5" s="855"/>
      <c r="AM5" s="855"/>
      <c r="AN5" s="855"/>
      <c r="AO5" s="855"/>
      <c r="AP5" s="856"/>
      <c r="AQ5" s="857" t="s">
        <v>703</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611</v>
      </c>
      <c r="H7" s="866"/>
      <c r="I7" s="866"/>
      <c r="J7" s="866"/>
      <c r="K7" s="866"/>
      <c r="L7" s="866"/>
      <c r="M7" s="866"/>
      <c r="N7" s="866"/>
      <c r="O7" s="866"/>
      <c r="P7" s="866"/>
      <c r="Q7" s="866"/>
      <c r="R7" s="866"/>
      <c r="S7" s="866"/>
      <c r="T7" s="866"/>
      <c r="U7" s="866"/>
      <c r="V7" s="866"/>
      <c r="W7" s="866"/>
      <c r="X7" s="867"/>
      <c r="Y7" s="868" t="s">
        <v>267</v>
      </c>
      <c r="Z7" s="688"/>
      <c r="AA7" s="688"/>
      <c r="AB7" s="688"/>
      <c r="AC7" s="688"/>
      <c r="AD7" s="869"/>
      <c r="AE7" s="797" t="s">
        <v>611</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184</v>
      </c>
      <c r="B8" s="842"/>
      <c r="C8" s="842"/>
      <c r="D8" s="842"/>
      <c r="E8" s="842"/>
      <c r="F8" s="843"/>
      <c r="G8" s="844" t="str">
        <f>入力規則等!A27</f>
        <v>科学技術・イノベーション</v>
      </c>
      <c r="H8" s="845"/>
      <c r="I8" s="845"/>
      <c r="J8" s="845"/>
      <c r="K8" s="845"/>
      <c r="L8" s="845"/>
      <c r="M8" s="845"/>
      <c r="N8" s="845"/>
      <c r="O8" s="845"/>
      <c r="P8" s="845"/>
      <c r="Q8" s="845"/>
      <c r="R8" s="845"/>
      <c r="S8" s="845"/>
      <c r="T8" s="845"/>
      <c r="U8" s="845"/>
      <c r="V8" s="845"/>
      <c r="W8" s="845"/>
      <c r="X8" s="846"/>
      <c r="Y8" s="847" t="s">
        <v>185</v>
      </c>
      <c r="Z8" s="848"/>
      <c r="AA8" s="848"/>
      <c r="AB8" s="848"/>
      <c r="AC8" s="848"/>
      <c r="AD8" s="849"/>
      <c r="AE8" s="850" t="str">
        <f>入力規則等!K13</f>
        <v>文教及び科学振興</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613</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03"/>
    </row>
    <row r="13" spans="1:50" ht="21" customHeight="1" x14ac:dyDescent="0.15">
      <c r="A13" s="308"/>
      <c r="B13" s="309"/>
      <c r="C13" s="309"/>
      <c r="D13" s="309"/>
      <c r="E13" s="309"/>
      <c r="F13" s="310"/>
      <c r="G13" s="787" t="s">
        <v>6</v>
      </c>
      <c r="H13" s="788"/>
      <c r="I13" s="804" t="s">
        <v>7</v>
      </c>
      <c r="J13" s="805"/>
      <c r="K13" s="805"/>
      <c r="L13" s="805"/>
      <c r="M13" s="805"/>
      <c r="N13" s="805"/>
      <c r="O13" s="806"/>
      <c r="P13" s="699">
        <v>112</v>
      </c>
      <c r="Q13" s="700"/>
      <c r="R13" s="700"/>
      <c r="S13" s="700"/>
      <c r="T13" s="700"/>
      <c r="U13" s="700"/>
      <c r="V13" s="701"/>
      <c r="W13" s="699">
        <v>225</v>
      </c>
      <c r="X13" s="700"/>
      <c r="Y13" s="700"/>
      <c r="Z13" s="700"/>
      <c r="AA13" s="700"/>
      <c r="AB13" s="700"/>
      <c r="AC13" s="701"/>
      <c r="AD13" s="699">
        <v>280</v>
      </c>
      <c r="AE13" s="700"/>
      <c r="AF13" s="700"/>
      <c r="AG13" s="700"/>
      <c r="AH13" s="700"/>
      <c r="AI13" s="700"/>
      <c r="AJ13" s="701"/>
      <c r="AK13" s="699" t="s">
        <v>633</v>
      </c>
      <c r="AL13" s="700"/>
      <c r="AM13" s="700"/>
      <c r="AN13" s="700"/>
      <c r="AO13" s="700"/>
      <c r="AP13" s="700"/>
      <c r="AQ13" s="701"/>
      <c r="AR13" s="735" t="s">
        <v>700</v>
      </c>
      <c r="AS13" s="736"/>
      <c r="AT13" s="736"/>
      <c r="AU13" s="736"/>
      <c r="AV13" s="736"/>
      <c r="AW13" s="736"/>
      <c r="AX13" s="807"/>
    </row>
    <row r="14" spans="1:50" ht="21" customHeight="1" x14ac:dyDescent="0.15">
      <c r="A14" s="308"/>
      <c r="B14" s="309"/>
      <c r="C14" s="309"/>
      <c r="D14" s="309"/>
      <c r="E14" s="309"/>
      <c r="F14" s="310"/>
      <c r="G14" s="789"/>
      <c r="H14" s="790"/>
      <c r="I14" s="782" t="s">
        <v>8</v>
      </c>
      <c r="J14" s="783"/>
      <c r="K14" s="783"/>
      <c r="L14" s="783"/>
      <c r="M14" s="783"/>
      <c r="N14" s="783"/>
      <c r="O14" s="784"/>
      <c r="P14" s="699">
        <v>199.96799999999999</v>
      </c>
      <c r="Q14" s="700"/>
      <c r="R14" s="700"/>
      <c r="S14" s="700"/>
      <c r="T14" s="700"/>
      <c r="U14" s="700"/>
      <c r="V14" s="701"/>
      <c r="W14" s="699">
        <v>300</v>
      </c>
      <c r="X14" s="700"/>
      <c r="Y14" s="700"/>
      <c r="Z14" s="700"/>
      <c r="AA14" s="700"/>
      <c r="AB14" s="700"/>
      <c r="AC14" s="701"/>
      <c r="AD14" s="699" t="s">
        <v>611</v>
      </c>
      <c r="AE14" s="700"/>
      <c r="AF14" s="700"/>
      <c r="AG14" s="700"/>
      <c r="AH14" s="700"/>
      <c r="AI14" s="700"/>
      <c r="AJ14" s="701"/>
      <c r="AK14" s="699" t="s">
        <v>700</v>
      </c>
      <c r="AL14" s="700"/>
      <c r="AM14" s="700"/>
      <c r="AN14" s="700"/>
      <c r="AO14" s="700"/>
      <c r="AP14" s="700"/>
      <c r="AQ14" s="701"/>
      <c r="AR14" s="793"/>
      <c r="AS14" s="793"/>
      <c r="AT14" s="793"/>
      <c r="AU14" s="793"/>
      <c r="AV14" s="793"/>
      <c r="AW14" s="793"/>
      <c r="AX14" s="794"/>
    </row>
    <row r="15" spans="1:50" ht="21" customHeight="1" x14ac:dyDescent="0.15">
      <c r="A15" s="308"/>
      <c r="B15" s="309"/>
      <c r="C15" s="309"/>
      <c r="D15" s="309"/>
      <c r="E15" s="309"/>
      <c r="F15" s="310"/>
      <c r="G15" s="789"/>
      <c r="H15" s="790"/>
      <c r="I15" s="782" t="s">
        <v>47</v>
      </c>
      <c r="J15" s="795"/>
      <c r="K15" s="795"/>
      <c r="L15" s="795"/>
      <c r="M15" s="795"/>
      <c r="N15" s="795"/>
      <c r="O15" s="796"/>
      <c r="P15" s="699" t="s">
        <v>611</v>
      </c>
      <c r="Q15" s="700"/>
      <c r="R15" s="700"/>
      <c r="S15" s="700"/>
      <c r="T15" s="700"/>
      <c r="U15" s="700"/>
      <c r="V15" s="701"/>
      <c r="W15" s="699">
        <v>210</v>
      </c>
      <c r="X15" s="700"/>
      <c r="Y15" s="700"/>
      <c r="Z15" s="700"/>
      <c r="AA15" s="700"/>
      <c r="AB15" s="700"/>
      <c r="AC15" s="701"/>
      <c r="AD15" s="699">
        <v>442</v>
      </c>
      <c r="AE15" s="700"/>
      <c r="AF15" s="700"/>
      <c r="AG15" s="700"/>
      <c r="AH15" s="700"/>
      <c r="AI15" s="700"/>
      <c r="AJ15" s="701"/>
      <c r="AK15" s="699">
        <v>132</v>
      </c>
      <c r="AL15" s="700"/>
      <c r="AM15" s="700"/>
      <c r="AN15" s="700"/>
      <c r="AO15" s="700"/>
      <c r="AP15" s="700"/>
      <c r="AQ15" s="701"/>
      <c r="AR15" s="699"/>
      <c r="AS15" s="700"/>
      <c r="AT15" s="700"/>
      <c r="AU15" s="700"/>
      <c r="AV15" s="700"/>
      <c r="AW15" s="700"/>
      <c r="AX15" s="808"/>
    </row>
    <row r="16" spans="1:50" ht="21" customHeight="1" x14ac:dyDescent="0.15">
      <c r="A16" s="308"/>
      <c r="B16" s="309"/>
      <c r="C16" s="309"/>
      <c r="D16" s="309"/>
      <c r="E16" s="309"/>
      <c r="F16" s="310"/>
      <c r="G16" s="789"/>
      <c r="H16" s="790"/>
      <c r="I16" s="782" t="s">
        <v>48</v>
      </c>
      <c r="J16" s="795"/>
      <c r="K16" s="795"/>
      <c r="L16" s="795"/>
      <c r="M16" s="795"/>
      <c r="N16" s="795"/>
      <c r="O16" s="796"/>
      <c r="P16" s="699">
        <v>-210</v>
      </c>
      <c r="Q16" s="700"/>
      <c r="R16" s="700"/>
      <c r="S16" s="700"/>
      <c r="T16" s="700"/>
      <c r="U16" s="700"/>
      <c r="V16" s="701"/>
      <c r="W16" s="699">
        <v>-442</v>
      </c>
      <c r="X16" s="700"/>
      <c r="Y16" s="700"/>
      <c r="Z16" s="700"/>
      <c r="AA16" s="700"/>
      <c r="AB16" s="700"/>
      <c r="AC16" s="701"/>
      <c r="AD16" s="699">
        <v>-132</v>
      </c>
      <c r="AE16" s="700"/>
      <c r="AF16" s="700"/>
      <c r="AG16" s="700"/>
      <c r="AH16" s="700"/>
      <c r="AI16" s="700"/>
      <c r="AJ16" s="701"/>
      <c r="AK16" s="699"/>
      <c r="AL16" s="700"/>
      <c r="AM16" s="700"/>
      <c r="AN16" s="700"/>
      <c r="AO16" s="700"/>
      <c r="AP16" s="700"/>
      <c r="AQ16" s="701"/>
      <c r="AR16" s="800"/>
      <c r="AS16" s="801"/>
      <c r="AT16" s="801"/>
      <c r="AU16" s="801"/>
      <c r="AV16" s="801"/>
      <c r="AW16" s="801"/>
      <c r="AX16" s="802"/>
    </row>
    <row r="17" spans="1:50" ht="24.75" customHeight="1" x14ac:dyDescent="0.15">
      <c r="A17" s="308"/>
      <c r="B17" s="309"/>
      <c r="C17" s="309"/>
      <c r="D17" s="309"/>
      <c r="E17" s="309"/>
      <c r="F17" s="310"/>
      <c r="G17" s="789"/>
      <c r="H17" s="790"/>
      <c r="I17" s="782" t="s">
        <v>46</v>
      </c>
      <c r="J17" s="783"/>
      <c r="K17" s="783"/>
      <c r="L17" s="783"/>
      <c r="M17" s="783"/>
      <c r="N17" s="783"/>
      <c r="O17" s="784"/>
      <c r="P17" s="699" t="s">
        <v>611</v>
      </c>
      <c r="Q17" s="700"/>
      <c r="R17" s="700"/>
      <c r="S17" s="700"/>
      <c r="T17" s="700"/>
      <c r="U17" s="700"/>
      <c r="V17" s="701"/>
      <c r="W17" s="699" t="s">
        <v>611</v>
      </c>
      <c r="X17" s="700"/>
      <c r="Y17" s="700"/>
      <c r="Z17" s="700"/>
      <c r="AA17" s="700"/>
      <c r="AB17" s="700"/>
      <c r="AC17" s="701"/>
      <c r="AD17" s="699" t="s">
        <v>611</v>
      </c>
      <c r="AE17" s="700"/>
      <c r="AF17" s="700"/>
      <c r="AG17" s="700"/>
      <c r="AH17" s="700"/>
      <c r="AI17" s="700"/>
      <c r="AJ17" s="701"/>
      <c r="AK17" s="699" t="s">
        <v>700</v>
      </c>
      <c r="AL17" s="700"/>
      <c r="AM17" s="700"/>
      <c r="AN17" s="700"/>
      <c r="AO17" s="700"/>
      <c r="AP17" s="700"/>
      <c r="AQ17" s="701"/>
      <c r="AR17" s="785"/>
      <c r="AS17" s="785"/>
      <c r="AT17" s="785"/>
      <c r="AU17" s="785"/>
      <c r="AV17" s="785"/>
      <c r="AW17" s="785"/>
      <c r="AX17" s="786"/>
    </row>
    <row r="18" spans="1:50" ht="24.75" customHeight="1" x14ac:dyDescent="0.15">
      <c r="A18" s="308"/>
      <c r="B18" s="309"/>
      <c r="C18" s="309"/>
      <c r="D18" s="309"/>
      <c r="E18" s="309"/>
      <c r="F18" s="310"/>
      <c r="G18" s="791"/>
      <c r="H18" s="792"/>
      <c r="I18" s="775" t="s">
        <v>18</v>
      </c>
      <c r="J18" s="776"/>
      <c r="K18" s="776"/>
      <c r="L18" s="776"/>
      <c r="M18" s="776"/>
      <c r="N18" s="776"/>
      <c r="O18" s="777"/>
      <c r="P18" s="778">
        <f>SUM(P13:V17)</f>
        <v>101.96799999999996</v>
      </c>
      <c r="Q18" s="779"/>
      <c r="R18" s="779"/>
      <c r="S18" s="779"/>
      <c r="T18" s="779"/>
      <c r="U18" s="779"/>
      <c r="V18" s="780"/>
      <c r="W18" s="778">
        <f>SUM(W13:AC17)</f>
        <v>293</v>
      </c>
      <c r="X18" s="779"/>
      <c r="Y18" s="779"/>
      <c r="Z18" s="779"/>
      <c r="AA18" s="779"/>
      <c r="AB18" s="779"/>
      <c r="AC18" s="780"/>
      <c r="AD18" s="778">
        <f>SUM(AD13:AJ17)</f>
        <v>590</v>
      </c>
      <c r="AE18" s="779"/>
      <c r="AF18" s="779"/>
      <c r="AG18" s="779"/>
      <c r="AH18" s="779"/>
      <c r="AI18" s="779"/>
      <c r="AJ18" s="780"/>
      <c r="AK18" s="778">
        <f>SUM(AK13:AQ17)</f>
        <v>132</v>
      </c>
      <c r="AL18" s="779"/>
      <c r="AM18" s="779"/>
      <c r="AN18" s="779"/>
      <c r="AO18" s="779"/>
      <c r="AP18" s="779"/>
      <c r="AQ18" s="780"/>
      <c r="AR18" s="778">
        <f>SUM(AR13:AX17)</f>
        <v>0</v>
      </c>
      <c r="AS18" s="779"/>
      <c r="AT18" s="779"/>
      <c r="AU18" s="779"/>
      <c r="AV18" s="779"/>
      <c r="AW18" s="779"/>
      <c r="AX18" s="781"/>
    </row>
    <row r="19" spans="1:50" ht="24.75" customHeight="1" x14ac:dyDescent="0.15">
      <c r="A19" s="308"/>
      <c r="B19" s="309"/>
      <c r="C19" s="309"/>
      <c r="D19" s="309"/>
      <c r="E19" s="309"/>
      <c r="F19" s="310"/>
      <c r="G19" s="750" t="s">
        <v>9</v>
      </c>
      <c r="H19" s="751"/>
      <c r="I19" s="751"/>
      <c r="J19" s="751"/>
      <c r="K19" s="751"/>
      <c r="L19" s="751"/>
      <c r="M19" s="751"/>
      <c r="N19" s="751"/>
      <c r="O19" s="751"/>
      <c r="P19" s="699">
        <v>102</v>
      </c>
      <c r="Q19" s="700"/>
      <c r="R19" s="700"/>
      <c r="S19" s="700"/>
      <c r="T19" s="700"/>
      <c r="U19" s="700"/>
      <c r="V19" s="701"/>
      <c r="W19" s="699">
        <v>292</v>
      </c>
      <c r="X19" s="700"/>
      <c r="Y19" s="700"/>
      <c r="Z19" s="700"/>
      <c r="AA19" s="700"/>
      <c r="AB19" s="700"/>
      <c r="AC19" s="701"/>
      <c r="AD19" s="699">
        <v>590</v>
      </c>
      <c r="AE19" s="700"/>
      <c r="AF19" s="700"/>
      <c r="AG19" s="700"/>
      <c r="AH19" s="700"/>
      <c r="AI19" s="700"/>
      <c r="AJ19" s="701"/>
      <c r="AK19" s="747"/>
      <c r="AL19" s="747"/>
      <c r="AM19" s="747"/>
      <c r="AN19" s="747"/>
      <c r="AO19" s="747"/>
      <c r="AP19" s="747"/>
      <c r="AQ19" s="747"/>
      <c r="AR19" s="747"/>
      <c r="AS19" s="747"/>
      <c r="AT19" s="747"/>
      <c r="AU19" s="747"/>
      <c r="AV19" s="747"/>
      <c r="AW19" s="747"/>
      <c r="AX19" s="749"/>
    </row>
    <row r="20" spans="1:50" ht="24.75" customHeight="1" x14ac:dyDescent="0.15">
      <c r="A20" s="308"/>
      <c r="B20" s="309"/>
      <c r="C20" s="309"/>
      <c r="D20" s="309"/>
      <c r="E20" s="309"/>
      <c r="F20" s="310"/>
      <c r="G20" s="750" t="s">
        <v>10</v>
      </c>
      <c r="H20" s="751"/>
      <c r="I20" s="751"/>
      <c r="J20" s="751"/>
      <c r="K20" s="751"/>
      <c r="L20" s="751"/>
      <c r="M20" s="751"/>
      <c r="N20" s="751"/>
      <c r="O20" s="751"/>
      <c r="P20" s="746">
        <f>IF(P18=0, "-", SUM(P19)/P18)</f>
        <v>1.0003138239447673</v>
      </c>
      <c r="Q20" s="746"/>
      <c r="R20" s="746"/>
      <c r="S20" s="746"/>
      <c r="T20" s="746"/>
      <c r="U20" s="746"/>
      <c r="V20" s="746"/>
      <c r="W20" s="746">
        <f>IF(W18=0, "-", SUM(W19)/W18)</f>
        <v>0.9965870307167235</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238</v>
      </c>
      <c r="H21" s="745"/>
      <c r="I21" s="745"/>
      <c r="J21" s="745"/>
      <c r="K21" s="745"/>
      <c r="L21" s="745"/>
      <c r="M21" s="745"/>
      <c r="N21" s="745"/>
      <c r="O21" s="745"/>
      <c r="P21" s="746">
        <f>IF(P19=0, "-", SUM(P19)/SUM(P13,P14))</f>
        <v>0.32695661093445488</v>
      </c>
      <c r="Q21" s="746"/>
      <c r="R21" s="746"/>
      <c r="S21" s="746"/>
      <c r="T21" s="746"/>
      <c r="U21" s="746"/>
      <c r="V21" s="746"/>
      <c r="W21" s="746">
        <f>IF(W19=0, "-", SUM(W19)/SUM(W13,W14))</f>
        <v>0.55619047619047624</v>
      </c>
      <c r="X21" s="746"/>
      <c r="Y21" s="746"/>
      <c r="Z21" s="746"/>
      <c r="AA21" s="746"/>
      <c r="AB21" s="746"/>
      <c r="AC21" s="746"/>
      <c r="AD21" s="746">
        <f>IF(AD19=0, "-", SUM(AD19)/SUM(AD13,AD14))</f>
        <v>2.1071428571428572</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5" t="s">
        <v>590</v>
      </c>
      <c r="B22" s="706"/>
      <c r="C22" s="706"/>
      <c r="D22" s="706"/>
      <c r="E22" s="706"/>
      <c r="F22" s="707"/>
      <c r="G22" s="711" t="s">
        <v>228</v>
      </c>
      <c r="H22" s="551"/>
      <c r="I22" s="551"/>
      <c r="J22" s="551"/>
      <c r="K22" s="551"/>
      <c r="L22" s="551"/>
      <c r="M22" s="551"/>
      <c r="N22" s="551"/>
      <c r="O22" s="552"/>
      <c r="P22" s="712" t="s">
        <v>588</v>
      </c>
      <c r="Q22" s="551"/>
      <c r="R22" s="551"/>
      <c r="S22" s="551"/>
      <c r="T22" s="551"/>
      <c r="U22" s="551"/>
      <c r="V22" s="552"/>
      <c r="W22" s="712" t="s">
        <v>589</v>
      </c>
      <c r="X22" s="551"/>
      <c r="Y22" s="551"/>
      <c r="Z22" s="551"/>
      <c r="AA22" s="551"/>
      <c r="AB22" s="551"/>
      <c r="AC22" s="552"/>
      <c r="AD22" s="712" t="s">
        <v>227</v>
      </c>
      <c r="AE22" s="551"/>
      <c r="AF22" s="551"/>
      <c r="AG22" s="551"/>
      <c r="AH22" s="551"/>
      <c r="AI22" s="551"/>
      <c r="AJ22" s="551"/>
      <c r="AK22" s="551"/>
      <c r="AL22" s="551"/>
      <c r="AM22" s="551"/>
      <c r="AN22" s="551"/>
      <c r="AO22" s="551"/>
      <c r="AP22" s="551"/>
      <c r="AQ22" s="551"/>
      <c r="AR22" s="551"/>
      <c r="AS22" s="551"/>
      <c r="AT22" s="551"/>
      <c r="AU22" s="551"/>
      <c r="AV22" s="551"/>
      <c r="AW22" s="551"/>
      <c r="AX22" s="731"/>
    </row>
    <row r="23" spans="1:50" ht="33" customHeight="1" x14ac:dyDescent="0.15">
      <c r="A23" s="708"/>
      <c r="B23" s="709"/>
      <c r="C23" s="709"/>
      <c r="D23" s="709"/>
      <c r="E23" s="709"/>
      <c r="F23" s="710"/>
      <c r="G23" s="732" t="s">
        <v>614</v>
      </c>
      <c r="H23" s="733"/>
      <c r="I23" s="733"/>
      <c r="J23" s="733"/>
      <c r="K23" s="733"/>
      <c r="L23" s="733"/>
      <c r="M23" s="733"/>
      <c r="N23" s="733"/>
      <c r="O23" s="734"/>
      <c r="P23" s="735" t="s">
        <v>611</v>
      </c>
      <c r="Q23" s="736"/>
      <c r="R23" s="736"/>
      <c r="S23" s="736"/>
      <c r="T23" s="736"/>
      <c r="U23" s="736"/>
      <c r="V23" s="737"/>
      <c r="W23" s="735" t="s">
        <v>700</v>
      </c>
      <c r="X23" s="736"/>
      <c r="Y23" s="736"/>
      <c r="Z23" s="736"/>
      <c r="AA23" s="736"/>
      <c r="AB23" s="736"/>
      <c r="AC23" s="737"/>
      <c r="AD23" s="738" t="s">
        <v>713</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8"/>
      <c r="B28" s="709"/>
      <c r="C28" s="709"/>
      <c r="D28" s="709"/>
      <c r="E28" s="709"/>
      <c r="F28" s="710"/>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8"/>
      <c r="B29" s="709"/>
      <c r="C29" s="709"/>
      <c r="D29" s="709"/>
      <c r="E29" s="709"/>
      <c r="F29" s="710"/>
      <c r="G29" s="299" t="s">
        <v>18</v>
      </c>
      <c r="H29" s="719"/>
      <c r="I29" s="719"/>
      <c r="J29" s="719"/>
      <c r="K29" s="719"/>
      <c r="L29" s="719"/>
      <c r="M29" s="719"/>
      <c r="N29" s="719"/>
      <c r="O29" s="720"/>
      <c r="P29" s="721" t="str">
        <f>AK13</f>
        <v>-</v>
      </c>
      <c r="Q29" s="722"/>
      <c r="R29" s="722"/>
      <c r="S29" s="722"/>
      <c r="T29" s="722"/>
      <c r="U29" s="722"/>
      <c r="V29" s="723"/>
      <c r="W29" s="724" t="str">
        <f>AR13</f>
        <v>-</v>
      </c>
      <c r="X29" s="725"/>
      <c r="Y29" s="725"/>
      <c r="Z29" s="725"/>
      <c r="AA29" s="725"/>
      <c r="AB29" s="725"/>
      <c r="AC29" s="726"/>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7" t="s">
        <v>577</v>
      </c>
      <c r="B30" s="728"/>
      <c r="C30" s="728"/>
      <c r="D30" s="728"/>
      <c r="E30" s="728"/>
      <c r="F30" s="729"/>
      <c r="G30" s="730" t="s">
        <v>698</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9" t="s">
        <v>578</v>
      </c>
      <c r="B31" s="153"/>
      <c r="C31" s="153"/>
      <c r="D31" s="153"/>
      <c r="E31" s="153"/>
      <c r="F31" s="154"/>
      <c r="G31" s="690" t="s">
        <v>570</v>
      </c>
      <c r="H31" s="691"/>
      <c r="I31" s="691"/>
      <c r="J31" s="691"/>
      <c r="K31" s="691"/>
      <c r="L31" s="691"/>
      <c r="M31" s="691"/>
      <c r="N31" s="691"/>
      <c r="O31" s="691"/>
      <c r="P31" s="692" t="s">
        <v>569</v>
      </c>
      <c r="Q31" s="691"/>
      <c r="R31" s="691"/>
      <c r="S31" s="691"/>
      <c r="T31" s="691"/>
      <c r="U31" s="691"/>
      <c r="V31" s="691"/>
      <c r="W31" s="691"/>
      <c r="X31" s="693"/>
      <c r="Y31" s="694"/>
      <c r="Z31" s="695"/>
      <c r="AA31" s="696"/>
      <c r="AB31" s="627" t="s">
        <v>11</v>
      </c>
      <c r="AC31" s="627"/>
      <c r="AD31" s="627"/>
      <c r="AE31" s="116" t="s">
        <v>414</v>
      </c>
      <c r="AF31" s="697"/>
      <c r="AG31" s="697"/>
      <c r="AH31" s="698"/>
      <c r="AI31" s="116" t="s">
        <v>566</v>
      </c>
      <c r="AJ31" s="697"/>
      <c r="AK31" s="697"/>
      <c r="AL31" s="698"/>
      <c r="AM31" s="116" t="s">
        <v>382</v>
      </c>
      <c r="AN31" s="697"/>
      <c r="AO31" s="697"/>
      <c r="AP31" s="698"/>
      <c r="AQ31" s="624" t="s">
        <v>413</v>
      </c>
      <c r="AR31" s="625"/>
      <c r="AS31" s="625"/>
      <c r="AT31" s="626"/>
      <c r="AU31" s="624" t="s">
        <v>591</v>
      </c>
      <c r="AV31" s="625"/>
      <c r="AW31" s="625"/>
      <c r="AX31" s="634"/>
    </row>
    <row r="32" spans="1:50" ht="23.25" customHeight="1" x14ac:dyDescent="0.15">
      <c r="A32" s="649"/>
      <c r="B32" s="153"/>
      <c r="C32" s="153"/>
      <c r="D32" s="153"/>
      <c r="E32" s="153"/>
      <c r="F32" s="154"/>
      <c r="G32" s="635" t="s">
        <v>693</v>
      </c>
      <c r="H32" s="636"/>
      <c r="I32" s="636"/>
      <c r="J32" s="636"/>
      <c r="K32" s="636"/>
      <c r="L32" s="636"/>
      <c r="M32" s="636"/>
      <c r="N32" s="636"/>
      <c r="O32" s="636"/>
      <c r="P32" s="639" t="s">
        <v>621</v>
      </c>
      <c r="Q32" s="640"/>
      <c r="R32" s="640"/>
      <c r="S32" s="640"/>
      <c r="T32" s="640"/>
      <c r="U32" s="640"/>
      <c r="V32" s="640"/>
      <c r="W32" s="640"/>
      <c r="X32" s="641"/>
      <c r="Y32" s="645" t="s">
        <v>51</v>
      </c>
      <c r="Z32" s="646"/>
      <c r="AA32" s="647"/>
      <c r="AB32" s="648" t="s">
        <v>617</v>
      </c>
      <c r="AC32" s="648"/>
      <c r="AD32" s="648"/>
      <c r="AE32" s="617">
        <v>14</v>
      </c>
      <c r="AF32" s="617"/>
      <c r="AG32" s="617"/>
      <c r="AH32" s="617"/>
      <c r="AI32" s="617">
        <v>28</v>
      </c>
      <c r="AJ32" s="617"/>
      <c r="AK32" s="617"/>
      <c r="AL32" s="617"/>
      <c r="AM32" s="617">
        <v>34</v>
      </c>
      <c r="AN32" s="617"/>
      <c r="AO32" s="617"/>
      <c r="AP32" s="617"/>
      <c r="AQ32" s="617"/>
      <c r="AR32" s="617"/>
      <c r="AS32" s="617"/>
      <c r="AT32" s="617"/>
      <c r="AU32" s="618"/>
      <c r="AV32" s="619"/>
      <c r="AW32" s="619"/>
      <c r="AX32" s="620"/>
    </row>
    <row r="33" spans="1:51" ht="23.25" customHeight="1" x14ac:dyDescent="0.15">
      <c r="A33" s="188"/>
      <c r="B33" s="158"/>
      <c r="C33" s="158"/>
      <c r="D33" s="158"/>
      <c r="E33" s="158"/>
      <c r="F33" s="159"/>
      <c r="G33" s="637"/>
      <c r="H33" s="638"/>
      <c r="I33" s="638"/>
      <c r="J33" s="638"/>
      <c r="K33" s="638"/>
      <c r="L33" s="638"/>
      <c r="M33" s="638"/>
      <c r="N33" s="638"/>
      <c r="O33" s="638"/>
      <c r="P33" s="642"/>
      <c r="Q33" s="643"/>
      <c r="R33" s="643"/>
      <c r="S33" s="643"/>
      <c r="T33" s="643"/>
      <c r="U33" s="643"/>
      <c r="V33" s="643"/>
      <c r="W33" s="643"/>
      <c r="X33" s="644"/>
      <c r="Y33" s="621" t="s">
        <v>52</v>
      </c>
      <c r="Z33" s="622"/>
      <c r="AA33" s="623"/>
      <c r="AB33" s="648" t="s">
        <v>617</v>
      </c>
      <c r="AC33" s="648"/>
      <c r="AD33" s="648"/>
      <c r="AE33" s="617">
        <v>15</v>
      </c>
      <c r="AF33" s="617"/>
      <c r="AG33" s="617"/>
      <c r="AH33" s="617"/>
      <c r="AI33" s="617">
        <v>36</v>
      </c>
      <c r="AJ33" s="617"/>
      <c r="AK33" s="617"/>
      <c r="AL33" s="617"/>
      <c r="AM33" s="617">
        <v>36</v>
      </c>
      <c r="AN33" s="617"/>
      <c r="AO33" s="617"/>
      <c r="AP33" s="617"/>
      <c r="AQ33" s="617">
        <v>11</v>
      </c>
      <c r="AR33" s="617"/>
      <c r="AS33" s="617"/>
      <c r="AT33" s="617"/>
      <c r="AU33" s="618"/>
      <c r="AV33" s="619"/>
      <c r="AW33" s="619"/>
      <c r="AX33" s="620"/>
    </row>
    <row r="34" spans="1:51" ht="23.25" customHeight="1" x14ac:dyDescent="0.15">
      <c r="A34" s="681" t="s">
        <v>579</v>
      </c>
      <c r="B34" s="682"/>
      <c r="C34" s="682"/>
      <c r="D34" s="682"/>
      <c r="E34" s="682"/>
      <c r="F34" s="683"/>
      <c r="G34" s="176" t="s">
        <v>580</v>
      </c>
      <c r="H34" s="176"/>
      <c r="I34" s="176"/>
      <c r="J34" s="176"/>
      <c r="K34" s="176"/>
      <c r="L34" s="176"/>
      <c r="M34" s="176"/>
      <c r="N34" s="176"/>
      <c r="O34" s="176"/>
      <c r="P34" s="176"/>
      <c r="Q34" s="176"/>
      <c r="R34" s="176"/>
      <c r="S34" s="176"/>
      <c r="T34" s="176"/>
      <c r="U34" s="176"/>
      <c r="V34" s="176"/>
      <c r="W34" s="176"/>
      <c r="X34" s="177"/>
      <c r="Y34" s="631"/>
      <c r="Z34" s="632"/>
      <c r="AA34" s="633"/>
      <c r="AB34" s="175" t="s">
        <v>11</v>
      </c>
      <c r="AC34" s="176"/>
      <c r="AD34" s="177"/>
      <c r="AE34" s="175" t="s">
        <v>414</v>
      </c>
      <c r="AF34" s="176"/>
      <c r="AG34" s="176"/>
      <c r="AH34" s="177"/>
      <c r="AI34" s="175" t="s">
        <v>566</v>
      </c>
      <c r="AJ34" s="176"/>
      <c r="AK34" s="176"/>
      <c r="AL34" s="177"/>
      <c r="AM34" s="175" t="s">
        <v>382</v>
      </c>
      <c r="AN34" s="176"/>
      <c r="AO34" s="176"/>
      <c r="AP34" s="177"/>
      <c r="AQ34" s="628" t="s">
        <v>592</v>
      </c>
      <c r="AR34" s="629"/>
      <c r="AS34" s="629"/>
      <c r="AT34" s="629"/>
      <c r="AU34" s="629"/>
      <c r="AV34" s="629"/>
      <c r="AW34" s="629"/>
      <c r="AX34" s="630"/>
    </row>
    <row r="35" spans="1:51" ht="23.25" customHeight="1" x14ac:dyDescent="0.15">
      <c r="A35" s="684"/>
      <c r="B35" s="685"/>
      <c r="C35" s="685"/>
      <c r="D35" s="685"/>
      <c r="E35" s="685"/>
      <c r="F35" s="686"/>
      <c r="G35" s="653" t="s">
        <v>622</v>
      </c>
      <c r="H35" s="654"/>
      <c r="I35" s="654"/>
      <c r="J35" s="654"/>
      <c r="K35" s="654"/>
      <c r="L35" s="654"/>
      <c r="M35" s="654"/>
      <c r="N35" s="654"/>
      <c r="O35" s="654"/>
      <c r="P35" s="654"/>
      <c r="Q35" s="654"/>
      <c r="R35" s="654"/>
      <c r="S35" s="654"/>
      <c r="T35" s="654"/>
      <c r="U35" s="654"/>
      <c r="V35" s="654"/>
      <c r="W35" s="654"/>
      <c r="X35" s="654"/>
      <c r="Y35" s="657" t="s">
        <v>579</v>
      </c>
      <c r="Z35" s="658"/>
      <c r="AA35" s="659"/>
      <c r="AB35" s="660" t="s">
        <v>623</v>
      </c>
      <c r="AC35" s="661"/>
      <c r="AD35" s="662"/>
      <c r="AE35" s="663">
        <v>7</v>
      </c>
      <c r="AF35" s="663"/>
      <c r="AG35" s="663"/>
      <c r="AH35" s="663"/>
      <c r="AI35" s="663">
        <v>10</v>
      </c>
      <c r="AJ35" s="663"/>
      <c r="AK35" s="663"/>
      <c r="AL35" s="663"/>
      <c r="AM35" s="663">
        <v>17</v>
      </c>
      <c r="AN35" s="663"/>
      <c r="AO35" s="663"/>
      <c r="AP35" s="663"/>
      <c r="AQ35" s="93">
        <v>12</v>
      </c>
      <c r="AR35" s="87"/>
      <c r="AS35" s="87"/>
      <c r="AT35" s="87"/>
      <c r="AU35" s="87"/>
      <c r="AV35" s="87"/>
      <c r="AW35" s="87"/>
      <c r="AX35" s="88"/>
    </row>
    <row r="36" spans="1:51" ht="46.5"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19" t="s">
        <v>582</v>
      </c>
      <c r="Z36" s="650"/>
      <c r="AA36" s="651"/>
      <c r="AB36" s="613" t="s">
        <v>624</v>
      </c>
      <c r="AC36" s="614"/>
      <c r="AD36" s="615"/>
      <c r="AE36" s="616" t="s">
        <v>625</v>
      </c>
      <c r="AF36" s="616"/>
      <c r="AG36" s="616"/>
      <c r="AH36" s="616"/>
      <c r="AI36" s="616" t="s">
        <v>626</v>
      </c>
      <c r="AJ36" s="616"/>
      <c r="AK36" s="616"/>
      <c r="AL36" s="616"/>
      <c r="AM36" s="616" t="s">
        <v>694</v>
      </c>
      <c r="AN36" s="616"/>
      <c r="AO36" s="616"/>
      <c r="AP36" s="616"/>
      <c r="AQ36" s="616" t="s">
        <v>657</v>
      </c>
      <c r="AR36" s="616"/>
      <c r="AS36" s="616"/>
      <c r="AT36" s="616"/>
      <c r="AU36" s="616"/>
      <c r="AV36" s="616"/>
      <c r="AW36" s="616"/>
      <c r="AX36" s="652"/>
    </row>
    <row r="37" spans="1:51" ht="18.75" customHeight="1" x14ac:dyDescent="0.15">
      <c r="A37" s="669" t="s">
        <v>235</v>
      </c>
      <c r="B37" s="670"/>
      <c r="C37" s="670"/>
      <c r="D37" s="670"/>
      <c r="E37" s="670"/>
      <c r="F37" s="671"/>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414</v>
      </c>
      <c r="AF37" s="611"/>
      <c r="AG37" s="611"/>
      <c r="AH37" s="612"/>
      <c r="AI37" s="679" t="s">
        <v>566</v>
      </c>
      <c r="AJ37" s="679"/>
      <c r="AK37" s="679"/>
      <c r="AL37" s="610"/>
      <c r="AM37" s="679" t="s">
        <v>382</v>
      </c>
      <c r="AN37" s="679"/>
      <c r="AO37" s="679"/>
      <c r="AP37" s="610"/>
      <c r="AQ37" s="216" t="s">
        <v>173</v>
      </c>
      <c r="AR37" s="217"/>
      <c r="AS37" s="217"/>
      <c r="AT37" s="218"/>
      <c r="AU37" s="197" t="s">
        <v>128</v>
      </c>
      <c r="AV37" s="197"/>
      <c r="AW37" s="197"/>
      <c r="AX37" s="200"/>
    </row>
    <row r="38" spans="1:51" ht="18.75" customHeight="1" x14ac:dyDescent="0.15">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0"/>
      <c r="AJ38" s="680"/>
      <c r="AK38" s="680"/>
      <c r="AL38" s="116"/>
      <c r="AM38" s="680"/>
      <c r="AN38" s="680"/>
      <c r="AO38" s="680"/>
      <c r="AP38" s="116"/>
      <c r="AQ38" s="508" t="s">
        <v>611</v>
      </c>
      <c r="AR38" s="509"/>
      <c r="AS38" s="127" t="s">
        <v>174</v>
      </c>
      <c r="AT38" s="128"/>
      <c r="AU38" s="126">
        <v>3</v>
      </c>
      <c r="AV38" s="126"/>
      <c r="AW38" s="108" t="s">
        <v>166</v>
      </c>
      <c r="AX38" s="129"/>
    </row>
    <row r="39" spans="1:51" ht="23.25" customHeight="1" x14ac:dyDescent="0.15">
      <c r="A39" s="675"/>
      <c r="B39" s="673"/>
      <c r="C39" s="673"/>
      <c r="D39" s="673"/>
      <c r="E39" s="673"/>
      <c r="F39" s="674"/>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617</v>
      </c>
      <c r="AC39" s="148"/>
      <c r="AD39" s="148"/>
      <c r="AE39" s="93">
        <v>16</v>
      </c>
      <c r="AF39" s="87"/>
      <c r="AG39" s="87"/>
      <c r="AH39" s="87"/>
      <c r="AI39" s="93">
        <v>44</v>
      </c>
      <c r="AJ39" s="87"/>
      <c r="AK39" s="87"/>
      <c r="AL39" s="87"/>
      <c r="AM39" s="93">
        <v>78</v>
      </c>
      <c r="AN39" s="87"/>
      <c r="AO39" s="87"/>
      <c r="AP39" s="87"/>
      <c r="AQ39" s="94" t="s">
        <v>611</v>
      </c>
      <c r="AR39" s="95"/>
      <c r="AS39" s="95"/>
      <c r="AT39" s="96"/>
      <c r="AU39" s="87">
        <v>78</v>
      </c>
      <c r="AV39" s="87"/>
      <c r="AW39" s="87"/>
      <c r="AX39" s="88"/>
    </row>
    <row r="40" spans="1:51" ht="23.25" customHeight="1" x14ac:dyDescent="0.15">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t="s">
        <v>611</v>
      </c>
      <c r="AF40" s="87"/>
      <c r="AG40" s="87"/>
      <c r="AH40" s="87"/>
      <c r="AI40" s="93">
        <v>50</v>
      </c>
      <c r="AJ40" s="87"/>
      <c r="AK40" s="87"/>
      <c r="AL40" s="87"/>
      <c r="AM40" s="93">
        <v>80</v>
      </c>
      <c r="AN40" s="87"/>
      <c r="AO40" s="87"/>
      <c r="AP40" s="87"/>
      <c r="AQ40" s="94" t="s">
        <v>611</v>
      </c>
      <c r="AR40" s="95"/>
      <c r="AS40" s="95"/>
      <c r="AT40" s="96"/>
      <c r="AU40" s="87">
        <v>80</v>
      </c>
      <c r="AV40" s="87"/>
      <c r="AW40" s="87"/>
      <c r="AX40" s="88"/>
    </row>
    <row r="41" spans="1:51" ht="36.75" customHeight="1" x14ac:dyDescent="0.15">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v>32</v>
      </c>
      <c r="AF41" s="87"/>
      <c r="AG41" s="87"/>
      <c r="AH41" s="87"/>
      <c r="AI41" s="93">
        <v>88</v>
      </c>
      <c r="AJ41" s="87"/>
      <c r="AK41" s="87"/>
      <c r="AL41" s="87"/>
      <c r="AM41" s="93">
        <v>98</v>
      </c>
      <c r="AN41" s="87"/>
      <c r="AO41" s="87"/>
      <c r="AP41" s="87"/>
      <c r="AQ41" s="94" t="s">
        <v>611</v>
      </c>
      <c r="AR41" s="95"/>
      <c r="AS41" s="95"/>
      <c r="AT41" s="96"/>
      <c r="AU41" s="87">
        <v>98</v>
      </c>
      <c r="AV41" s="87"/>
      <c r="AW41" s="87"/>
      <c r="AX41" s="88"/>
    </row>
    <row r="42" spans="1:51" ht="23.25" customHeight="1" x14ac:dyDescent="0.15">
      <c r="A42" s="187" t="s">
        <v>258</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173</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174</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173</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174</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173</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174</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7" t="s">
        <v>577</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15">
      <c r="A65" s="649" t="s">
        <v>578</v>
      </c>
      <c r="B65" s="153"/>
      <c r="C65" s="153"/>
      <c r="D65" s="153"/>
      <c r="E65" s="153"/>
      <c r="F65" s="154"/>
      <c r="G65" s="690" t="s">
        <v>570</v>
      </c>
      <c r="H65" s="691"/>
      <c r="I65" s="691"/>
      <c r="J65" s="691"/>
      <c r="K65" s="691"/>
      <c r="L65" s="691"/>
      <c r="M65" s="691"/>
      <c r="N65" s="691"/>
      <c r="O65" s="691"/>
      <c r="P65" s="692" t="s">
        <v>569</v>
      </c>
      <c r="Q65" s="691"/>
      <c r="R65" s="691"/>
      <c r="S65" s="691"/>
      <c r="T65" s="691"/>
      <c r="U65" s="691"/>
      <c r="V65" s="691"/>
      <c r="W65" s="691"/>
      <c r="X65" s="693"/>
      <c r="Y65" s="694"/>
      <c r="Z65" s="695"/>
      <c r="AA65" s="696"/>
      <c r="AB65" s="627" t="s">
        <v>11</v>
      </c>
      <c r="AC65" s="627"/>
      <c r="AD65" s="627"/>
      <c r="AE65" s="116" t="s">
        <v>414</v>
      </c>
      <c r="AF65" s="697"/>
      <c r="AG65" s="697"/>
      <c r="AH65" s="698"/>
      <c r="AI65" s="116" t="s">
        <v>566</v>
      </c>
      <c r="AJ65" s="697"/>
      <c r="AK65" s="697"/>
      <c r="AL65" s="698"/>
      <c r="AM65" s="116" t="s">
        <v>382</v>
      </c>
      <c r="AN65" s="697"/>
      <c r="AO65" s="697"/>
      <c r="AP65" s="698"/>
      <c r="AQ65" s="624" t="s">
        <v>413</v>
      </c>
      <c r="AR65" s="625"/>
      <c r="AS65" s="625"/>
      <c r="AT65" s="626"/>
      <c r="AU65" s="624" t="s">
        <v>591</v>
      </c>
      <c r="AV65" s="625"/>
      <c r="AW65" s="625"/>
      <c r="AX65" s="634"/>
      <c r="AY65">
        <f>COUNTA($G$66)</f>
        <v>0</v>
      </c>
    </row>
    <row r="66" spans="1:51" ht="23.25" hidden="1" customHeight="1" x14ac:dyDescent="0.15">
      <c r="A66" s="649"/>
      <c r="B66" s="153"/>
      <c r="C66" s="153"/>
      <c r="D66" s="153"/>
      <c r="E66" s="153"/>
      <c r="F66" s="154"/>
      <c r="G66" s="635"/>
      <c r="H66" s="636"/>
      <c r="I66" s="636"/>
      <c r="J66" s="636"/>
      <c r="K66" s="636"/>
      <c r="L66" s="636"/>
      <c r="M66" s="636"/>
      <c r="N66" s="636"/>
      <c r="O66" s="636"/>
      <c r="P66" s="639"/>
      <c r="Q66" s="640"/>
      <c r="R66" s="640"/>
      <c r="S66" s="640"/>
      <c r="T66" s="640"/>
      <c r="U66" s="640"/>
      <c r="V66" s="640"/>
      <c r="W66" s="640"/>
      <c r="X66" s="641"/>
      <c r="Y66" s="645" t="s">
        <v>51</v>
      </c>
      <c r="Z66" s="646"/>
      <c r="AA66" s="647"/>
      <c r="AB66" s="648"/>
      <c r="AC66" s="648"/>
      <c r="AD66" s="648"/>
      <c r="AE66" s="617"/>
      <c r="AF66" s="617"/>
      <c r="AG66" s="617"/>
      <c r="AH66" s="617"/>
      <c r="AI66" s="617"/>
      <c r="AJ66" s="617"/>
      <c r="AK66" s="617"/>
      <c r="AL66" s="617"/>
      <c r="AM66" s="617"/>
      <c r="AN66" s="617"/>
      <c r="AO66" s="617"/>
      <c r="AP66" s="617"/>
      <c r="AQ66" s="617"/>
      <c r="AR66" s="617"/>
      <c r="AS66" s="617"/>
      <c r="AT66" s="617"/>
      <c r="AU66" s="618"/>
      <c r="AV66" s="619"/>
      <c r="AW66" s="619"/>
      <c r="AX66" s="620"/>
      <c r="AY66">
        <f>$AY$65</f>
        <v>0</v>
      </c>
    </row>
    <row r="67" spans="1:51" ht="23.25" hidden="1" customHeight="1" x14ac:dyDescent="0.15">
      <c r="A67" s="188"/>
      <c r="B67" s="158"/>
      <c r="C67" s="158"/>
      <c r="D67" s="158"/>
      <c r="E67" s="158"/>
      <c r="F67" s="159"/>
      <c r="G67" s="637"/>
      <c r="H67" s="638"/>
      <c r="I67" s="638"/>
      <c r="J67" s="638"/>
      <c r="K67" s="638"/>
      <c r="L67" s="638"/>
      <c r="M67" s="638"/>
      <c r="N67" s="638"/>
      <c r="O67" s="638"/>
      <c r="P67" s="642"/>
      <c r="Q67" s="643"/>
      <c r="R67" s="643"/>
      <c r="S67" s="643"/>
      <c r="T67" s="643"/>
      <c r="U67" s="643"/>
      <c r="V67" s="643"/>
      <c r="W67" s="643"/>
      <c r="X67" s="644"/>
      <c r="Y67" s="621" t="s">
        <v>52</v>
      </c>
      <c r="Z67" s="622"/>
      <c r="AA67" s="623"/>
      <c r="AB67" s="648"/>
      <c r="AC67" s="648"/>
      <c r="AD67" s="648"/>
      <c r="AE67" s="617"/>
      <c r="AF67" s="617"/>
      <c r="AG67" s="617"/>
      <c r="AH67" s="617"/>
      <c r="AI67" s="617"/>
      <c r="AJ67" s="617"/>
      <c r="AK67" s="617"/>
      <c r="AL67" s="617"/>
      <c r="AM67" s="617"/>
      <c r="AN67" s="617"/>
      <c r="AO67" s="617"/>
      <c r="AP67" s="617"/>
      <c r="AQ67" s="617"/>
      <c r="AR67" s="617"/>
      <c r="AS67" s="617"/>
      <c r="AT67" s="617"/>
      <c r="AU67" s="618"/>
      <c r="AV67" s="619"/>
      <c r="AW67" s="619"/>
      <c r="AX67" s="620"/>
      <c r="AY67">
        <f>$AY$65</f>
        <v>0</v>
      </c>
    </row>
    <row r="68" spans="1:51" ht="23.25" hidden="1" customHeight="1" x14ac:dyDescent="0.15">
      <c r="A68" s="681" t="s">
        <v>579</v>
      </c>
      <c r="B68" s="682"/>
      <c r="C68" s="682"/>
      <c r="D68" s="682"/>
      <c r="E68" s="682"/>
      <c r="F68" s="683"/>
      <c r="G68" s="176" t="s">
        <v>580</v>
      </c>
      <c r="H68" s="176"/>
      <c r="I68" s="176"/>
      <c r="J68" s="176"/>
      <c r="K68" s="176"/>
      <c r="L68" s="176"/>
      <c r="M68" s="176"/>
      <c r="N68" s="176"/>
      <c r="O68" s="176"/>
      <c r="P68" s="176"/>
      <c r="Q68" s="176"/>
      <c r="R68" s="176"/>
      <c r="S68" s="176"/>
      <c r="T68" s="176"/>
      <c r="U68" s="176"/>
      <c r="V68" s="176"/>
      <c r="W68" s="176"/>
      <c r="X68" s="177"/>
      <c r="Y68" s="631"/>
      <c r="Z68" s="632"/>
      <c r="AA68" s="633"/>
      <c r="AB68" s="175" t="s">
        <v>11</v>
      </c>
      <c r="AC68" s="176"/>
      <c r="AD68" s="177"/>
      <c r="AE68" s="119" t="s">
        <v>414</v>
      </c>
      <c r="AF68" s="119"/>
      <c r="AG68" s="119"/>
      <c r="AH68" s="119"/>
      <c r="AI68" s="119" t="s">
        <v>566</v>
      </c>
      <c r="AJ68" s="119"/>
      <c r="AK68" s="119"/>
      <c r="AL68" s="119"/>
      <c r="AM68" s="119" t="s">
        <v>382</v>
      </c>
      <c r="AN68" s="119"/>
      <c r="AO68" s="119"/>
      <c r="AP68" s="119"/>
      <c r="AQ68" s="628" t="s">
        <v>592</v>
      </c>
      <c r="AR68" s="629"/>
      <c r="AS68" s="629"/>
      <c r="AT68" s="629"/>
      <c r="AU68" s="629"/>
      <c r="AV68" s="629"/>
      <c r="AW68" s="629"/>
      <c r="AX68" s="630"/>
      <c r="AY68">
        <f>IF(SUBSTITUTE(SUBSTITUTE($G$69,"／",""),"　","")="",0,1)</f>
        <v>0</v>
      </c>
    </row>
    <row r="69" spans="1:51" ht="23.25" hidden="1" customHeight="1" x14ac:dyDescent="0.15">
      <c r="A69" s="684"/>
      <c r="B69" s="685"/>
      <c r="C69" s="685"/>
      <c r="D69" s="685"/>
      <c r="E69" s="685"/>
      <c r="F69" s="686"/>
      <c r="G69" s="653" t="s">
        <v>627</v>
      </c>
      <c r="H69" s="654"/>
      <c r="I69" s="654"/>
      <c r="J69" s="654"/>
      <c r="K69" s="654"/>
      <c r="L69" s="654"/>
      <c r="M69" s="654"/>
      <c r="N69" s="654"/>
      <c r="O69" s="654"/>
      <c r="P69" s="654"/>
      <c r="Q69" s="654"/>
      <c r="R69" s="654"/>
      <c r="S69" s="654"/>
      <c r="T69" s="654"/>
      <c r="U69" s="654"/>
      <c r="V69" s="654"/>
      <c r="W69" s="654"/>
      <c r="X69" s="654"/>
      <c r="Y69" s="657" t="s">
        <v>579</v>
      </c>
      <c r="Z69" s="658"/>
      <c r="AA69" s="659"/>
      <c r="AB69" s="660"/>
      <c r="AC69" s="661"/>
      <c r="AD69" s="662"/>
      <c r="AE69" s="663"/>
      <c r="AF69" s="663"/>
      <c r="AG69" s="663"/>
      <c r="AH69" s="663"/>
      <c r="AI69" s="663"/>
      <c r="AJ69" s="663"/>
      <c r="AK69" s="663"/>
      <c r="AL69" s="663"/>
      <c r="AM69" s="663"/>
      <c r="AN69" s="663"/>
      <c r="AO69" s="663"/>
      <c r="AP69" s="663"/>
      <c r="AQ69" s="93"/>
      <c r="AR69" s="87"/>
      <c r="AS69" s="87"/>
      <c r="AT69" s="87"/>
      <c r="AU69" s="87"/>
      <c r="AV69" s="87"/>
      <c r="AW69" s="87"/>
      <c r="AX69" s="88"/>
      <c r="AY69">
        <f>$AY$68</f>
        <v>0</v>
      </c>
    </row>
    <row r="70" spans="1:51" ht="46.5" hidden="1"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19" t="s">
        <v>582</v>
      </c>
      <c r="Z70" s="650"/>
      <c r="AA70" s="651"/>
      <c r="AB70" s="613" t="s">
        <v>583</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18.75" customHeight="1" x14ac:dyDescent="0.15">
      <c r="A71" s="418" t="s">
        <v>235</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414</v>
      </c>
      <c r="AF71" s="119"/>
      <c r="AG71" s="119"/>
      <c r="AH71" s="119"/>
      <c r="AI71" s="119" t="s">
        <v>566</v>
      </c>
      <c r="AJ71" s="119"/>
      <c r="AK71" s="119"/>
      <c r="AL71" s="119"/>
      <c r="AM71" s="119" t="s">
        <v>382</v>
      </c>
      <c r="AN71" s="119"/>
      <c r="AO71" s="119"/>
      <c r="AP71" s="119"/>
      <c r="AQ71" s="216" t="s">
        <v>173</v>
      </c>
      <c r="AR71" s="217"/>
      <c r="AS71" s="217"/>
      <c r="AT71" s="218"/>
      <c r="AU71" s="197" t="s">
        <v>128</v>
      </c>
      <c r="AV71" s="197"/>
      <c r="AW71" s="197"/>
      <c r="AX71" s="200"/>
      <c r="AY71">
        <f>COUNTA($G$73)</f>
        <v>1</v>
      </c>
    </row>
    <row r="72" spans="1:51" ht="18.75" customHeight="1" x14ac:dyDescent="0.15">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t="s">
        <v>611</v>
      </c>
      <c r="AR72" s="509"/>
      <c r="AS72" s="127" t="s">
        <v>174</v>
      </c>
      <c r="AT72" s="128"/>
      <c r="AU72" s="126">
        <v>7</v>
      </c>
      <c r="AV72" s="126"/>
      <c r="AW72" s="108" t="s">
        <v>166</v>
      </c>
      <c r="AX72" s="129"/>
      <c r="AY72">
        <f t="shared" ref="AY72:AY77" si="1">$AY$71</f>
        <v>1</v>
      </c>
    </row>
    <row r="73" spans="1:51" ht="23.25" customHeight="1" x14ac:dyDescent="0.15">
      <c r="A73" s="599"/>
      <c r="B73" s="597"/>
      <c r="C73" s="597"/>
      <c r="D73" s="597"/>
      <c r="E73" s="597"/>
      <c r="F73" s="598"/>
      <c r="G73" s="178" t="s">
        <v>619</v>
      </c>
      <c r="H73" s="179"/>
      <c r="I73" s="179"/>
      <c r="J73" s="179"/>
      <c r="K73" s="179"/>
      <c r="L73" s="179"/>
      <c r="M73" s="179"/>
      <c r="N73" s="179"/>
      <c r="O73" s="180"/>
      <c r="P73" s="131" t="s">
        <v>620</v>
      </c>
      <c r="Q73" s="131"/>
      <c r="R73" s="131"/>
      <c r="S73" s="131"/>
      <c r="T73" s="131"/>
      <c r="U73" s="131"/>
      <c r="V73" s="131"/>
      <c r="W73" s="131"/>
      <c r="X73" s="132"/>
      <c r="Y73" s="219" t="s">
        <v>12</v>
      </c>
      <c r="Z73" s="220"/>
      <c r="AA73" s="221"/>
      <c r="AB73" s="148" t="s">
        <v>617</v>
      </c>
      <c r="AC73" s="148"/>
      <c r="AD73" s="148"/>
      <c r="AE73" s="93" t="s">
        <v>611</v>
      </c>
      <c r="AF73" s="87"/>
      <c r="AG73" s="87"/>
      <c r="AH73" s="87"/>
      <c r="AI73" s="93">
        <v>23</v>
      </c>
      <c r="AJ73" s="87"/>
      <c r="AK73" s="87"/>
      <c r="AL73" s="87"/>
      <c r="AM73" s="93">
        <v>33</v>
      </c>
      <c r="AN73" s="87"/>
      <c r="AO73" s="87"/>
      <c r="AP73" s="87"/>
      <c r="AQ73" s="94" t="s">
        <v>611</v>
      </c>
      <c r="AR73" s="95"/>
      <c r="AS73" s="95"/>
      <c r="AT73" s="96"/>
      <c r="AU73" s="87" t="s">
        <v>699</v>
      </c>
      <c r="AV73" s="87"/>
      <c r="AW73" s="87"/>
      <c r="AX73" s="88"/>
      <c r="AY73">
        <f t="shared" si="1"/>
        <v>1</v>
      </c>
    </row>
    <row r="74" spans="1:51" ht="23.25" customHeight="1" x14ac:dyDescent="0.15">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617</v>
      </c>
      <c r="AC74" s="92"/>
      <c r="AD74" s="92"/>
      <c r="AE74" s="93" t="s">
        <v>611</v>
      </c>
      <c r="AF74" s="87"/>
      <c r="AG74" s="87"/>
      <c r="AH74" s="87"/>
      <c r="AI74" s="93" t="s">
        <v>611</v>
      </c>
      <c r="AJ74" s="87"/>
      <c r="AK74" s="87"/>
      <c r="AL74" s="87"/>
      <c r="AM74" s="93" t="s">
        <v>652</v>
      </c>
      <c r="AN74" s="87"/>
      <c r="AO74" s="87"/>
      <c r="AP74" s="87"/>
      <c r="AQ74" s="94" t="s">
        <v>611</v>
      </c>
      <c r="AR74" s="95"/>
      <c r="AS74" s="95"/>
      <c r="AT74" s="96"/>
      <c r="AU74" s="87">
        <v>100</v>
      </c>
      <c r="AV74" s="87"/>
      <c r="AW74" s="87"/>
      <c r="AX74" s="88"/>
      <c r="AY74">
        <f t="shared" si="1"/>
        <v>1</v>
      </c>
    </row>
    <row r="75" spans="1:51" ht="23.25" customHeight="1" x14ac:dyDescent="0.15">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t="s">
        <v>611</v>
      </c>
      <c r="AF75" s="87"/>
      <c r="AG75" s="87"/>
      <c r="AH75" s="87"/>
      <c r="AI75" s="93">
        <v>23</v>
      </c>
      <c r="AJ75" s="87"/>
      <c r="AK75" s="87"/>
      <c r="AL75" s="87"/>
      <c r="AM75" s="93">
        <v>33</v>
      </c>
      <c r="AN75" s="87"/>
      <c r="AO75" s="87"/>
      <c r="AP75" s="87"/>
      <c r="AQ75" s="94" t="s">
        <v>611</v>
      </c>
      <c r="AR75" s="95"/>
      <c r="AS75" s="95"/>
      <c r="AT75" s="96"/>
      <c r="AU75" s="87" t="s">
        <v>699</v>
      </c>
      <c r="AV75" s="87"/>
      <c r="AW75" s="87"/>
      <c r="AX75" s="88"/>
      <c r="AY75">
        <f t="shared" si="1"/>
        <v>1</v>
      </c>
    </row>
    <row r="76" spans="1:51" ht="23.25" customHeight="1" x14ac:dyDescent="0.15">
      <c r="A76" s="187" t="s">
        <v>258</v>
      </c>
      <c r="B76" s="150"/>
      <c r="C76" s="150"/>
      <c r="D76" s="150"/>
      <c r="E76" s="150"/>
      <c r="F76" s="151"/>
      <c r="G76" s="189" t="s">
        <v>702</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173</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174</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173</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174</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173</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174</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3" t="s">
        <v>577</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9" t="s">
        <v>578</v>
      </c>
      <c r="B99" s="153"/>
      <c r="C99" s="153"/>
      <c r="D99" s="153"/>
      <c r="E99" s="153"/>
      <c r="F99" s="154"/>
      <c r="G99" s="690" t="s">
        <v>570</v>
      </c>
      <c r="H99" s="691"/>
      <c r="I99" s="691"/>
      <c r="J99" s="691"/>
      <c r="K99" s="691"/>
      <c r="L99" s="691"/>
      <c r="M99" s="691"/>
      <c r="N99" s="691"/>
      <c r="O99" s="691"/>
      <c r="P99" s="692" t="s">
        <v>569</v>
      </c>
      <c r="Q99" s="691"/>
      <c r="R99" s="691"/>
      <c r="S99" s="691"/>
      <c r="T99" s="691"/>
      <c r="U99" s="691"/>
      <c r="V99" s="691"/>
      <c r="W99" s="691"/>
      <c r="X99" s="693"/>
      <c r="Y99" s="694"/>
      <c r="Z99" s="695"/>
      <c r="AA99" s="696"/>
      <c r="AB99" s="627" t="s">
        <v>11</v>
      </c>
      <c r="AC99" s="627"/>
      <c r="AD99" s="627"/>
      <c r="AE99" s="119" t="s">
        <v>414</v>
      </c>
      <c r="AF99" s="119"/>
      <c r="AG99" s="119"/>
      <c r="AH99" s="119"/>
      <c r="AI99" s="119" t="s">
        <v>566</v>
      </c>
      <c r="AJ99" s="119"/>
      <c r="AK99" s="119"/>
      <c r="AL99" s="119"/>
      <c r="AM99" s="119" t="s">
        <v>382</v>
      </c>
      <c r="AN99" s="119"/>
      <c r="AO99" s="119"/>
      <c r="AP99" s="119"/>
      <c r="AQ99" s="624" t="s">
        <v>413</v>
      </c>
      <c r="AR99" s="625"/>
      <c r="AS99" s="625"/>
      <c r="AT99" s="626"/>
      <c r="AU99" s="624" t="s">
        <v>591</v>
      </c>
      <c r="AV99" s="625"/>
      <c r="AW99" s="625"/>
      <c r="AX99" s="634"/>
      <c r="AY99">
        <f>COUNTA($G$100)</f>
        <v>0</v>
      </c>
    </row>
    <row r="100" spans="1:60" ht="23.25" hidden="1" customHeight="1" x14ac:dyDescent="0.15">
      <c r="A100" s="649"/>
      <c r="B100" s="153"/>
      <c r="C100" s="153"/>
      <c r="D100" s="153"/>
      <c r="E100" s="153"/>
      <c r="F100" s="154"/>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15">
      <c r="A101" s="188"/>
      <c r="B101" s="158"/>
      <c r="C101" s="158"/>
      <c r="D101" s="158"/>
      <c r="E101" s="158"/>
      <c r="F101" s="159"/>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15">
      <c r="A102" s="187" t="s">
        <v>579</v>
      </c>
      <c r="B102" s="105"/>
      <c r="C102" s="105"/>
      <c r="D102" s="105"/>
      <c r="E102" s="105"/>
      <c r="F102" s="664"/>
      <c r="G102" s="176" t="s">
        <v>580</v>
      </c>
      <c r="H102" s="176"/>
      <c r="I102" s="176"/>
      <c r="J102" s="176"/>
      <c r="K102" s="176"/>
      <c r="L102" s="176"/>
      <c r="M102" s="176"/>
      <c r="N102" s="176"/>
      <c r="O102" s="176"/>
      <c r="P102" s="176"/>
      <c r="Q102" s="176"/>
      <c r="R102" s="176"/>
      <c r="S102" s="176"/>
      <c r="T102" s="176"/>
      <c r="U102" s="176"/>
      <c r="V102" s="176"/>
      <c r="W102" s="176"/>
      <c r="X102" s="177"/>
      <c r="Y102" s="631"/>
      <c r="Z102" s="632"/>
      <c r="AA102" s="633"/>
      <c r="AB102" s="175" t="s">
        <v>11</v>
      </c>
      <c r="AC102" s="176"/>
      <c r="AD102" s="177"/>
      <c r="AE102" s="119" t="s">
        <v>414</v>
      </c>
      <c r="AF102" s="119"/>
      <c r="AG102" s="119"/>
      <c r="AH102" s="119"/>
      <c r="AI102" s="119" t="s">
        <v>566</v>
      </c>
      <c r="AJ102" s="119"/>
      <c r="AK102" s="119"/>
      <c r="AL102" s="119"/>
      <c r="AM102" s="119" t="s">
        <v>382</v>
      </c>
      <c r="AN102" s="119"/>
      <c r="AO102" s="119"/>
      <c r="AP102" s="119"/>
      <c r="AQ102" s="628" t="s">
        <v>592</v>
      </c>
      <c r="AR102" s="629"/>
      <c r="AS102" s="629"/>
      <c r="AT102" s="629"/>
      <c r="AU102" s="629"/>
      <c r="AV102" s="629"/>
      <c r="AW102" s="629"/>
      <c r="AX102" s="630"/>
      <c r="AY102">
        <f>IF(SUBSTITUTE(SUBSTITUTE($G$103,"／",""),"　","")="",0,1)</f>
        <v>0</v>
      </c>
    </row>
    <row r="103" spans="1:60" ht="23.25" hidden="1" customHeight="1" x14ac:dyDescent="0.15">
      <c r="A103" s="665"/>
      <c r="B103" s="197"/>
      <c r="C103" s="197"/>
      <c r="D103" s="197"/>
      <c r="E103" s="197"/>
      <c r="F103" s="666"/>
      <c r="G103" s="653" t="s">
        <v>581</v>
      </c>
      <c r="H103" s="654"/>
      <c r="I103" s="654"/>
      <c r="J103" s="654"/>
      <c r="K103" s="654"/>
      <c r="L103" s="654"/>
      <c r="M103" s="654"/>
      <c r="N103" s="654"/>
      <c r="O103" s="654"/>
      <c r="P103" s="654"/>
      <c r="Q103" s="654"/>
      <c r="R103" s="654"/>
      <c r="S103" s="654"/>
      <c r="T103" s="654"/>
      <c r="U103" s="654"/>
      <c r="V103" s="654"/>
      <c r="W103" s="654"/>
      <c r="X103" s="654"/>
      <c r="Y103" s="657" t="s">
        <v>579</v>
      </c>
      <c r="Z103" s="658"/>
      <c r="AA103" s="659"/>
      <c r="AB103" s="660"/>
      <c r="AC103" s="661"/>
      <c r="AD103" s="662"/>
      <c r="AE103" s="663"/>
      <c r="AF103" s="663"/>
      <c r="AG103" s="663"/>
      <c r="AH103" s="663"/>
      <c r="AI103" s="663"/>
      <c r="AJ103" s="663"/>
      <c r="AK103" s="663"/>
      <c r="AL103" s="663"/>
      <c r="AM103" s="663"/>
      <c r="AN103" s="663"/>
      <c r="AO103" s="663"/>
      <c r="AP103" s="663"/>
      <c r="AQ103" s="93"/>
      <c r="AR103" s="87"/>
      <c r="AS103" s="87"/>
      <c r="AT103" s="87"/>
      <c r="AU103" s="87"/>
      <c r="AV103" s="87"/>
      <c r="AW103" s="87"/>
      <c r="AX103" s="88"/>
      <c r="AY103">
        <f>$AY$102</f>
        <v>0</v>
      </c>
    </row>
    <row r="104" spans="1:60" ht="46.5" hidden="1" customHeight="1" x14ac:dyDescent="0.15">
      <c r="A104" s="667"/>
      <c r="B104" s="108"/>
      <c r="C104" s="108"/>
      <c r="D104" s="108"/>
      <c r="E104" s="108"/>
      <c r="F104" s="668"/>
      <c r="G104" s="655"/>
      <c r="H104" s="656"/>
      <c r="I104" s="656"/>
      <c r="J104" s="656"/>
      <c r="K104" s="656"/>
      <c r="L104" s="656"/>
      <c r="M104" s="656"/>
      <c r="N104" s="656"/>
      <c r="O104" s="656"/>
      <c r="P104" s="656"/>
      <c r="Q104" s="656"/>
      <c r="R104" s="656"/>
      <c r="S104" s="656"/>
      <c r="T104" s="656"/>
      <c r="U104" s="656"/>
      <c r="V104" s="656"/>
      <c r="W104" s="656"/>
      <c r="X104" s="656"/>
      <c r="Y104" s="219" t="s">
        <v>582</v>
      </c>
      <c r="Z104" s="650"/>
      <c r="AA104" s="651"/>
      <c r="AB104" s="613" t="s">
        <v>583</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x14ac:dyDescent="0.15">
      <c r="A105" s="418" t="s">
        <v>235</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414</v>
      </c>
      <c r="AF105" s="119"/>
      <c r="AG105" s="119"/>
      <c r="AH105" s="119"/>
      <c r="AI105" s="119" t="s">
        <v>566</v>
      </c>
      <c r="AJ105" s="119"/>
      <c r="AK105" s="119"/>
      <c r="AL105" s="119"/>
      <c r="AM105" s="119" t="s">
        <v>382</v>
      </c>
      <c r="AN105" s="119"/>
      <c r="AO105" s="119"/>
      <c r="AP105" s="119"/>
      <c r="AQ105" s="216" t="s">
        <v>173</v>
      </c>
      <c r="AR105" s="217"/>
      <c r="AS105" s="217"/>
      <c r="AT105" s="218"/>
      <c r="AU105" s="197" t="s">
        <v>128</v>
      </c>
      <c r="AV105" s="197"/>
      <c r="AW105" s="197"/>
      <c r="AX105" s="200"/>
      <c r="AY105">
        <f>COUNTA($G$107)</f>
        <v>0</v>
      </c>
    </row>
    <row r="106" spans="1:60" ht="18.75" hidden="1" customHeight="1" x14ac:dyDescent="0.15">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c r="AR106" s="509"/>
      <c r="AS106" s="127" t="s">
        <v>174</v>
      </c>
      <c r="AT106" s="128"/>
      <c r="AU106" s="126"/>
      <c r="AV106" s="126"/>
      <c r="AW106" s="108" t="s">
        <v>166</v>
      </c>
      <c r="AX106" s="129"/>
      <c r="AY106">
        <f t="shared" ref="AY106:AY111" si="3">$AY$105</f>
        <v>0</v>
      </c>
    </row>
    <row r="107" spans="1:60" ht="23.25" hidden="1" customHeight="1" x14ac:dyDescent="0.15">
      <c r="A107" s="599"/>
      <c r="B107" s="597"/>
      <c r="C107" s="597"/>
      <c r="D107" s="597"/>
      <c r="E107" s="597"/>
      <c r="F107" s="59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0"/>
      <c r="B108" s="601"/>
      <c r="C108" s="601"/>
      <c r="D108" s="601"/>
      <c r="E108" s="601"/>
      <c r="F108" s="60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9"/>
      <c r="B109" s="597"/>
      <c r="C109" s="597"/>
      <c r="D109" s="597"/>
      <c r="E109" s="597"/>
      <c r="F109" s="59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3" t="s">
        <v>14</v>
      </c>
      <c r="AC109" s="593"/>
      <c r="AD109" s="59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173</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174</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173</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174</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173</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174</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577</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9" t="s">
        <v>578</v>
      </c>
      <c r="B133" s="153"/>
      <c r="C133" s="153"/>
      <c r="D133" s="153"/>
      <c r="E133" s="153"/>
      <c r="F133" s="154"/>
      <c r="G133" s="690" t="s">
        <v>570</v>
      </c>
      <c r="H133" s="691"/>
      <c r="I133" s="691"/>
      <c r="J133" s="691"/>
      <c r="K133" s="691"/>
      <c r="L133" s="691"/>
      <c r="M133" s="691"/>
      <c r="N133" s="691"/>
      <c r="O133" s="691"/>
      <c r="P133" s="692" t="s">
        <v>569</v>
      </c>
      <c r="Q133" s="691"/>
      <c r="R133" s="691"/>
      <c r="S133" s="691"/>
      <c r="T133" s="691"/>
      <c r="U133" s="691"/>
      <c r="V133" s="691"/>
      <c r="W133" s="691"/>
      <c r="X133" s="693"/>
      <c r="Y133" s="694"/>
      <c r="Z133" s="695"/>
      <c r="AA133" s="696"/>
      <c r="AB133" s="627" t="s">
        <v>11</v>
      </c>
      <c r="AC133" s="627"/>
      <c r="AD133" s="627"/>
      <c r="AE133" s="119" t="s">
        <v>414</v>
      </c>
      <c r="AF133" s="119"/>
      <c r="AG133" s="119"/>
      <c r="AH133" s="119"/>
      <c r="AI133" s="119" t="s">
        <v>566</v>
      </c>
      <c r="AJ133" s="119"/>
      <c r="AK133" s="119"/>
      <c r="AL133" s="119"/>
      <c r="AM133" s="119" t="s">
        <v>382</v>
      </c>
      <c r="AN133" s="119"/>
      <c r="AO133" s="119"/>
      <c r="AP133" s="119"/>
      <c r="AQ133" s="624" t="s">
        <v>413</v>
      </c>
      <c r="AR133" s="625"/>
      <c r="AS133" s="625"/>
      <c r="AT133" s="626"/>
      <c r="AU133" s="624" t="s">
        <v>591</v>
      </c>
      <c r="AV133" s="625"/>
      <c r="AW133" s="625"/>
      <c r="AX133" s="634"/>
      <c r="AY133">
        <f>COUNTA($G$134)</f>
        <v>0</v>
      </c>
    </row>
    <row r="134" spans="1:60" ht="23.25" hidden="1" customHeight="1" x14ac:dyDescent="0.15">
      <c r="A134" s="649"/>
      <c r="B134" s="153"/>
      <c r="C134" s="153"/>
      <c r="D134" s="153"/>
      <c r="E134" s="153"/>
      <c r="F134" s="154"/>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15">
      <c r="A135" s="188"/>
      <c r="B135" s="158"/>
      <c r="C135" s="158"/>
      <c r="D135" s="158"/>
      <c r="E135" s="158"/>
      <c r="F135" s="159"/>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15">
      <c r="A136" s="187" t="s">
        <v>579</v>
      </c>
      <c r="B136" s="105"/>
      <c r="C136" s="105"/>
      <c r="D136" s="105"/>
      <c r="E136" s="105"/>
      <c r="F136" s="664"/>
      <c r="G136" s="176" t="s">
        <v>580</v>
      </c>
      <c r="H136" s="176"/>
      <c r="I136" s="176"/>
      <c r="J136" s="176"/>
      <c r="K136" s="176"/>
      <c r="L136" s="176"/>
      <c r="M136" s="176"/>
      <c r="N136" s="176"/>
      <c r="O136" s="176"/>
      <c r="P136" s="176"/>
      <c r="Q136" s="176"/>
      <c r="R136" s="176"/>
      <c r="S136" s="176"/>
      <c r="T136" s="176"/>
      <c r="U136" s="176"/>
      <c r="V136" s="176"/>
      <c r="W136" s="176"/>
      <c r="X136" s="177"/>
      <c r="Y136" s="631"/>
      <c r="Z136" s="632"/>
      <c r="AA136" s="633"/>
      <c r="AB136" s="175" t="s">
        <v>11</v>
      </c>
      <c r="AC136" s="176"/>
      <c r="AD136" s="177"/>
      <c r="AE136" s="119" t="s">
        <v>414</v>
      </c>
      <c r="AF136" s="119"/>
      <c r="AG136" s="119"/>
      <c r="AH136" s="119"/>
      <c r="AI136" s="119" t="s">
        <v>566</v>
      </c>
      <c r="AJ136" s="119"/>
      <c r="AK136" s="119"/>
      <c r="AL136" s="119"/>
      <c r="AM136" s="119" t="s">
        <v>382</v>
      </c>
      <c r="AN136" s="119"/>
      <c r="AO136" s="119"/>
      <c r="AP136" s="119"/>
      <c r="AQ136" s="628" t="s">
        <v>592</v>
      </c>
      <c r="AR136" s="629"/>
      <c r="AS136" s="629"/>
      <c r="AT136" s="629"/>
      <c r="AU136" s="629"/>
      <c r="AV136" s="629"/>
      <c r="AW136" s="629"/>
      <c r="AX136" s="630"/>
      <c r="AY136">
        <f>IF(SUBSTITUTE(SUBSTITUTE($G$137,"／",""),"　","")="",0,1)</f>
        <v>0</v>
      </c>
    </row>
    <row r="137" spans="1:60" ht="23.25" hidden="1" customHeight="1" x14ac:dyDescent="0.15">
      <c r="A137" s="665"/>
      <c r="B137" s="197"/>
      <c r="C137" s="197"/>
      <c r="D137" s="197"/>
      <c r="E137" s="197"/>
      <c r="F137" s="666"/>
      <c r="G137" s="653" t="s">
        <v>581</v>
      </c>
      <c r="H137" s="654"/>
      <c r="I137" s="654"/>
      <c r="J137" s="654"/>
      <c r="K137" s="654"/>
      <c r="L137" s="654"/>
      <c r="M137" s="654"/>
      <c r="N137" s="654"/>
      <c r="O137" s="654"/>
      <c r="P137" s="654"/>
      <c r="Q137" s="654"/>
      <c r="R137" s="654"/>
      <c r="S137" s="654"/>
      <c r="T137" s="654"/>
      <c r="U137" s="654"/>
      <c r="V137" s="654"/>
      <c r="W137" s="654"/>
      <c r="X137" s="654"/>
      <c r="Y137" s="657" t="s">
        <v>579</v>
      </c>
      <c r="Z137" s="658"/>
      <c r="AA137" s="659"/>
      <c r="AB137" s="660"/>
      <c r="AC137" s="661"/>
      <c r="AD137" s="662"/>
      <c r="AE137" s="663"/>
      <c r="AF137" s="663"/>
      <c r="AG137" s="663"/>
      <c r="AH137" s="663"/>
      <c r="AI137" s="663"/>
      <c r="AJ137" s="663"/>
      <c r="AK137" s="663"/>
      <c r="AL137" s="663"/>
      <c r="AM137" s="663"/>
      <c r="AN137" s="663"/>
      <c r="AO137" s="663"/>
      <c r="AP137" s="663"/>
      <c r="AQ137" s="93"/>
      <c r="AR137" s="87"/>
      <c r="AS137" s="87"/>
      <c r="AT137" s="87"/>
      <c r="AU137" s="87"/>
      <c r="AV137" s="87"/>
      <c r="AW137" s="87"/>
      <c r="AX137" s="88"/>
      <c r="AY137">
        <f>$AY$136</f>
        <v>0</v>
      </c>
    </row>
    <row r="138" spans="1:60" ht="46.5" hidden="1" customHeight="1" x14ac:dyDescent="0.15">
      <c r="A138" s="667"/>
      <c r="B138" s="108"/>
      <c r="C138" s="108"/>
      <c r="D138" s="108"/>
      <c r="E138" s="108"/>
      <c r="F138" s="668"/>
      <c r="G138" s="655"/>
      <c r="H138" s="656"/>
      <c r="I138" s="656"/>
      <c r="J138" s="656"/>
      <c r="K138" s="656"/>
      <c r="L138" s="656"/>
      <c r="M138" s="656"/>
      <c r="N138" s="656"/>
      <c r="O138" s="656"/>
      <c r="P138" s="656"/>
      <c r="Q138" s="656"/>
      <c r="R138" s="656"/>
      <c r="S138" s="656"/>
      <c r="T138" s="656"/>
      <c r="U138" s="656"/>
      <c r="V138" s="656"/>
      <c r="W138" s="656"/>
      <c r="X138" s="656"/>
      <c r="Y138" s="219" t="s">
        <v>582</v>
      </c>
      <c r="Z138" s="650"/>
      <c r="AA138" s="651"/>
      <c r="AB138" s="613" t="s">
        <v>583</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x14ac:dyDescent="0.15">
      <c r="A139" s="418" t="s">
        <v>235</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414</v>
      </c>
      <c r="AF139" s="119"/>
      <c r="AG139" s="119"/>
      <c r="AH139" s="119"/>
      <c r="AI139" s="119" t="s">
        <v>566</v>
      </c>
      <c r="AJ139" s="119"/>
      <c r="AK139" s="119"/>
      <c r="AL139" s="119"/>
      <c r="AM139" s="119" t="s">
        <v>382</v>
      </c>
      <c r="AN139" s="119"/>
      <c r="AO139" s="119"/>
      <c r="AP139" s="119"/>
      <c r="AQ139" s="216" t="s">
        <v>173</v>
      </c>
      <c r="AR139" s="217"/>
      <c r="AS139" s="217"/>
      <c r="AT139" s="218"/>
      <c r="AU139" s="197" t="s">
        <v>128</v>
      </c>
      <c r="AV139" s="197"/>
      <c r="AW139" s="197"/>
      <c r="AX139" s="200"/>
      <c r="AY139">
        <f>COUNTA($G$141)</f>
        <v>0</v>
      </c>
    </row>
    <row r="140" spans="1:60" ht="18.75" hidden="1" customHeight="1" x14ac:dyDescent="0.15">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c r="AR140" s="509"/>
      <c r="AS140" s="127" t="s">
        <v>174</v>
      </c>
      <c r="AT140" s="128"/>
      <c r="AU140" s="126"/>
      <c r="AV140" s="126"/>
      <c r="AW140" s="108" t="s">
        <v>166</v>
      </c>
      <c r="AX140" s="129"/>
      <c r="AY140">
        <f t="shared" ref="AY140:AY145" si="5">$AY$139</f>
        <v>0</v>
      </c>
    </row>
    <row r="141" spans="1:60" ht="23.25" hidden="1" customHeight="1" x14ac:dyDescent="0.15">
      <c r="A141" s="599"/>
      <c r="B141" s="597"/>
      <c r="C141" s="597"/>
      <c r="D141" s="597"/>
      <c r="E141" s="597"/>
      <c r="F141" s="59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173</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174</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173</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174</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173</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174</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577</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9" t="s">
        <v>578</v>
      </c>
      <c r="B167" s="153"/>
      <c r="C167" s="153"/>
      <c r="D167" s="153"/>
      <c r="E167" s="153"/>
      <c r="F167" s="154"/>
      <c r="G167" s="690" t="s">
        <v>570</v>
      </c>
      <c r="H167" s="691"/>
      <c r="I167" s="691"/>
      <c r="J167" s="691"/>
      <c r="K167" s="691"/>
      <c r="L167" s="691"/>
      <c r="M167" s="691"/>
      <c r="N167" s="691"/>
      <c r="O167" s="691"/>
      <c r="P167" s="692" t="s">
        <v>569</v>
      </c>
      <c r="Q167" s="691"/>
      <c r="R167" s="691"/>
      <c r="S167" s="691"/>
      <c r="T167" s="691"/>
      <c r="U167" s="691"/>
      <c r="V167" s="691"/>
      <c r="W167" s="691"/>
      <c r="X167" s="693"/>
      <c r="Y167" s="694"/>
      <c r="Z167" s="695"/>
      <c r="AA167" s="696"/>
      <c r="AB167" s="627" t="s">
        <v>11</v>
      </c>
      <c r="AC167" s="627"/>
      <c r="AD167" s="627"/>
      <c r="AE167" s="119" t="s">
        <v>414</v>
      </c>
      <c r="AF167" s="119"/>
      <c r="AG167" s="119"/>
      <c r="AH167" s="119"/>
      <c r="AI167" s="119" t="s">
        <v>566</v>
      </c>
      <c r="AJ167" s="119"/>
      <c r="AK167" s="119"/>
      <c r="AL167" s="119"/>
      <c r="AM167" s="119" t="s">
        <v>382</v>
      </c>
      <c r="AN167" s="119"/>
      <c r="AO167" s="119"/>
      <c r="AP167" s="119"/>
      <c r="AQ167" s="624" t="s">
        <v>413</v>
      </c>
      <c r="AR167" s="625"/>
      <c r="AS167" s="625"/>
      <c r="AT167" s="626"/>
      <c r="AU167" s="624" t="s">
        <v>591</v>
      </c>
      <c r="AV167" s="625"/>
      <c r="AW167" s="625"/>
      <c r="AX167" s="634"/>
      <c r="AY167">
        <f>COUNTA($G$168)</f>
        <v>0</v>
      </c>
    </row>
    <row r="168" spans="1:60" ht="23.25" hidden="1" customHeight="1" x14ac:dyDescent="0.15">
      <c r="A168" s="649"/>
      <c r="B168" s="153"/>
      <c r="C168" s="153"/>
      <c r="D168" s="153"/>
      <c r="E168" s="153"/>
      <c r="F168" s="154"/>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15">
      <c r="A169" s="188"/>
      <c r="B169" s="158"/>
      <c r="C169" s="158"/>
      <c r="D169" s="158"/>
      <c r="E169" s="158"/>
      <c r="F169" s="159"/>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15">
      <c r="A170" s="187" t="s">
        <v>579</v>
      </c>
      <c r="B170" s="105"/>
      <c r="C170" s="105"/>
      <c r="D170" s="105"/>
      <c r="E170" s="105"/>
      <c r="F170" s="664"/>
      <c r="G170" s="176" t="s">
        <v>580</v>
      </c>
      <c r="H170" s="176"/>
      <c r="I170" s="176"/>
      <c r="J170" s="176"/>
      <c r="K170" s="176"/>
      <c r="L170" s="176"/>
      <c r="M170" s="176"/>
      <c r="N170" s="176"/>
      <c r="O170" s="176"/>
      <c r="P170" s="176"/>
      <c r="Q170" s="176"/>
      <c r="R170" s="176"/>
      <c r="S170" s="176"/>
      <c r="T170" s="176"/>
      <c r="U170" s="176"/>
      <c r="V170" s="176"/>
      <c r="W170" s="176"/>
      <c r="X170" s="177"/>
      <c r="Y170" s="631"/>
      <c r="Z170" s="632"/>
      <c r="AA170" s="633"/>
      <c r="AB170" s="175" t="s">
        <v>11</v>
      </c>
      <c r="AC170" s="176"/>
      <c r="AD170" s="177"/>
      <c r="AE170" s="119" t="s">
        <v>414</v>
      </c>
      <c r="AF170" s="119"/>
      <c r="AG170" s="119"/>
      <c r="AH170" s="119"/>
      <c r="AI170" s="119" t="s">
        <v>566</v>
      </c>
      <c r="AJ170" s="119"/>
      <c r="AK170" s="119"/>
      <c r="AL170" s="119"/>
      <c r="AM170" s="119" t="s">
        <v>382</v>
      </c>
      <c r="AN170" s="119"/>
      <c r="AO170" s="119"/>
      <c r="AP170" s="119"/>
      <c r="AQ170" s="628" t="s">
        <v>592</v>
      </c>
      <c r="AR170" s="629"/>
      <c r="AS170" s="629"/>
      <c r="AT170" s="629"/>
      <c r="AU170" s="629"/>
      <c r="AV170" s="629"/>
      <c r="AW170" s="629"/>
      <c r="AX170" s="630"/>
      <c r="AY170">
        <f>IF(SUBSTITUTE(SUBSTITUTE($G$171,"／",""),"　","")="",0,1)</f>
        <v>0</v>
      </c>
    </row>
    <row r="171" spans="1:60" ht="23.25" hidden="1" customHeight="1" x14ac:dyDescent="0.15">
      <c r="A171" s="665"/>
      <c r="B171" s="197"/>
      <c r="C171" s="197"/>
      <c r="D171" s="197"/>
      <c r="E171" s="197"/>
      <c r="F171" s="666"/>
      <c r="G171" s="653" t="s">
        <v>581</v>
      </c>
      <c r="H171" s="654"/>
      <c r="I171" s="654"/>
      <c r="J171" s="654"/>
      <c r="K171" s="654"/>
      <c r="L171" s="654"/>
      <c r="M171" s="654"/>
      <c r="N171" s="654"/>
      <c r="O171" s="654"/>
      <c r="P171" s="654"/>
      <c r="Q171" s="654"/>
      <c r="R171" s="654"/>
      <c r="S171" s="654"/>
      <c r="T171" s="654"/>
      <c r="U171" s="654"/>
      <c r="V171" s="654"/>
      <c r="W171" s="654"/>
      <c r="X171" s="654"/>
      <c r="Y171" s="657" t="s">
        <v>579</v>
      </c>
      <c r="Z171" s="658"/>
      <c r="AA171" s="659"/>
      <c r="AB171" s="660"/>
      <c r="AC171" s="661"/>
      <c r="AD171" s="662"/>
      <c r="AE171" s="663"/>
      <c r="AF171" s="663"/>
      <c r="AG171" s="663"/>
      <c r="AH171" s="663"/>
      <c r="AI171" s="663"/>
      <c r="AJ171" s="663"/>
      <c r="AK171" s="663"/>
      <c r="AL171" s="663"/>
      <c r="AM171" s="663"/>
      <c r="AN171" s="663"/>
      <c r="AO171" s="663"/>
      <c r="AP171" s="663"/>
      <c r="AQ171" s="93"/>
      <c r="AR171" s="87"/>
      <c r="AS171" s="87"/>
      <c r="AT171" s="87"/>
      <c r="AU171" s="87"/>
      <c r="AV171" s="87"/>
      <c r="AW171" s="87"/>
      <c r="AX171" s="88"/>
      <c r="AY171">
        <f>$AY$170</f>
        <v>0</v>
      </c>
    </row>
    <row r="172" spans="1:60" ht="46.5" hidden="1" customHeight="1" x14ac:dyDescent="0.15">
      <c r="A172" s="667"/>
      <c r="B172" s="108"/>
      <c r="C172" s="108"/>
      <c r="D172" s="108"/>
      <c r="E172" s="108"/>
      <c r="F172" s="668"/>
      <c r="G172" s="655"/>
      <c r="H172" s="656"/>
      <c r="I172" s="656"/>
      <c r="J172" s="656"/>
      <c r="K172" s="656"/>
      <c r="L172" s="656"/>
      <c r="M172" s="656"/>
      <c r="N172" s="656"/>
      <c r="O172" s="656"/>
      <c r="P172" s="656"/>
      <c r="Q172" s="656"/>
      <c r="R172" s="656"/>
      <c r="S172" s="656"/>
      <c r="T172" s="656"/>
      <c r="U172" s="656"/>
      <c r="V172" s="656"/>
      <c r="W172" s="656"/>
      <c r="X172" s="656"/>
      <c r="Y172" s="219" t="s">
        <v>582</v>
      </c>
      <c r="Z172" s="650"/>
      <c r="AA172" s="651"/>
      <c r="AB172" s="613" t="s">
        <v>583</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x14ac:dyDescent="0.15">
      <c r="A173" s="418" t="s">
        <v>235</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414</v>
      </c>
      <c r="AF173" s="119"/>
      <c r="AG173" s="119"/>
      <c r="AH173" s="119"/>
      <c r="AI173" s="119" t="s">
        <v>566</v>
      </c>
      <c r="AJ173" s="119"/>
      <c r="AK173" s="119"/>
      <c r="AL173" s="119"/>
      <c r="AM173" s="119" t="s">
        <v>382</v>
      </c>
      <c r="AN173" s="119"/>
      <c r="AO173" s="119"/>
      <c r="AP173" s="119"/>
      <c r="AQ173" s="216" t="s">
        <v>173</v>
      </c>
      <c r="AR173" s="217"/>
      <c r="AS173" s="217"/>
      <c r="AT173" s="218"/>
      <c r="AU173" s="197" t="s">
        <v>128</v>
      </c>
      <c r="AV173" s="197"/>
      <c r="AW173" s="197"/>
      <c r="AX173" s="200"/>
      <c r="AY173">
        <f>COUNTA($G$175)</f>
        <v>0</v>
      </c>
    </row>
    <row r="174" spans="1:60" ht="18.75" hidden="1" customHeight="1" x14ac:dyDescent="0.15">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174</v>
      </c>
      <c r="AT174" s="128"/>
      <c r="AU174" s="126"/>
      <c r="AV174" s="126"/>
      <c r="AW174" s="108" t="s">
        <v>166</v>
      </c>
      <c r="AX174" s="129"/>
      <c r="AY174">
        <f t="shared" ref="AY174:AY179" si="7">$AY$173</f>
        <v>0</v>
      </c>
    </row>
    <row r="175" spans="1:60" ht="23.25" hidden="1" customHeight="1" x14ac:dyDescent="0.15">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173</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174</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173</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174</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173</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174</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3" t="s">
        <v>236</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232</v>
      </c>
      <c r="X200" s="586"/>
      <c r="Y200" s="589"/>
      <c r="Z200" s="589"/>
      <c r="AA200" s="590"/>
      <c r="AB200" s="583" t="s">
        <v>11</v>
      </c>
      <c r="AC200" s="580"/>
      <c r="AD200" s="581"/>
      <c r="AE200" s="119" t="s">
        <v>414</v>
      </c>
      <c r="AF200" s="119"/>
      <c r="AG200" s="119"/>
      <c r="AH200" s="119"/>
      <c r="AI200" s="119" t="s">
        <v>566</v>
      </c>
      <c r="AJ200" s="119"/>
      <c r="AK200" s="119"/>
      <c r="AL200" s="119"/>
      <c r="AM200" s="119" t="s">
        <v>382</v>
      </c>
      <c r="AN200" s="119"/>
      <c r="AO200" s="119"/>
      <c r="AP200" s="119"/>
      <c r="AQ200" s="120" t="s">
        <v>173</v>
      </c>
      <c r="AR200" s="121"/>
      <c r="AS200" s="121"/>
      <c r="AT200" s="122"/>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174</v>
      </c>
      <c r="AT201" s="128"/>
      <c r="AU201" s="126"/>
      <c r="AV201" s="126"/>
      <c r="AW201" s="576" t="s">
        <v>166</v>
      </c>
      <c r="AX201" s="577"/>
      <c r="AY201">
        <f t="shared" ref="AY201:AY207" si="10">$AY$200</f>
        <v>0</v>
      </c>
    </row>
    <row r="202" spans="1:60" ht="23.25" hidden="1" customHeight="1" x14ac:dyDescent="0.15">
      <c r="A202" s="514"/>
      <c r="B202" s="515"/>
      <c r="C202" s="515"/>
      <c r="D202" s="515"/>
      <c r="E202" s="515"/>
      <c r="F202" s="516"/>
      <c r="G202" s="560" t="s">
        <v>175</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248</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248</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249</v>
      </c>
      <c r="AC204" s="556"/>
      <c r="AD204" s="556"/>
      <c r="AE204" s="98"/>
      <c r="AF204" s="99"/>
      <c r="AG204" s="99"/>
      <c r="AH204" s="99"/>
      <c r="AI204" s="98"/>
      <c r="AJ204" s="99"/>
      <c r="AK204" s="99"/>
      <c r="AL204" s="99"/>
      <c r="AM204" s="98"/>
      <c r="AN204" s="99"/>
      <c r="AO204" s="99"/>
      <c r="AP204" s="99"/>
      <c r="AQ204" s="93"/>
      <c r="AR204" s="87"/>
      <c r="AS204" s="87"/>
      <c r="AT204" s="504"/>
      <c r="AU204" s="87"/>
      <c r="AV204" s="87"/>
      <c r="AW204" s="87"/>
      <c r="AX204" s="88"/>
      <c r="AY204">
        <f t="shared" si="10"/>
        <v>0</v>
      </c>
    </row>
    <row r="205" spans="1:60" ht="23.25" hidden="1" customHeight="1" x14ac:dyDescent="0.15">
      <c r="A205" s="514" t="s">
        <v>239</v>
      </c>
      <c r="B205" s="515"/>
      <c r="C205" s="515"/>
      <c r="D205" s="515"/>
      <c r="E205" s="515"/>
      <c r="F205" s="516"/>
      <c r="G205" s="539" t="s">
        <v>176</v>
      </c>
      <c r="H205" s="540"/>
      <c r="I205" s="540"/>
      <c r="J205" s="540"/>
      <c r="K205" s="540"/>
      <c r="L205" s="540"/>
      <c r="M205" s="540"/>
      <c r="N205" s="540"/>
      <c r="O205" s="540"/>
      <c r="P205" s="540"/>
      <c r="Q205" s="540"/>
      <c r="R205" s="540"/>
      <c r="S205" s="540"/>
      <c r="T205" s="540"/>
      <c r="U205" s="540"/>
      <c r="V205" s="540"/>
      <c r="W205" s="543" t="s">
        <v>247</v>
      </c>
      <c r="X205" s="544"/>
      <c r="Y205" s="549" t="s">
        <v>12</v>
      </c>
      <c r="Z205" s="549"/>
      <c r="AA205" s="550"/>
      <c r="AB205" s="559" t="s">
        <v>248</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248</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23.2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249</v>
      </c>
      <c r="AC207" s="556"/>
      <c r="AD207" s="556"/>
      <c r="AE207" s="98"/>
      <c r="AF207" s="99"/>
      <c r="AG207" s="99"/>
      <c r="AH207" s="99"/>
      <c r="AI207" s="98"/>
      <c r="AJ207" s="99"/>
      <c r="AK207" s="99"/>
      <c r="AL207" s="99"/>
      <c r="AM207" s="98"/>
      <c r="AN207" s="99"/>
      <c r="AO207" s="99"/>
      <c r="AP207" s="557"/>
      <c r="AQ207" s="93"/>
      <c r="AR207" s="87"/>
      <c r="AS207" s="87"/>
      <c r="AT207" s="504"/>
      <c r="AU207" s="87"/>
      <c r="AV207" s="87"/>
      <c r="AW207" s="87"/>
      <c r="AX207" s="88"/>
      <c r="AY207">
        <f t="shared" si="10"/>
        <v>0</v>
      </c>
    </row>
    <row r="208" spans="1:60" ht="18.75" hidden="1" customHeight="1" x14ac:dyDescent="0.15">
      <c r="A208" s="511" t="s">
        <v>236</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6" t="s">
        <v>414</v>
      </c>
      <c r="AF208" s="256"/>
      <c r="AG208" s="256"/>
      <c r="AH208" s="256"/>
      <c r="AI208" s="119" t="s">
        <v>566</v>
      </c>
      <c r="AJ208" s="119"/>
      <c r="AK208" s="119"/>
      <c r="AL208" s="119"/>
      <c r="AM208" s="119" t="s">
        <v>382</v>
      </c>
      <c r="AN208" s="119"/>
      <c r="AO208" s="119"/>
      <c r="AP208" s="119"/>
      <c r="AQ208" s="120" t="s">
        <v>173</v>
      </c>
      <c r="AR208" s="121"/>
      <c r="AS208" s="121"/>
      <c r="AT208" s="122"/>
      <c r="AU208" s="505" t="s">
        <v>128</v>
      </c>
      <c r="AV208" s="506"/>
      <c r="AW208" s="506"/>
      <c r="AX208" s="507"/>
      <c r="AY208">
        <f>COUNTA($H$210)</f>
        <v>0</v>
      </c>
    </row>
    <row r="209" spans="1:51" ht="18.75" hidden="1" customHeight="1" x14ac:dyDescent="0.15">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6"/>
      <c r="AF209" s="256"/>
      <c r="AG209" s="256"/>
      <c r="AH209" s="256"/>
      <c r="AI209" s="119"/>
      <c r="AJ209" s="119"/>
      <c r="AK209" s="119"/>
      <c r="AL209" s="119"/>
      <c r="AM209" s="119"/>
      <c r="AN209" s="119"/>
      <c r="AO209" s="119"/>
      <c r="AP209" s="119"/>
      <c r="AQ209" s="508"/>
      <c r="AR209" s="509"/>
      <c r="AS209" s="127" t="s">
        <v>174</v>
      </c>
      <c r="AT209" s="128"/>
      <c r="AU209" s="508"/>
      <c r="AV209" s="509"/>
      <c r="AW209" s="127" t="s">
        <v>166</v>
      </c>
      <c r="AX209" s="510"/>
      <c r="AY209">
        <f>$AY$208</f>
        <v>0</v>
      </c>
    </row>
    <row r="210" spans="1:51" ht="23.25" hidden="1" customHeight="1" x14ac:dyDescent="0.15">
      <c r="A210" s="514"/>
      <c r="B210" s="515"/>
      <c r="C210" s="515"/>
      <c r="D210" s="515"/>
      <c r="E210" s="515"/>
      <c r="F210" s="516"/>
      <c r="G210" s="526" t="s">
        <v>175</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15">
      <c r="A213" s="497" t="s">
        <v>261</v>
      </c>
      <c r="B213" s="498"/>
      <c r="C213" s="498"/>
      <c r="D213" s="498"/>
      <c r="E213" s="499" t="s">
        <v>224</v>
      </c>
      <c r="F213" s="500"/>
      <c r="G213" s="82" t="s">
        <v>176</v>
      </c>
      <c r="H213" s="470"/>
      <c r="I213" s="471"/>
      <c r="J213" s="471"/>
      <c r="K213" s="471"/>
      <c r="L213" s="471"/>
      <c r="M213" s="471"/>
      <c r="N213" s="471"/>
      <c r="O213" s="501"/>
      <c r="P213" s="240"/>
      <c r="Q213" s="240"/>
      <c r="R213" s="240"/>
      <c r="S213" s="240"/>
      <c r="T213" s="240"/>
      <c r="U213" s="240"/>
      <c r="V213" s="240"/>
      <c r="W213" s="240"/>
      <c r="X213" s="240"/>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8" t="s">
        <v>574</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231</v>
      </c>
      <c r="AP214" s="421"/>
      <c r="AQ214" s="421"/>
      <c r="AR214" s="81"/>
      <c r="AS214" s="420"/>
      <c r="AT214" s="421"/>
      <c r="AU214" s="421"/>
      <c r="AV214" s="421"/>
      <c r="AW214" s="421"/>
      <c r="AX214" s="422"/>
      <c r="AY214">
        <f>COUNTIF($AR$214,"☑")</f>
        <v>0</v>
      </c>
    </row>
    <row r="215" spans="1:51" ht="45" customHeight="1" x14ac:dyDescent="0.15">
      <c r="A215" s="407" t="s">
        <v>281</v>
      </c>
      <c r="B215" s="408"/>
      <c r="C215" s="411" t="s">
        <v>177</v>
      </c>
      <c r="D215" s="408"/>
      <c r="E215" s="413" t="s">
        <v>193</v>
      </c>
      <c r="F215" s="414"/>
      <c r="G215" s="415" t="s">
        <v>634</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49" t="s">
        <v>192</v>
      </c>
      <c r="F216" s="151"/>
      <c r="G216" s="130" t="s">
        <v>635</v>
      </c>
      <c r="H216" s="131"/>
      <c r="I216" s="131"/>
      <c r="J216" s="131"/>
      <c r="K216" s="131"/>
      <c r="L216" s="131"/>
      <c r="M216" s="131"/>
      <c r="N216" s="131"/>
      <c r="O216" s="131"/>
      <c r="P216" s="131"/>
      <c r="Q216" s="131"/>
      <c r="R216" s="131"/>
      <c r="S216" s="131"/>
      <c r="T216" s="131"/>
      <c r="U216" s="131"/>
      <c r="V216" s="132"/>
      <c r="W216" s="483" t="s">
        <v>584</v>
      </c>
      <c r="X216" s="484"/>
      <c r="Y216" s="484"/>
      <c r="Z216" s="484"/>
      <c r="AA216" s="485"/>
      <c r="AB216" s="486" t="s">
        <v>714</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15">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9" t="s">
        <v>585</v>
      </c>
      <c r="X217" s="490"/>
      <c r="Y217" s="490"/>
      <c r="Z217" s="490"/>
      <c r="AA217" s="491"/>
      <c r="AB217" s="486" t="s">
        <v>715</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15">
      <c r="A218" s="409"/>
      <c r="B218" s="410"/>
      <c r="C218" s="492" t="s">
        <v>597</v>
      </c>
      <c r="D218" s="493"/>
      <c r="E218" s="149" t="s">
        <v>277</v>
      </c>
      <c r="F218" s="151"/>
      <c r="G218" s="473" t="s">
        <v>180</v>
      </c>
      <c r="H218" s="474"/>
      <c r="I218" s="474"/>
      <c r="J218" s="494" t="s">
        <v>653</v>
      </c>
      <c r="K218" s="495"/>
      <c r="L218" s="495"/>
      <c r="M218" s="495"/>
      <c r="N218" s="495"/>
      <c r="O218" s="495"/>
      <c r="P218" s="495"/>
      <c r="Q218" s="495"/>
      <c r="R218" s="495"/>
      <c r="S218" s="495"/>
      <c r="T218" s="496"/>
      <c r="U218" s="471" t="s">
        <v>654</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15">
      <c r="A219" s="409"/>
      <c r="B219" s="410"/>
      <c r="C219" s="412"/>
      <c r="D219" s="410"/>
      <c r="E219" s="152"/>
      <c r="F219" s="154"/>
      <c r="G219" s="473" t="s">
        <v>598</v>
      </c>
      <c r="H219" s="474"/>
      <c r="I219" s="474"/>
      <c r="J219" s="474"/>
      <c r="K219" s="474"/>
      <c r="L219" s="474"/>
      <c r="M219" s="474"/>
      <c r="N219" s="474"/>
      <c r="O219" s="474"/>
      <c r="P219" s="474"/>
      <c r="Q219" s="474"/>
      <c r="R219" s="474"/>
      <c r="S219" s="474"/>
      <c r="T219" s="474"/>
      <c r="U219" s="470" t="s">
        <v>655</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
      <c r="A220" s="409"/>
      <c r="B220" s="410"/>
      <c r="C220" s="412"/>
      <c r="D220" s="410"/>
      <c r="E220" s="157"/>
      <c r="F220" s="159"/>
      <c r="G220" s="473" t="s">
        <v>585</v>
      </c>
      <c r="H220" s="474"/>
      <c r="I220" s="474"/>
      <c r="J220" s="474"/>
      <c r="K220" s="474"/>
      <c r="L220" s="474"/>
      <c r="M220" s="474"/>
      <c r="N220" s="474"/>
      <c r="O220" s="474"/>
      <c r="P220" s="474"/>
      <c r="Q220" s="474"/>
      <c r="R220" s="474"/>
      <c r="S220" s="474"/>
      <c r="T220" s="474"/>
      <c r="U220" s="809" t="s">
        <v>656</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102"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632</v>
      </c>
      <c r="AE223" s="453"/>
      <c r="AF223" s="453"/>
      <c r="AG223" s="454" t="s">
        <v>639</v>
      </c>
      <c r="AH223" s="455"/>
      <c r="AI223" s="455"/>
      <c r="AJ223" s="455"/>
      <c r="AK223" s="455"/>
      <c r="AL223" s="455"/>
      <c r="AM223" s="455"/>
      <c r="AN223" s="455"/>
      <c r="AO223" s="455"/>
      <c r="AP223" s="455"/>
      <c r="AQ223" s="455"/>
      <c r="AR223" s="455"/>
      <c r="AS223" s="455"/>
      <c r="AT223" s="455"/>
      <c r="AU223" s="455"/>
      <c r="AV223" s="455"/>
      <c r="AW223" s="455"/>
      <c r="AX223" s="456"/>
    </row>
    <row r="224" spans="1:51" ht="102"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632</v>
      </c>
      <c r="AE224" s="366"/>
      <c r="AF224" s="366"/>
      <c r="AG224" s="360" t="s">
        <v>640</v>
      </c>
      <c r="AH224" s="361"/>
      <c r="AI224" s="361"/>
      <c r="AJ224" s="361"/>
      <c r="AK224" s="361"/>
      <c r="AL224" s="361"/>
      <c r="AM224" s="361"/>
      <c r="AN224" s="361"/>
      <c r="AO224" s="361"/>
      <c r="AP224" s="361"/>
      <c r="AQ224" s="361"/>
      <c r="AR224" s="361"/>
      <c r="AS224" s="361"/>
      <c r="AT224" s="361"/>
      <c r="AU224" s="361"/>
      <c r="AV224" s="361"/>
      <c r="AW224" s="361"/>
      <c r="AX224" s="362"/>
    </row>
    <row r="225" spans="1:50" ht="101.25"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632</v>
      </c>
      <c r="AE225" s="403"/>
      <c r="AF225" s="403"/>
      <c r="AG225" s="388" t="s">
        <v>641</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15">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632</v>
      </c>
      <c r="AE226" s="384"/>
      <c r="AF226" s="384"/>
      <c r="AG226" s="386" t="s">
        <v>642</v>
      </c>
      <c r="AH226" s="131"/>
      <c r="AI226" s="131"/>
      <c r="AJ226" s="131"/>
      <c r="AK226" s="131"/>
      <c r="AL226" s="131"/>
      <c r="AM226" s="131"/>
      <c r="AN226" s="131"/>
      <c r="AO226" s="131"/>
      <c r="AP226" s="131"/>
      <c r="AQ226" s="131"/>
      <c r="AR226" s="131"/>
      <c r="AS226" s="131"/>
      <c r="AT226" s="131"/>
      <c r="AU226" s="131"/>
      <c r="AV226" s="131"/>
      <c r="AW226" s="131"/>
      <c r="AX226" s="387"/>
    </row>
    <row r="227" spans="1:50" ht="35.25" customHeight="1" x14ac:dyDescent="0.15">
      <c r="A227" s="342"/>
      <c r="B227" s="424"/>
      <c r="C227" s="428"/>
      <c r="D227" s="429"/>
      <c r="E227" s="432" t="s">
        <v>259</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636</v>
      </c>
      <c r="AE227" s="366"/>
      <c r="AF227" s="435"/>
      <c r="AG227" s="388"/>
      <c r="AH227" s="134"/>
      <c r="AI227" s="134"/>
      <c r="AJ227" s="134"/>
      <c r="AK227" s="134"/>
      <c r="AL227" s="134"/>
      <c r="AM227" s="134"/>
      <c r="AN227" s="134"/>
      <c r="AO227" s="134"/>
      <c r="AP227" s="134"/>
      <c r="AQ227" s="134"/>
      <c r="AR227" s="134"/>
      <c r="AS227" s="134"/>
      <c r="AT227" s="134"/>
      <c r="AU227" s="134"/>
      <c r="AV227" s="134"/>
      <c r="AW227" s="134"/>
      <c r="AX227" s="389"/>
    </row>
    <row r="228" spans="1:50" ht="26.25" customHeight="1" x14ac:dyDescent="0.15">
      <c r="A228" s="342"/>
      <c r="B228" s="424"/>
      <c r="C228" s="430"/>
      <c r="D228" s="431"/>
      <c r="E228" s="436" t="s">
        <v>214</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636</v>
      </c>
      <c r="AE228" s="440"/>
      <c r="AF228" s="440"/>
      <c r="AG228" s="388"/>
      <c r="AH228" s="134"/>
      <c r="AI228" s="134"/>
      <c r="AJ228" s="134"/>
      <c r="AK228" s="134"/>
      <c r="AL228" s="134"/>
      <c r="AM228" s="134"/>
      <c r="AN228" s="134"/>
      <c r="AO228" s="134"/>
      <c r="AP228" s="134"/>
      <c r="AQ228" s="134"/>
      <c r="AR228" s="134"/>
      <c r="AS228" s="134"/>
      <c r="AT228" s="134"/>
      <c r="AU228" s="134"/>
      <c r="AV228" s="134"/>
      <c r="AW228" s="134"/>
      <c r="AX228" s="389"/>
    </row>
    <row r="229" spans="1:50" ht="26.25" customHeight="1" x14ac:dyDescent="0.15">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637</v>
      </c>
      <c r="AE229" s="350"/>
      <c r="AF229" s="350"/>
      <c r="AG229" s="352" t="s">
        <v>611</v>
      </c>
      <c r="AH229" s="353"/>
      <c r="AI229" s="353"/>
      <c r="AJ229" s="353"/>
      <c r="AK229" s="353"/>
      <c r="AL229" s="353"/>
      <c r="AM229" s="353"/>
      <c r="AN229" s="353"/>
      <c r="AO229" s="353"/>
      <c r="AP229" s="353"/>
      <c r="AQ229" s="353"/>
      <c r="AR229" s="353"/>
      <c r="AS229" s="353"/>
      <c r="AT229" s="353"/>
      <c r="AU229" s="353"/>
      <c r="AV229" s="353"/>
      <c r="AW229" s="353"/>
      <c r="AX229" s="354"/>
    </row>
    <row r="230" spans="1:50" ht="55.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632</v>
      </c>
      <c r="AE230" s="366"/>
      <c r="AF230" s="366"/>
      <c r="AG230" s="360" t="s">
        <v>643</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637</v>
      </c>
      <c r="AE231" s="366"/>
      <c r="AF231" s="366"/>
      <c r="AG231" s="360" t="s">
        <v>611</v>
      </c>
      <c r="AH231" s="361"/>
      <c r="AI231" s="361"/>
      <c r="AJ231" s="361"/>
      <c r="AK231" s="361"/>
      <c r="AL231" s="361"/>
      <c r="AM231" s="361"/>
      <c r="AN231" s="361"/>
      <c r="AO231" s="361"/>
      <c r="AP231" s="361"/>
      <c r="AQ231" s="361"/>
      <c r="AR231" s="361"/>
      <c r="AS231" s="361"/>
      <c r="AT231" s="361"/>
      <c r="AU231" s="361"/>
      <c r="AV231" s="361"/>
      <c r="AW231" s="361"/>
      <c r="AX231" s="362"/>
    </row>
    <row r="232" spans="1:50" ht="63.7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632</v>
      </c>
      <c r="AE232" s="366"/>
      <c r="AF232" s="366"/>
      <c r="AG232" s="360" t="s">
        <v>644</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2"/>
      <c r="B233" s="343"/>
      <c r="C233" s="363" t="s">
        <v>233</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637</v>
      </c>
      <c r="AE233" s="403"/>
      <c r="AF233" s="403"/>
      <c r="AG233" s="404" t="s">
        <v>611</v>
      </c>
      <c r="AH233" s="405"/>
      <c r="AI233" s="405"/>
      <c r="AJ233" s="405"/>
      <c r="AK233" s="405"/>
      <c r="AL233" s="405"/>
      <c r="AM233" s="405"/>
      <c r="AN233" s="405"/>
      <c r="AO233" s="405"/>
      <c r="AP233" s="405"/>
      <c r="AQ233" s="405"/>
      <c r="AR233" s="405"/>
      <c r="AS233" s="405"/>
      <c r="AT233" s="405"/>
      <c r="AU233" s="405"/>
      <c r="AV233" s="405"/>
      <c r="AW233" s="405"/>
      <c r="AX233" s="406"/>
    </row>
    <row r="234" spans="1:50" ht="43.5" customHeight="1" x14ac:dyDescent="0.15">
      <c r="A234" s="342"/>
      <c r="B234" s="343"/>
      <c r="C234" s="462" t="s">
        <v>234</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632</v>
      </c>
      <c r="AE234" s="366"/>
      <c r="AF234" s="435"/>
      <c r="AG234" s="360" t="s">
        <v>645</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15">
      <c r="A235" s="344"/>
      <c r="B235" s="345"/>
      <c r="C235" s="465" t="s">
        <v>221</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637</v>
      </c>
      <c r="AE235" s="396"/>
      <c r="AF235" s="397"/>
      <c r="AG235" s="398" t="s">
        <v>611</v>
      </c>
      <c r="AH235" s="399"/>
      <c r="AI235" s="399"/>
      <c r="AJ235" s="399"/>
      <c r="AK235" s="399"/>
      <c r="AL235" s="399"/>
      <c r="AM235" s="399"/>
      <c r="AN235" s="399"/>
      <c r="AO235" s="399"/>
      <c r="AP235" s="399"/>
      <c r="AQ235" s="399"/>
      <c r="AR235" s="399"/>
      <c r="AS235" s="399"/>
      <c r="AT235" s="399"/>
      <c r="AU235" s="399"/>
      <c r="AV235" s="399"/>
      <c r="AW235" s="399"/>
      <c r="AX235" s="400"/>
    </row>
    <row r="236" spans="1:50" ht="84.75" customHeight="1" x14ac:dyDescent="0.15">
      <c r="A236" s="340" t="s">
        <v>37</v>
      </c>
      <c r="B236" s="341"/>
      <c r="C236" s="346" t="s">
        <v>222</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632</v>
      </c>
      <c r="AE236" s="350"/>
      <c r="AF236" s="351"/>
      <c r="AG236" s="352" t="s">
        <v>646</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637</v>
      </c>
      <c r="AE237" s="359"/>
      <c r="AF237" s="359"/>
      <c r="AG237" s="360" t="s">
        <v>611</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15">
      <c r="A238" s="342"/>
      <c r="B238" s="343"/>
      <c r="C238" s="363" t="s">
        <v>178</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632</v>
      </c>
      <c r="AE238" s="366"/>
      <c r="AF238" s="366"/>
      <c r="AG238" s="360" t="s">
        <v>696</v>
      </c>
      <c r="AH238" s="361"/>
      <c r="AI238" s="361"/>
      <c r="AJ238" s="361"/>
      <c r="AK238" s="361"/>
      <c r="AL238" s="361"/>
      <c r="AM238" s="361"/>
      <c r="AN238" s="361"/>
      <c r="AO238" s="361"/>
      <c r="AP238" s="361"/>
      <c r="AQ238" s="361"/>
      <c r="AR238" s="361"/>
      <c r="AS238" s="361"/>
      <c r="AT238" s="361"/>
      <c r="AU238" s="361"/>
      <c r="AV238" s="361"/>
      <c r="AW238" s="361"/>
      <c r="AX238" s="362"/>
    </row>
    <row r="239" spans="1:50" ht="57.75"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632</v>
      </c>
      <c r="AE239" s="366"/>
      <c r="AF239" s="366"/>
      <c r="AG239" s="390" t="s">
        <v>647</v>
      </c>
      <c r="AH239" s="137"/>
      <c r="AI239" s="137"/>
      <c r="AJ239" s="137"/>
      <c r="AK239" s="137"/>
      <c r="AL239" s="137"/>
      <c r="AM239" s="137"/>
      <c r="AN239" s="137"/>
      <c r="AO239" s="137"/>
      <c r="AP239" s="137"/>
      <c r="AQ239" s="137"/>
      <c r="AR239" s="137"/>
      <c r="AS239" s="137"/>
      <c r="AT239" s="137"/>
      <c r="AU239" s="137"/>
      <c r="AV239" s="137"/>
      <c r="AW239" s="137"/>
      <c r="AX239" s="391"/>
    </row>
    <row r="240" spans="1:50" ht="48"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638</v>
      </c>
      <c r="AE240" s="384"/>
      <c r="AF240" s="385"/>
      <c r="AG240" s="386" t="s">
        <v>648</v>
      </c>
      <c r="AH240" s="131"/>
      <c r="AI240" s="131"/>
      <c r="AJ240" s="131"/>
      <c r="AK240" s="131"/>
      <c r="AL240" s="131"/>
      <c r="AM240" s="131"/>
      <c r="AN240" s="131"/>
      <c r="AO240" s="131"/>
      <c r="AP240" s="131"/>
      <c r="AQ240" s="131"/>
      <c r="AR240" s="131"/>
      <c r="AS240" s="131"/>
      <c r="AT240" s="131"/>
      <c r="AU240" s="131"/>
      <c r="AV240" s="131"/>
      <c r="AW240" s="131"/>
      <c r="AX240" s="387"/>
    </row>
    <row r="241" spans="1:50" ht="19.7" customHeight="1" x14ac:dyDescent="0.15">
      <c r="A241" s="376"/>
      <c r="B241" s="377"/>
      <c r="C241" s="888" t="s">
        <v>0</v>
      </c>
      <c r="D241" s="889"/>
      <c r="E241" s="889"/>
      <c r="F241" s="889"/>
      <c r="G241" s="889"/>
      <c r="H241" s="889"/>
      <c r="I241" s="889"/>
      <c r="J241" s="889"/>
      <c r="K241" s="889"/>
      <c r="L241" s="889"/>
      <c r="M241" s="889"/>
      <c r="N241" s="889"/>
      <c r="O241" s="885" t="s">
        <v>603</v>
      </c>
      <c r="P241" s="886"/>
      <c r="Q241" s="886"/>
      <c r="R241" s="886"/>
      <c r="S241" s="886"/>
      <c r="T241" s="886"/>
      <c r="U241" s="886"/>
      <c r="V241" s="886"/>
      <c r="W241" s="886"/>
      <c r="X241" s="886"/>
      <c r="Y241" s="886"/>
      <c r="Z241" s="886"/>
      <c r="AA241" s="886"/>
      <c r="AB241" s="886"/>
      <c r="AC241" s="886"/>
      <c r="AD241" s="886"/>
      <c r="AE241" s="886"/>
      <c r="AF241" s="887"/>
      <c r="AG241" s="388"/>
      <c r="AH241" s="134"/>
      <c r="AI241" s="134"/>
      <c r="AJ241" s="134"/>
      <c r="AK241" s="134"/>
      <c r="AL241" s="134"/>
      <c r="AM241" s="134"/>
      <c r="AN241" s="134"/>
      <c r="AO241" s="134"/>
      <c r="AP241" s="134"/>
      <c r="AQ241" s="134"/>
      <c r="AR241" s="134"/>
      <c r="AS241" s="134"/>
      <c r="AT241" s="134"/>
      <c r="AU241" s="134"/>
      <c r="AV241" s="134"/>
      <c r="AW241" s="134"/>
      <c r="AX241" s="389"/>
    </row>
    <row r="242" spans="1:50" ht="39.75" customHeight="1" x14ac:dyDescent="0.15">
      <c r="A242" s="376"/>
      <c r="B242" s="377"/>
      <c r="C242" s="872">
        <v>2022</v>
      </c>
      <c r="D242" s="873"/>
      <c r="E242" s="369" t="s">
        <v>628</v>
      </c>
      <c r="F242" s="369"/>
      <c r="G242" s="369"/>
      <c r="H242" s="370">
        <v>21</v>
      </c>
      <c r="I242" s="370"/>
      <c r="J242" s="874">
        <v>75</v>
      </c>
      <c r="K242" s="874"/>
      <c r="L242" s="874"/>
      <c r="M242" s="370"/>
      <c r="N242" s="875"/>
      <c r="O242" s="876" t="s">
        <v>701</v>
      </c>
      <c r="P242" s="877"/>
      <c r="Q242" s="877"/>
      <c r="R242" s="877"/>
      <c r="S242" s="877"/>
      <c r="T242" s="877"/>
      <c r="U242" s="877"/>
      <c r="V242" s="877"/>
      <c r="W242" s="877"/>
      <c r="X242" s="877"/>
      <c r="Y242" s="877"/>
      <c r="Z242" s="877"/>
      <c r="AA242" s="877"/>
      <c r="AB242" s="877"/>
      <c r="AC242" s="877"/>
      <c r="AD242" s="877"/>
      <c r="AE242" s="877"/>
      <c r="AF242" s="878"/>
      <c r="AG242" s="388"/>
      <c r="AH242" s="134"/>
      <c r="AI242" s="134"/>
      <c r="AJ242" s="134"/>
      <c r="AK242" s="134"/>
      <c r="AL242" s="134"/>
      <c r="AM242" s="134"/>
      <c r="AN242" s="134"/>
      <c r="AO242" s="134"/>
      <c r="AP242" s="134"/>
      <c r="AQ242" s="134"/>
      <c r="AR242" s="134"/>
      <c r="AS242" s="134"/>
      <c r="AT242" s="134"/>
      <c r="AU242" s="134"/>
      <c r="AV242" s="134"/>
      <c r="AW242" s="134"/>
      <c r="AX242" s="389"/>
    </row>
    <row r="243" spans="1:50" ht="39.75" customHeight="1" x14ac:dyDescent="0.15">
      <c r="A243" s="376"/>
      <c r="B243" s="377"/>
      <c r="C243" s="367">
        <v>2022</v>
      </c>
      <c r="D243" s="368"/>
      <c r="E243" s="369" t="s">
        <v>629</v>
      </c>
      <c r="F243" s="369"/>
      <c r="G243" s="369"/>
      <c r="H243" s="370">
        <v>21</v>
      </c>
      <c r="I243" s="370"/>
      <c r="J243" s="371">
        <v>47</v>
      </c>
      <c r="K243" s="371"/>
      <c r="L243" s="371"/>
      <c r="M243" s="372"/>
      <c r="N243" s="373"/>
      <c r="O243" s="879" t="s">
        <v>630</v>
      </c>
      <c r="P243" s="880"/>
      <c r="Q243" s="880"/>
      <c r="R243" s="880"/>
      <c r="S243" s="880"/>
      <c r="T243" s="880"/>
      <c r="U243" s="880"/>
      <c r="V243" s="880"/>
      <c r="W243" s="880"/>
      <c r="X243" s="880"/>
      <c r="Y243" s="880"/>
      <c r="Z243" s="880"/>
      <c r="AA243" s="880"/>
      <c r="AB243" s="880"/>
      <c r="AC243" s="880"/>
      <c r="AD243" s="880"/>
      <c r="AE243" s="880"/>
      <c r="AF243" s="881"/>
      <c r="AG243" s="388"/>
      <c r="AH243" s="134"/>
      <c r="AI243" s="134"/>
      <c r="AJ243" s="134"/>
      <c r="AK243" s="134"/>
      <c r="AL243" s="134"/>
      <c r="AM243" s="134"/>
      <c r="AN243" s="134"/>
      <c r="AO243" s="134"/>
      <c r="AP243" s="134"/>
      <c r="AQ243" s="134"/>
      <c r="AR243" s="134"/>
      <c r="AS243" s="134"/>
      <c r="AT243" s="134"/>
      <c r="AU243" s="134"/>
      <c r="AV243" s="134"/>
      <c r="AW243" s="134"/>
      <c r="AX243" s="389"/>
    </row>
    <row r="244" spans="1:50" ht="39.75" customHeight="1" x14ac:dyDescent="0.15">
      <c r="A244" s="376"/>
      <c r="B244" s="377"/>
      <c r="C244" s="367">
        <v>2022</v>
      </c>
      <c r="D244" s="368"/>
      <c r="E244" s="369" t="s">
        <v>651</v>
      </c>
      <c r="F244" s="369"/>
      <c r="G244" s="369"/>
      <c r="H244" s="370">
        <v>21</v>
      </c>
      <c r="I244" s="370"/>
      <c r="J244" s="371">
        <v>336</v>
      </c>
      <c r="K244" s="371"/>
      <c r="L244" s="371"/>
      <c r="M244" s="372"/>
      <c r="N244" s="373"/>
      <c r="O244" s="879" t="s">
        <v>697</v>
      </c>
      <c r="P244" s="880"/>
      <c r="Q244" s="880"/>
      <c r="R244" s="880"/>
      <c r="S244" s="880"/>
      <c r="T244" s="880"/>
      <c r="U244" s="880"/>
      <c r="V244" s="880"/>
      <c r="W244" s="880"/>
      <c r="X244" s="880"/>
      <c r="Y244" s="880"/>
      <c r="Z244" s="880"/>
      <c r="AA244" s="880"/>
      <c r="AB244" s="880"/>
      <c r="AC244" s="880"/>
      <c r="AD244" s="880"/>
      <c r="AE244" s="880"/>
      <c r="AF244" s="881"/>
      <c r="AG244" s="388"/>
      <c r="AH244" s="134"/>
      <c r="AI244" s="134"/>
      <c r="AJ244" s="134"/>
      <c r="AK244" s="134"/>
      <c r="AL244" s="134"/>
      <c r="AM244" s="134"/>
      <c r="AN244" s="134"/>
      <c r="AO244" s="134"/>
      <c r="AP244" s="134"/>
      <c r="AQ244" s="134"/>
      <c r="AR244" s="134"/>
      <c r="AS244" s="134"/>
      <c r="AT244" s="134"/>
      <c r="AU244" s="134"/>
      <c r="AV244" s="134"/>
      <c r="AW244" s="134"/>
      <c r="AX244" s="389"/>
    </row>
    <row r="245" spans="1:50" ht="24.75" customHeight="1" x14ac:dyDescent="0.15">
      <c r="A245" s="376"/>
      <c r="B245" s="377"/>
      <c r="C245" s="367"/>
      <c r="D245" s="368"/>
      <c r="E245" s="369"/>
      <c r="F245" s="369"/>
      <c r="G245" s="369"/>
      <c r="H245" s="370"/>
      <c r="I245" s="370"/>
      <c r="J245" s="371"/>
      <c r="K245" s="371"/>
      <c r="L245" s="371"/>
      <c r="M245" s="372"/>
      <c r="N245" s="373"/>
      <c r="O245" s="879"/>
      <c r="P245" s="880"/>
      <c r="Q245" s="880"/>
      <c r="R245" s="880"/>
      <c r="S245" s="880"/>
      <c r="T245" s="880"/>
      <c r="U245" s="880"/>
      <c r="V245" s="880"/>
      <c r="W245" s="880"/>
      <c r="X245" s="880"/>
      <c r="Y245" s="880"/>
      <c r="Z245" s="880"/>
      <c r="AA245" s="880"/>
      <c r="AB245" s="880"/>
      <c r="AC245" s="880"/>
      <c r="AD245" s="880"/>
      <c r="AE245" s="880"/>
      <c r="AF245" s="881"/>
      <c r="AG245" s="388"/>
      <c r="AH245" s="134"/>
      <c r="AI245" s="134"/>
      <c r="AJ245" s="134"/>
      <c r="AK245" s="134"/>
      <c r="AL245" s="134"/>
      <c r="AM245" s="134"/>
      <c r="AN245" s="134"/>
      <c r="AO245" s="134"/>
      <c r="AP245" s="134"/>
      <c r="AQ245" s="134"/>
      <c r="AR245" s="134"/>
      <c r="AS245" s="134"/>
      <c r="AT245" s="134"/>
      <c r="AU245" s="134"/>
      <c r="AV245" s="134"/>
      <c r="AW245" s="134"/>
      <c r="AX245" s="389"/>
    </row>
    <row r="246" spans="1:50" ht="24.75" customHeight="1" x14ac:dyDescent="0.15">
      <c r="A246" s="378"/>
      <c r="B246" s="379"/>
      <c r="C246" s="392"/>
      <c r="D246" s="393"/>
      <c r="E246" s="369"/>
      <c r="F246" s="369"/>
      <c r="G246" s="369"/>
      <c r="H246" s="370"/>
      <c r="I246" s="370"/>
      <c r="J246" s="394"/>
      <c r="K246" s="394"/>
      <c r="L246" s="394"/>
      <c r="M246" s="870"/>
      <c r="N246" s="871"/>
      <c r="O246" s="882"/>
      <c r="P246" s="883"/>
      <c r="Q246" s="883"/>
      <c r="R246" s="883"/>
      <c r="S246" s="883"/>
      <c r="T246" s="883"/>
      <c r="U246" s="883"/>
      <c r="V246" s="883"/>
      <c r="W246" s="883"/>
      <c r="X246" s="883"/>
      <c r="Y246" s="883"/>
      <c r="Z246" s="883"/>
      <c r="AA246" s="883"/>
      <c r="AB246" s="883"/>
      <c r="AC246" s="883"/>
      <c r="AD246" s="883"/>
      <c r="AE246" s="883"/>
      <c r="AF246" s="884"/>
      <c r="AG246" s="390"/>
      <c r="AH246" s="137"/>
      <c r="AI246" s="137"/>
      <c r="AJ246" s="137"/>
      <c r="AK246" s="137"/>
      <c r="AL246" s="137"/>
      <c r="AM246" s="137"/>
      <c r="AN246" s="137"/>
      <c r="AO246" s="137"/>
      <c r="AP246" s="137"/>
      <c r="AQ246" s="137"/>
      <c r="AR246" s="137"/>
      <c r="AS246" s="137"/>
      <c r="AT246" s="137"/>
      <c r="AU246" s="137"/>
      <c r="AV246" s="137"/>
      <c r="AW246" s="137"/>
      <c r="AX246" s="391"/>
    </row>
    <row r="247" spans="1:50" ht="129.75" customHeight="1" x14ac:dyDescent="0.15">
      <c r="A247" s="340" t="s">
        <v>45</v>
      </c>
      <c r="B247" s="900"/>
      <c r="C247" s="299" t="s">
        <v>49</v>
      </c>
      <c r="D247" s="719"/>
      <c r="E247" s="719"/>
      <c r="F247" s="720"/>
      <c r="G247" s="903" t="s">
        <v>649</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650</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4" t="s">
        <v>705</v>
      </c>
      <c r="B252" s="325"/>
      <c r="C252" s="325"/>
      <c r="D252" s="325"/>
      <c r="E252" s="326"/>
      <c r="F252" s="899" t="s">
        <v>704</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4" t="s">
        <v>260</v>
      </c>
      <c r="B254" s="325"/>
      <c r="C254" s="325"/>
      <c r="D254" s="325"/>
      <c r="E254" s="326"/>
      <c r="F254" s="327" t="s">
        <v>706</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15">
      <c r="A257" s="336" t="s">
        <v>237</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hidden="1" customHeight="1" x14ac:dyDescent="0.15">
      <c r="A258" s="339" t="s">
        <v>275</v>
      </c>
      <c r="B258" s="90"/>
      <c r="C258" s="90"/>
      <c r="D258" s="91"/>
      <c r="E258" s="320"/>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hidden="1" customHeight="1" x14ac:dyDescent="0.15">
      <c r="A259" s="256" t="s">
        <v>274</v>
      </c>
      <c r="B259" s="256"/>
      <c r="C259" s="256"/>
      <c r="D259" s="256"/>
      <c r="E259" s="320"/>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hidden="1" customHeight="1" x14ac:dyDescent="0.15">
      <c r="A260" s="256" t="s">
        <v>273</v>
      </c>
      <c r="B260" s="256"/>
      <c r="C260" s="256"/>
      <c r="D260" s="256"/>
      <c r="E260" s="320"/>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hidden="1" customHeight="1" x14ac:dyDescent="0.15">
      <c r="A261" s="256" t="s">
        <v>272</v>
      </c>
      <c r="B261" s="256"/>
      <c r="C261" s="256"/>
      <c r="D261" s="256"/>
      <c r="E261" s="320"/>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hidden="1" customHeight="1" x14ac:dyDescent="0.15">
      <c r="A262" s="256" t="s">
        <v>271</v>
      </c>
      <c r="B262" s="256"/>
      <c r="C262" s="256"/>
      <c r="D262" s="256"/>
      <c r="E262" s="320"/>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hidden="1" customHeight="1" x14ac:dyDescent="0.15">
      <c r="A263" s="256" t="s">
        <v>270</v>
      </c>
      <c r="B263" s="256"/>
      <c r="C263" s="256"/>
      <c r="D263" s="256"/>
      <c r="E263" s="320"/>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hidden="1" customHeight="1" x14ac:dyDescent="0.15">
      <c r="A264" s="256" t="s">
        <v>269</v>
      </c>
      <c r="B264" s="256"/>
      <c r="C264" s="256"/>
      <c r="D264" s="256"/>
      <c r="E264" s="320"/>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15">
      <c r="A265" s="256" t="s">
        <v>268</v>
      </c>
      <c r="B265" s="256"/>
      <c r="C265" s="256"/>
      <c r="D265" s="256"/>
      <c r="E265" s="320" t="s">
        <v>631</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15">
      <c r="A266" s="256" t="s">
        <v>414</v>
      </c>
      <c r="B266" s="256"/>
      <c r="C266" s="256"/>
      <c r="D266" s="256"/>
      <c r="E266" s="100" t="s">
        <v>605</v>
      </c>
      <c r="F266" s="86"/>
      <c r="G266" s="86"/>
      <c r="H266" s="77" t="str">
        <f>IF(E266="","","-")</f>
        <v>-</v>
      </c>
      <c r="I266" s="86"/>
      <c r="J266" s="86"/>
      <c r="K266" s="77" t="str">
        <f>IF(I266="","","-")</f>
        <v/>
      </c>
      <c r="L266" s="101">
        <v>283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594</v>
      </c>
      <c r="B267" s="256"/>
      <c r="C267" s="256"/>
      <c r="D267" s="256"/>
      <c r="E267" s="100" t="s">
        <v>605</v>
      </c>
      <c r="F267" s="86"/>
      <c r="G267" s="86"/>
      <c r="H267" s="77"/>
      <c r="I267" s="86"/>
      <c r="J267" s="86"/>
      <c r="K267" s="77"/>
      <c r="L267" s="101">
        <v>309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382</v>
      </c>
      <c r="B268" s="256"/>
      <c r="C268" s="256"/>
      <c r="D268" s="256"/>
      <c r="E268" s="84">
        <v>2021</v>
      </c>
      <c r="F268" s="85"/>
      <c r="G268" s="86" t="s">
        <v>651</v>
      </c>
      <c r="H268" s="86"/>
      <c r="I268" s="86"/>
      <c r="J268" s="85">
        <v>20</v>
      </c>
      <c r="K268" s="85"/>
      <c r="L268" s="101">
        <v>511</v>
      </c>
      <c r="M268" s="101"/>
      <c r="N268" s="101"/>
      <c r="O268" s="85"/>
      <c r="P268" s="85"/>
      <c r="Q268" s="84"/>
      <c r="R268" s="85"/>
      <c r="S268" s="86"/>
      <c r="T268" s="86"/>
      <c r="U268" s="86"/>
      <c r="V268" s="85"/>
      <c r="W268" s="85"/>
      <c r="X268" s="101"/>
      <c r="Y268" s="101"/>
      <c r="Z268" s="101"/>
      <c r="AA268" s="85"/>
      <c r="AB268" s="307"/>
      <c r="AC268" s="84"/>
      <c r="AD268" s="85"/>
      <c r="AE268" s="86"/>
      <c r="AF268" s="86"/>
      <c r="AG268" s="86"/>
      <c r="AH268" s="85"/>
      <c r="AI268" s="85"/>
      <c r="AJ268" s="101"/>
      <c r="AK268" s="101"/>
      <c r="AL268" s="101"/>
      <c r="AM268" s="85"/>
      <c r="AN268" s="307"/>
      <c r="AO268" s="84"/>
      <c r="AP268" s="85"/>
      <c r="AQ268" s="86"/>
      <c r="AR268" s="86"/>
      <c r="AS268" s="86"/>
      <c r="AT268" s="85"/>
      <c r="AU268" s="85"/>
      <c r="AV268" s="101"/>
      <c r="AW268" s="101"/>
      <c r="AX268" s="80"/>
    </row>
    <row r="269" spans="1:52" ht="28.35" customHeight="1" x14ac:dyDescent="0.15">
      <c r="A269" s="308" t="s">
        <v>262</v>
      </c>
      <c r="B269" s="309"/>
      <c r="C269" s="309"/>
      <c r="D269" s="309"/>
      <c r="E269" s="309"/>
      <c r="F269" s="310"/>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hidden="1" customHeight="1" x14ac:dyDescent="0.15">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hidden="1" customHeight="1" x14ac:dyDescent="0.15">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hidden="1" customHeight="1" x14ac:dyDescent="0.15">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15">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6.25"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8.75" customHeight="1" x14ac:dyDescent="0.15">
      <c r="A308" s="314" t="s">
        <v>264</v>
      </c>
      <c r="B308" s="315"/>
      <c r="C308" s="315"/>
      <c r="D308" s="315"/>
      <c r="E308" s="315"/>
      <c r="F308" s="316"/>
      <c r="G308" s="295" t="s">
        <v>658</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709</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45" customHeight="1" x14ac:dyDescent="0.15">
      <c r="A310" s="317"/>
      <c r="B310" s="318"/>
      <c r="C310" s="318"/>
      <c r="D310" s="318"/>
      <c r="E310" s="318"/>
      <c r="F310" s="319"/>
      <c r="G310" s="285" t="s">
        <v>659</v>
      </c>
      <c r="H310" s="286"/>
      <c r="I310" s="286"/>
      <c r="J310" s="286"/>
      <c r="K310" s="287"/>
      <c r="L310" s="288" t="s">
        <v>661</v>
      </c>
      <c r="M310" s="289"/>
      <c r="N310" s="289"/>
      <c r="O310" s="289"/>
      <c r="P310" s="289"/>
      <c r="Q310" s="289"/>
      <c r="R310" s="289"/>
      <c r="S310" s="289"/>
      <c r="T310" s="289"/>
      <c r="U310" s="289"/>
      <c r="V310" s="289"/>
      <c r="W310" s="289"/>
      <c r="X310" s="290"/>
      <c r="Y310" s="291">
        <v>15</v>
      </c>
      <c r="Z310" s="292"/>
      <c r="AA310" s="292"/>
      <c r="AB310" s="293"/>
      <c r="AC310" s="285" t="s">
        <v>660</v>
      </c>
      <c r="AD310" s="286"/>
      <c r="AE310" s="286"/>
      <c r="AF310" s="286"/>
      <c r="AG310" s="287"/>
      <c r="AH310" s="288" t="s">
        <v>665</v>
      </c>
      <c r="AI310" s="289"/>
      <c r="AJ310" s="289"/>
      <c r="AK310" s="289"/>
      <c r="AL310" s="289"/>
      <c r="AM310" s="289"/>
      <c r="AN310" s="289"/>
      <c r="AO310" s="289"/>
      <c r="AP310" s="289"/>
      <c r="AQ310" s="289"/>
      <c r="AR310" s="289"/>
      <c r="AS310" s="289"/>
      <c r="AT310" s="290"/>
      <c r="AU310" s="291">
        <v>50</v>
      </c>
      <c r="AV310" s="292"/>
      <c r="AW310" s="292"/>
      <c r="AX310" s="294"/>
    </row>
    <row r="311" spans="1:50" ht="45" customHeight="1" x14ac:dyDescent="0.15">
      <c r="A311" s="317"/>
      <c r="B311" s="318"/>
      <c r="C311" s="318"/>
      <c r="D311" s="318"/>
      <c r="E311" s="318"/>
      <c r="F311" s="319"/>
      <c r="G311" s="275" t="s">
        <v>660</v>
      </c>
      <c r="H311" s="276"/>
      <c r="I311" s="276"/>
      <c r="J311" s="276"/>
      <c r="K311" s="277"/>
      <c r="L311" s="278" t="s">
        <v>662</v>
      </c>
      <c r="M311" s="279"/>
      <c r="N311" s="279"/>
      <c r="O311" s="279"/>
      <c r="P311" s="279"/>
      <c r="Q311" s="279"/>
      <c r="R311" s="279"/>
      <c r="S311" s="279"/>
      <c r="T311" s="279"/>
      <c r="U311" s="279"/>
      <c r="V311" s="279"/>
      <c r="W311" s="279"/>
      <c r="X311" s="280"/>
      <c r="Y311" s="281">
        <v>10</v>
      </c>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45" customHeight="1" x14ac:dyDescent="0.15">
      <c r="A312" s="317"/>
      <c r="B312" s="318"/>
      <c r="C312" s="318"/>
      <c r="D312" s="318"/>
      <c r="E312" s="318"/>
      <c r="F312" s="319"/>
      <c r="G312" s="275" t="s">
        <v>660</v>
      </c>
      <c r="H312" s="276"/>
      <c r="I312" s="276"/>
      <c r="J312" s="276"/>
      <c r="K312" s="277"/>
      <c r="L312" s="278" t="s">
        <v>663</v>
      </c>
      <c r="M312" s="279"/>
      <c r="N312" s="279"/>
      <c r="O312" s="279"/>
      <c r="P312" s="279"/>
      <c r="Q312" s="279"/>
      <c r="R312" s="279"/>
      <c r="S312" s="279"/>
      <c r="T312" s="279"/>
      <c r="U312" s="279"/>
      <c r="V312" s="279"/>
      <c r="W312" s="279"/>
      <c r="X312" s="280"/>
      <c r="Y312" s="281">
        <v>4</v>
      </c>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38.25" customHeight="1" x14ac:dyDescent="0.15">
      <c r="A313" s="317"/>
      <c r="B313" s="318"/>
      <c r="C313" s="318"/>
      <c r="D313" s="318"/>
      <c r="E313" s="318"/>
      <c r="F313" s="319"/>
      <c r="G313" s="275" t="s">
        <v>660</v>
      </c>
      <c r="H313" s="276"/>
      <c r="I313" s="276"/>
      <c r="J313" s="276"/>
      <c r="K313" s="277"/>
      <c r="L313" s="278" t="s">
        <v>664</v>
      </c>
      <c r="M313" s="279"/>
      <c r="N313" s="279"/>
      <c r="O313" s="279"/>
      <c r="P313" s="279"/>
      <c r="Q313" s="279"/>
      <c r="R313" s="279"/>
      <c r="S313" s="279"/>
      <c r="T313" s="279"/>
      <c r="U313" s="279"/>
      <c r="V313" s="279"/>
      <c r="W313" s="279"/>
      <c r="X313" s="280"/>
      <c r="Y313" s="281">
        <v>9</v>
      </c>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15">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15">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15">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15">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15">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15">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31.5" customHeight="1" x14ac:dyDescent="0.15">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38</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50</v>
      </c>
      <c r="AV320" s="272"/>
      <c r="AW320" s="272"/>
      <c r="AX320" s="274"/>
    </row>
    <row r="321" spans="1:51" ht="24.75" hidden="1" customHeight="1" x14ac:dyDescent="0.15">
      <c r="A321" s="317"/>
      <c r="B321" s="318"/>
      <c r="C321" s="318"/>
      <c r="D321" s="318"/>
      <c r="E321" s="318"/>
      <c r="F321" s="319"/>
      <c r="G321" s="295" t="s">
        <v>217</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216</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15">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x14ac:dyDescent="0.15">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x14ac:dyDescent="0.15">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thickBot="1" x14ac:dyDescent="0.2">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15">
      <c r="A334" s="317"/>
      <c r="B334" s="318"/>
      <c r="C334" s="318"/>
      <c r="D334" s="318"/>
      <c r="E334" s="318"/>
      <c r="F334" s="319"/>
      <c r="G334" s="295" t="s">
        <v>218</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219</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15">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15">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15">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15">
      <c r="A347" s="317"/>
      <c r="B347" s="318"/>
      <c r="C347" s="318"/>
      <c r="D347" s="318"/>
      <c r="E347" s="318"/>
      <c r="F347" s="319"/>
      <c r="G347" s="295" t="s">
        <v>194</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hidden="1" customHeight="1" thickBot="1" x14ac:dyDescent="0.2">
      <c r="A360" s="261" t="s">
        <v>575</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231</v>
      </c>
      <c r="AM360" s="265"/>
      <c r="AN360" s="265"/>
      <c r="AO360" s="79" t="s">
        <v>230</v>
      </c>
      <c r="AP360" s="21"/>
      <c r="AQ360" s="21"/>
      <c r="AR360" s="21"/>
      <c r="AS360" s="21"/>
      <c r="AT360" s="21"/>
      <c r="AU360" s="21"/>
      <c r="AV360" s="21"/>
      <c r="AW360" s="21"/>
      <c r="AX360" s="22"/>
      <c r="AY360">
        <f>COUNTIF($AO$360,"☑")</f>
        <v>0</v>
      </c>
    </row>
    <row r="361" spans="1:51" ht="21.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691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196</v>
      </c>
      <c r="K365" s="256"/>
      <c r="L365" s="256"/>
      <c r="M365" s="256"/>
      <c r="N365" s="256"/>
      <c r="O365" s="256"/>
      <c r="P365" s="119" t="s">
        <v>25</v>
      </c>
      <c r="Q365" s="119"/>
      <c r="R365" s="119"/>
      <c r="S365" s="119"/>
      <c r="T365" s="119"/>
      <c r="U365" s="119"/>
      <c r="V365" s="119"/>
      <c r="W365" s="119"/>
      <c r="X365" s="119"/>
      <c r="Y365" s="257" t="s">
        <v>195</v>
      </c>
      <c r="Z365" s="258"/>
      <c r="AA365" s="258"/>
      <c r="AB365" s="258"/>
      <c r="AC365" s="241" t="s">
        <v>229</v>
      </c>
      <c r="AD365" s="241"/>
      <c r="AE365" s="241"/>
      <c r="AF365" s="241"/>
      <c r="AG365" s="241"/>
      <c r="AH365" s="257" t="s">
        <v>246</v>
      </c>
      <c r="AI365" s="255"/>
      <c r="AJ365" s="255"/>
      <c r="AK365" s="255"/>
      <c r="AL365" s="255" t="s">
        <v>19</v>
      </c>
      <c r="AM365" s="255"/>
      <c r="AN365" s="255"/>
      <c r="AO365" s="259"/>
      <c r="AP365" s="244" t="s">
        <v>197</v>
      </c>
      <c r="AQ365" s="244"/>
      <c r="AR365" s="244"/>
      <c r="AS365" s="244"/>
      <c r="AT365" s="244"/>
      <c r="AU365" s="244"/>
      <c r="AV365" s="244"/>
      <c r="AW365" s="244"/>
      <c r="AX365" s="244"/>
    </row>
    <row r="366" spans="1:51" ht="47.25" customHeight="1" x14ac:dyDescent="0.15">
      <c r="A366" s="230">
        <v>1</v>
      </c>
      <c r="B366" s="230">
        <v>1</v>
      </c>
      <c r="C366" s="250" t="s">
        <v>666</v>
      </c>
      <c r="D366" s="250" t="s">
        <v>666</v>
      </c>
      <c r="E366" s="250" t="s">
        <v>666</v>
      </c>
      <c r="F366" s="250" t="s">
        <v>666</v>
      </c>
      <c r="G366" s="250" t="s">
        <v>666</v>
      </c>
      <c r="H366" s="250" t="s">
        <v>666</v>
      </c>
      <c r="I366" s="250" t="s">
        <v>666</v>
      </c>
      <c r="J366" s="233" t="s">
        <v>611</v>
      </c>
      <c r="K366" s="234"/>
      <c r="L366" s="234"/>
      <c r="M366" s="234"/>
      <c r="N366" s="234"/>
      <c r="O366" s="234"/>
      <c r="P366" s="235" t="s">
        <v>677</v>
      </c>
      <c r="Q366" s="235"/>
      <c r="R366" s="235"/>
      <c r="S366" s="235"/>
      <c r="T366" s="235"/>
      <c r="U366" s="235"/>
      <c r="V366" s="235"/>
      <c r="W366" s="235"/>
      <c r="X366" s="235"/>
      <c r="Y366" s="236">
        <v>15</v>
      </c>
      <c r="Z366" s="237"/>
      <c r="AA366" s="237"/>
      <c r="AB366" s="238"/>
      <c r="AC366" s="222" t="s">
        <v>255</v>
      </c>
      <c r="AD366" s="223"/>
      <c r="AE366" s="223"/>
      <c r="AF366" s="223"/>
      <c r="AG366" s="223"/>
      <c r="AH366" s="253">
        <v>36</v>
      </c>
      <c r="AI366" s="254"/>
      <c r="AJ366" s="254"/>
      <c r="AK366" s="254"/>
      <c r="AL366" s="226">
        <v>100</v>
      </c>
      <c r="AM366" s="227"/>
      <c r="AN366" s="227"/>
      <c r="AO366" s="228"/>
      <c r="AP366" s="229" t="s">
        <v>611</v>
      </c>
      <c r="AQ366" s="229"/>
      <c r="AR366" s="229"/>
      <c r="AS366" s="229"/>
      <c r="AT366" s="229"/>
      <c r="AU366" s="229"/>
      <c r="AV366" s="229"/>
      <c r="AW366" s="229"/>
      <c r="AX366" s="229"/>
    </row>
    <row r="367" spans="1:51" ht="47.25" customHeight="1" x14ac:dyDescent="0.15">
      <c r="A367" s="230">
        <v>2</v>
      </c>
      <c r="B367" s="230">
        <v>1</v>
      </c>
      <c r="C367" s="251" t="s">
        <v>666</v>
      </c>
      <c r="D367" s="250" t="s">
        <v>666</v>
      </c>
      <c r="E367" s="250" t="s">
        <v>666</v>
      </c>
      <c r="F367" s="250" t="s">
        <v>666</v>
      </c>
      <c r="G367" s="250" t="s">
        <v>666</v>
      </c>
      <c r="H367" s="250" t="s">
        <v>666</v>
      </c>
      <c r="I367" s="250" t="s">
        <v>666</v>
      </c>
      <c r="J367" s="233" t="s">
        <v>611</v>
      </c>
      <c r="K367" s="234"/>
      <c r="L367" s="234"/>
      <c r="M367" s="234"/>
      <c r="N367" s="234"/>
      <c r="O367" s="234"/>
      <c r="P367" s="235" t="s">
        <v>662</v>
      </c>
      <c r="Q367" s="235"/>
      <c r="R367" s="235"/>
      <c r="S367" s="235"/>
      <c r="T367" s="235"/>
      <c r="U367" s="235"/>
      <c r="V367" s="235"/>
      <c r="W367" s="235"/>
      <c r="X367" s="235"/>
      <c r="Y367" s="236">
        <v>10</v>
      </c>
      <c r="Z367" s="237"/>
      <c r="AA367" s="237"/>
      <c r="AB367" s="238"/>
      <c r="AC367" s="222" t="s">
        <v>255</v>
      </c>
      <c r="AD367" s="223"/>
      <c r="AE367" s="223"/>
      <c r="AF367" s="223"/>
      <c r="AG367" s="223"/>
      <c r="AH367" s="253">
        <v>10</v>
      </c>
      <c r="AI367" s="254"/>
      <c r="AJ367" s="254"/>
      <c r="AK367" s="254"/>
      <c r="AL367" s="226">
        <v>100</v>
      </c>
      <c r="AM367" s="227"/>
      <c r="AN367" s="227"/>
      <c r="AO367" s="228"/>
      <c r="AP367" s="229" t="s">
        <v>611</v>
      </c>
      <c r="AQ367" s="229"/>
      <c r="AR367" s="229"/>
      <c r="AS367" s="229"/>
      <c r="AT367" s="229"/>
      <c r="AU367" s="229"/>
      <c r="AV367" s="229"/>
      <c r="AW367" s="229"/>
      <c r="AX367" s="229"/>
      <c r="AY367">
        <f>COUNTA($C$367)</f>
        <v>1</v>
      </c>
    </row>
    <row r="368" spans="1:51" ht="61.5" customHeight="1" x14ac:dyDescent="0.15">
      <c r="A368" s="230">
        <v>3</v>
      </c>
      <c r="B368" s="230">
        <v>1</v>
      </c>
      <c r="C368" s="251" t="s">
        <v>666</v>
      </c>
      <c r="D368" s="250" t="s">
        <v>666</v>
      </c>
      <c r="E368" s="250" t="s">
        <v>666</v>
      </c>
      <c r="F368" s="250" t="s">
        <v>666</v>
      </c>
      <c r="G368" s="250" t="s">
        <v>666</v>
      </c>
      <c r="H368" s="250" t="s">
        <v>666</v>
      </c>
      <c r="I368" s="250" t="s">
        <v>666</v>
      </c>
      <c r="J368" s="233" t="s">
        <v>611</v>
      </c>
      <c r="K368" s="234"/>
      <c r="L368" s="234"/>
      <c r="M368" s="234"/>
      <c r="N368" s="234"/>
      <c r="O368" s="234"/>
      <c r="P368" s="252" t="s">
        <v>663</v>
      </c>
      <c r="Q368" s="235"/>
      <c r="R368" s="235"/>
      <c r="S368" s="235"/>
      <c r="T368" s="235"/>
      <c r="U368" s="235"/>
      <c r="V368" s="235"/>
      <c r="W368" s="235"/>
      <c r="X368" s="235"/>
      <c r="Y368" s="236">
        <v>4</v>
      </c>
      <c r="Z368" s="237"/>
      <c r="AA368" s="237"/>
      <c r="AB368" s="238"/>
      <c r="AC368" s="222" t="s">
        <v>255</v>
      </c>
      <c r="AD368" s="223"/>
      <c r="AE368" s="223"/>
      <c r="AF368" s="223"/>
      <c r="AG368" s="223"/>
      <c r="AH368" s="224">
        <v>35</v>
      </c>
      <c r="AI368" s="225"/>
      <c r="AJ368" s="225"/>
      <c r="AK368" s="225"/>
      <c r="AL368" s="226">
        <v>100</v>
      </c>
      <c r="AM368" s="227"/>
      <c r="AN368" s="227"/>
      <c r="AO368" s="228"/>
      <c r="AP368" s="229" t="s">
        <v>611</v>
      </c>
      <c r="AQ368" s="229"/>
      <c r="AR368" s="229"/>
      <c r="AS368" s="229"/>
      <c r="AT368" s="229"/>
      <c r="AU368" s="229"/>
      <c r="AV368" s="229"/>
      <c r="AW368" s="229"/>
      <c r="AX368" s="229"/>
      <c r="AY368">
        <f>COUNTA($C$368)</f>
        <v>1</v>
      </c>
    </row>
    <row r="369" spans="1:51" ht="61.5" customHeight="1" x14ac:dyDescent="0.15">
      <c r="A369" s="230">
        <v>4</v>
      </c>
      <c r="B369" s="230">
        <v>1</v>
      </c>
      <c r="C369" s="251" t="s">
        <v>666</v>
      </c>
      <c r="D369" s="250" t="s">
        <v>666</v>
      </c>
      <c r="E369" s="250" t="s">
        <v>666</v>
      </c>
      <c r="F369" s="250" t="s">
        <v>666</v>
      </c>
      <c r="G369" s="250" t="s">
        <v>666</v>
      </c>
      <c r="H369" s="250" t="s">
        <v>666</v>
      </c>
      <c r="I369" s="250" t="s">
        <v>666</v>
      </c>
      <c r="J369" s="233" t="s">
        <v>611</v>
      </c>
      <c r="K369" s="234"/>
      <c r="L369" s="234"/>
      <c r="M369" s="234"/>
      <c r="N369" s="234"/>
      <c r="O369" s="234"/>
      <c r="P369" s="252" t="s">
        <v>664</v>
      </c>
      <c r="Q369" s="235"/>
      <c r="R369" s="235"/>
      <c r="S369" s="235"/>
      <c r="T369" s="235"/>
      <c r="U369" s="235"/>
      <c r="V369" s="235"/>
      <c r="W369" s="235"/>
      <c r="X369" s="235"/>
      <c r="Y369" s="236">
        <v>9</v>
      </c>
      <c r="Z369" s="237"/>
      <c r="AA369" s="237"/>
      <c r="AB369" s="238"/>
      <c r="AC369" s="222" t="s">
        <v>255</v>
      </c>
      <c r="AD369" s="223"/>
      <c r="AE369" s="223"/>
      <c r="AF369" s="223"/>
      <c r="AG369" s="223"/>
      <c r="AH369" s="224">
        <v>14</v>
      </c>
      <c r="AI369" s="225"/>
      <c r="AJ369" s="225"/>
      <c r="AK369" s="225"/>
      <c r="AL369" s="226">
        <v>99.8</v>
      </c>
      <c r="AM369" s="227"/>
      <c r="AN369" s="227"/>
      <c r="AO369" s="228"/>
      <c r="AP369" s="229" t="s">
        <v>611</v>
      </c>
      <c r="AQ369" s="229"/>
      <c r="AR369" s="229"/>
      <c r="AS369" s="229"/>
      <c r="AT369" s="229"/>
      <c r="AU369" s="229"/>
      <c r="AV369" s="229"/>
      <c r="AW369" s="229"/>
      <c r="AX369" s="229"/>
      <c r="AY369">
        <f>COUNTA($C$369)</f>
        <v>1</v>
      </c>
    </row>
    <row r="370" spans="1:51" ht="61.5" customHeight="1" x14ac:dyDescent="0.15">
      <c r="A370" s="230">
        <v>5</v>
      </c>
      <c r="B370" s="230">
        <v>1</v>
      </c>
      <c r="C370" s="251" t="s">
        <v>667</v>
      </c>
      <c r="D370" s="250" t="s">
        <v>667</v>
      </c>
      <c r="E370" s="250" t="s">
        <v>667</v>
      </c>
      <c r="F370" s="250" t="s">
        <v>667</v>
      </c>
      <c r="G370" s="250" t="s">
        <v>667</v>
      </c>
      <c r="H370" s="250" t="s">
        <v>667</v>
      </c>
      <c r="I370" s="250" t="s">
        <v>667</v>
      </c>
      <c r="J370" s="233" t="s">
        <v>611</v>
      </c>
      <c r="K370" s="234"/>
      <c r="L370" s="234"/>
      <c r="M370" s="234"/>
      <c r="N370" s="234"/>
      <c r="O370" s="234"/>
      <c r="P370" s="235" t="s">
        <v>664</v>
      </c>
      <c r="Q370" s="235"/>
      <c r="R370" s="235"/>
      <c r="S370" s="235"/>
      <c r="T370" s="235"/>
      <c r="U370" s="235"/>
      <c r="V370" s="235"/>
      <c r="W370" s="235"/>
      <c r="X370" s="235"/>
      <c r="Y370" s="236">
        <v>15</v>
      </c>
      <c r="Z370" s="237"/>
      <c r="AA370" s="237"/>
      <c r="AB370" s="238"/>
      <c r="AC370" s="222" t="s">
        <v>255</v>
      </c>
      <c r="AD370" s="223"/>
      <c r="AE370" s="223"/>
      <c r="AF370" s="223"/>
      <c r="AG370" s="223"/>
      <c r="AH370" s="224">
        <v>35</v>
      </c>
      <c r="AI370" s="225"/>
      <c r="AJ370" s="225"/>
      <c r="AK370" s="225"/>
      <c r="AL370" s="226">
        <v>99.9</v>
      </c>
      <c r="AM370" s="227"/>
      <c r="AN370" s="227"/>
      <c r="AO370" s="228"/>
      <c r="AP370" s="229" t="s">
        <v>611</v>
      </c>
      <c r="AQ370" s="229"/>
      <c r="AR370" s="229"/>
      <c r="AS370" s="229"/>
      <c r="AT370" s="229"/>
      <c r="AU370" s="229"/>
      <c r="AV370" s="229"/>
      <c r="AW370" s="229"/>
      <c r="AX370" s="229"/>
      <c r="AY370">
        <f>COUNTA($C$370)</f>
        <v>1</v>
      </c>
    </row>
    <row r="371" spans="1:51" ht="47.25" customHeight="1" x14ac:dyDescent="0.15">
      <c r="A371" s="230">
        <v>6</v>
      </c>
      <c r="B371" s="230">
        <v>1</v>
      </c>
      <c r="C371" s="251" t="s">
        <v>667</v>
      </c>
      <c r="D371" s="250" t="s">
        <v>667</v>
      </c>
      <c r="E371" s="250" t="s">
        <v>667</v>
      </c>
      <c r="F371" s="250" t="s">
        <v>667</v>
      </c>
      <c r="G371" s="250" t="s">
        <v>667</v>
      </c>
      <c r="H371" s="250" t="s">
        <v>667</v>
      </c>
      <c r="I371" s="250" t="s">
        <v>667</v>
      </c>
      <c r="J371" s="233" t="s">
        <v>611</v>
      </c>
      <c r="K371" s="234"/>
      <c r="L371" s="234"/>
      <c r="M371" s="234"/>
      <c r="N371" s="234"/>
      <c r="O371" s="234"/>
      <c r="P371" s="235" t="s">
        <v>677</v>
      </c>
      <c r="Q371" s="235"/>
      <c r="R371" s="235"/>
      <c r="S371" s="235"/>
      <c r="T371" s="235"/>
      <c r="U371" s="235"/>
      <c r="V371" s="235"/>
      <c r="W371" s="235"/>
      <c r="X371" s="235"/>
      <c r="Y371" s="236">
        <v>10</v>
      </c>
      <c r="Z371" s="237"/>
      <c r="AA371" s="237"/>
      <c r="AB371" s="238"/>
      <c r="AC371" s="222" t="s">
        <v>255</v>
      </c>
      <c r="AD371" s="223"/>
      <c r="AE371" s="223"/>
      <c r="AF371" s="223"/>
      <c r="AG371" s="223"/>
      <c r="AH371" s="224">
        <v>36</v>
      </c>
      <c r="AI371" s="225"/>
      <c r="AJ371" s="225"/>
      <c r="AK371" s="225"/>
      <c r="AL371" s="226">
        <v>99.9</v>
      </c>
      <c r="AM371" s="227"/>
      <c r="AN371" s="227"/>
      <c r="AO371" s="228"/>
      <c r="AP371" s="229" t="s">
        <v>611</v>
      </c>
      <c r="AQ371" s="229"/>
      <c r="AR371" s="229"/>
      <c r="AS371" s="229"/>
      <c r="AT371" s="229"/>
      <c r="AU371" s="229"/>
      <c r="AV371" s="229"/>
      <c r="AW371" s="229"/>
      <c r="AX371" s="229"/>
      <c r="AY371">
        <f>COUNTA($C$371)</f>
        <v>1</v>
      </c>
    </row>
    <row r="372" spans="1:51" ht="47.25" customHeight="1" x14ac:dyDescent="0.15">
      <c r="A372" s="230">
        <v>7</v>
      </c>
      <c r="B372" s="230">
        <v>1</v>
      </c>
      <c r="C372" s="251" t="s">
        <v>667</v>
      </c>
      <c r="D372" s="250" t="s">
        <v>667</v>
      </c>
      <c r="E372" s="250" t="s">
        <v>667</v>
      </c>
      <c r="F372" s="250" t="s">
        <v>667</v>
      </c>
      <c r="G372" s="250" t="s">
        <v>667</v>
      </c>
      <c r="H372" s="250" t="s">
        <v>667</v>
      </c>
      <c r="I372" s="250" t="s">
        <v>667</v>
      </c>
      <c r="J372" s="233" t="s">
        <v>611</v>
      </c>
      <c r="K372" s="234"/>
      <c r="L372" s="234"/>
      <c r="M372" s="234"/>
      <c r="N372" s="234"/>
      <c r="O372" s="234"/>
      <c r="P372" s="235" t="s">
        <v>678</v>
      </c>
      <c r="Q372" s="235"/>
      <c r="R372" s="235"/>
      <c r="S372" s="235"/>
      <c r="T372" s="235"/>
      <c r="U372" s="235"/>
      <c r="V372" s="235"/>
      <c r="W372" s="235"/>
      <c r="X372" s="235"/>
      <c r="Y372" s="236">
        <v>10</v>
      </c>
      <c r="Z372" s="237"/>
      <c r="AA372" s="237"/>
      <c r="AB372" s="238"/>
      <c r="AC372" s="222" t="s">
        <v>255</v>
      </c>
      <c r="AD372" s="223"/>
      <c r="AE372" s="223"/>
      <c r="AF372" s="223"/>
      <c r="AG372" s="223"/>
      <c r="AH372" s="224">
        <v>1</v>
      </c>
      <c r="AI372" s="225"/>
      <c r="AJ372" s="225"/>
      <c r="AK372" s="225"/>
      <c r="AL372" s="226">
        <v>100</v>
      </c>
      <c r="AM372" s="227"/>
      <c r="AN372" s="227"/>
      <c r="AO372" s="228"/>
      <c r="AP372" s="229" t="s">
        <v>611</v>
      </c>
      <c r="AQ372" s="229"/>
      <c r="AR372" s="229"/>
      <c r="AS372" s="229"/>
      <c r="AT372" s="229"/>
      <c r="AU372" s="229"/>
      <c r="AV372" s="229"/>
      <c r="AW372" s="229"/>
      <c r="AX372" s="229"/>
      <c r="AY372">
        <f>COUNTA($C$372)</f>
        <v>1</v>
      </c>
    </row>
    <row r="373" spans="1:51" ht="67.5" customHeight="1" x14ac:dyDescent="0.15">
      <c r="A373" s="230">
        <v>8</v>
      </c>
      <c r="B373" s="230">
        <v>1</v>
      </c>
      <c r="C373" s="250" t="s">
        <v>668</v>
      </c>
      <c r="D373" s="250" t="s">
        <v>668</v>
      </c>
      <c r="E373" s="250" t="s">
        <v>668</v>
      </c>
      <c r="F373" s="250" t="s">
        <v>668</v>
      </c>
      <c r="G373" s="250" t="s">
        <v>668</v>
      </c>
      <c r="H373" s="250" t="s">
        <v>668</v>
      </c>
      <c r="I373" s="250" t="s">
        <v>668</v>
      </c>
      <c r="J373" s="233" t="s">
        <v>611</v>
      </c>
      <c r="K373" s="234"/>
      <c r="L373" s="234"/>
      <c r="M373" s="234"/>
      <c r="N373" s="234"/>
      <c r="O373" s="234"/>
      <c r="P373" s="235" t="s">
        <v>663</v>
      </c>
      <c r="Q373" s="235"/>
      <c r="R373" s="235"/>
      <c r="S373" s="235"/>
      <c r="T373" s="235"/>
      <c r="U373" s="235"/>
      <c r="V373" s="235"/>
      <c r="W373" s="235"/>
      <c r="X373" s="235"/>
      <c r="Y373" s="236">
        <v>15</v>
      </c>
      <c r="Z373" s="237"/>
      <c r="AA373" s="237"/>
      <c r="AB373" s="238"/>
      <c r="AC373" s="222" t="s">
        <v>255</v>
      </c>
      <c r="AD373" s="223"/>
      <c r="AE373" s="223"/>
      <c r="AF373" s="223"/>
      <c r="AG373" s="223"/>
      <c r="AH373" s="224">
        <v>14</v>
      </c>
      <c r="AI373" s="225"/>
      <c r="AJ373" s="225"/>
      <c r="AK373" s="225"/>
      <c r="AL373" s="226">
        <v>100</v>
      </c>
      <c r="AM373" s="227"/>
      <c r="AN373" s="227"/>
      <c r="AO373" s="228"/>
      <c r="AP373" s="229" t="s">
        <v>611</v>
      </c>
      <c r="AQ373" s="229"/>
      <c r="AR373" s="229"/>
      <c r="AS373" s="229"/>
      <c r="AT373" s="229"/>
      <c r="AU373" s="229"/>
      <c r="AV373" s="229"/>
      <c r="AW373" s="229"/>
      <c r="AX373" s="229"/>
      <c r="AY373">
        <f>COUNTA($C$373)</f>
        <v>1</v>
      </c>
    </row>
    <row r="374" spans="1:51" ht="67.5" customHeight="1" x14ac:dyDescent="0.15">
      <c r="A374" s="230">
        <v>9</v>
      </c>
      <c r="B374" s="230">
        <v>1</v>
      </c>
      <c r="C374" s="250" t="s">
        <v>668</v>
      </c>
      <c r="D374" s="250" t="s">
        <v>668</v>
      </c>
      <c r="E374" s="250" t="s">
        <v>668</v>
      </c>
      <c r="F374" s="250" t="s">
        <v>668</v>
      </c>
      <c r="G374" s="250" t="s">
        <v>668</v>
      </c>
      <c r="H374" s="250" t="s">
        <v>668</v>
      </c>
      <c r="I374" s="250" t="s">
        <v>668</v>
      </c>
      <c r="J374" s="233" t="s">
        <v>611</v>
      </c>
      <c r="K374" s="234"/>
      <c r="L374" s="234"/>
      <c r="M374" s="234"/>
      <c r="N374" s="234"/>
      <c r="O374" s="234"/>
      <c r="P374" s="235" t="s">
        <v>677</v>
      </c>
      <c r="Q374" s="235"/>
      <c r="R374" s="235"/>
      <c r="S374" s="235"/>
      <c r="T374" s="235"/>
      <c r="U374" s="235"/>
      <c r="V374" s="235"/>
      <c r="W374" s="235"/>
      <c r="X374" s="235"/>
      <c r="Y374" s="236">
        <v>14</v>
      </c>
      <c r="Z374" s="237"/>
      <c r="AA374" s="237"/>
      <c r="AB374" s="238"/>
      <c r="AC374" s="222" t="s">
        <v>255</v>
      </c>
      <c r="AD374" s="223"/>
      <c r="AE374" s="223"/>
      <c r="AF374" s="223"/>
      <c r="AG374" s="223"/>
      <c r="AH374" s="224">
        <v>36</v>
      </c>
      <c r="AI374" s="225"/>
      <c r="AJ374" s="225"/>
      <c r="AK374" s="225"/>
      <c r="AL374" s="226">
        <v>99.9</v>
      </c>
      <c r="AM374" s="227"/>
      <c r="AN374" s="227"/>
      <c r="AO374" s="228"/>
      <c r="AP374" s="229" t="s">
        <v>611</v>
      </c>
      <c r="AQ374" s="229"/>
      <c r="AR374" s="229"/>
      <c r="AS374" s="229"/>
      <c r="AT374" s="229"/>
      <c r="AU374" s="229"/>
      <c r="AV374" s="229"/>
      <c r="AW374" s="229"/>
      <c r="AX374" s="229"/>
      <c r="AY374">
        <f>COUNTA($C$374)</f>
        <v>1</v>
      </c>
    </row>
    <row r="375" spans="1:51" ht="67.5" customHeight="1" x14ac:dyDescent="0.15">
      <c r="A375" s="230">
        <v>10</v>
      </c>
      <c r="B375" s="230">
        <v>1</v>
      </c>
      <c r="C375" s="250" t="s">
        <v>669</v>
      </c>
      <c r="D375" s="250" t="s">
        <v>669</v>
      </c>
      <c r="E375" s="250" t="s">
        <v>669</v>
      </c>
      <c r="F375" s="250" t="s">
        <v>669</v>
      </c>
      <c r="G375" s="250" t="s">
        <v>669</v>
      </c>
      <c r="H375" s="250" t="s">
        <v>669</v>
      </c>
      <c r="I375" s="250" t="s">
        <v>669</v>
      </c>
      <c r="J375" s="233" t="s">
        <v>611</v>
      </c>
      <c r="K375" s="234"/>
      <c r="L375" s="234"/>
      <c r="M375" s="234"/>
      <c r="N375" s="234"/>
      <c r="O375" s="234"/>
      <c r="P375" s="235" t="s">
        <v>664</v>
      </c>
      <c r="Q375" s="235"/>
      <c r="R375" s="235"/>
      <c r="S375" s="235"/>
      <c r="T375" s="235"/>
      <c r="U375" s="235"/>
      <c r="V375" s="235"/>
      <c r="W375" s="235"/>
      <c r="X375" s="235"/>
      <c r="Y375" s="236">
        <v>16</v>
      </c>
      <c r="Z375" s="237"/>
      <c r="AA375" s="237"/>
      <c r="AB375" s="238"/>
      <c r="AC375" s="222" t="s">
        <v>255</v>
      </c>
      <c r="AD375" s="223"/>
      <c r="AE375" s="223"/>
      <c r="AF375" s="223"/>
      <c r="AG375" s="223"/>
      <c r="AH375" s="224">
        <v>35</v>
      </c>
      <c r="AI375" s="225"/>
      <c r="AJ375" s="225"/>
      <c r="AK375" s="225"/>
      <c r="AL375" s="226">
        <v>100</v>
      </c>
      <c r="AM375" s="227"/>
      <c r="AN375" s="227"/>
      <c r="AO375" s="228"/>
      <c r="AP375" s="229" t="s">
        <v>611</v>
      </c>
      <c r="AQ375" s="229"/>
      <c r="AR375" s="229"/>
      <c r="AS375" s="229"/>
      <c r="AT375" s="229"/>
      <c r="AU375" s="229"/>
      <c r="AV375" s="229"/>
      <c r="AW375" s="229"/>
      <c r="AX375" s="229"/>
      <c r="AY375">
        <f>COUNTA($C$375)</f>
        <v>1</v>
      </c>
    </row>
    <row r="376" spans="1:51" ht="47.25" customHeight="1" x14ac:dyDescent="0.15">
      <c r="A376" s="230">
        <v>11</v>
      </c>
      <c r="B376" s="230">
        <v>1</v>
      </c>
      <c r="C376" s="250" t="s">
        <v>669</v>
      </c>
      <c r="D376" s="250" t="s">
        <v>669</v>
      </c>
      <c r="E376" s="250" t="s">
        <v>669</v>
      </c>
      <c r="F376" s="250" t="s">
        <v>669</v>
      </c>
      <c r="G376" s="250" t="s">
        <v>669</v>
      </c>
      <c r="H376" s="250" t="s">
        <v>669</v>
      </c>
      <c r="I376" s="250" t="s">
        <v>669</v>
      </c>
      <c r="J376" s="233" t="s">
        <v>611</v>
      </c>
      <c r="K376" s="234"/>
      <c r="L376" s="234"/>
      <c r="M376" s="234"/>
      <c r="N376" s="234"/>
      <c r="O376" s="234"/>
      <c r="P376" s="235" t="s">
        <v>662</v>
      </c>
      <c r="Q376" s="235"/>
      <c r="R376" s="235"/>
      <c r="S376" s="235"/>
      <c r="T376" s="235"/>
      <c r="U376" s="235"/>
      <c r="V376" s="235"/>
      <c r="W376" s="235"/>
      <c r="X376" s="235"/>
      <c r="Y376" s="236">
        <v>10</v>
      </c>
      <c r="Z376" s="237"/>
      <c r="AA376" s="237"/>
      <c r="AB376" s="238"/>
      <c r="AC376" s="222" t="s">
        <v>255</v>
      </c>
      <c r="AD376" s="223"/>
      <c r="AE376" s="223"/>
      <c r="AF376" s="223"/>
      <c r="AG376" s="223"/>
      <c r="AH376" s="224">
        <v>10</v>
      </c>
      <c r="AI376" s="225"/>
      <c r="AJ376" s="225"/>
      <c r="AK376" s="225"/>
      <c r="AL376" s="226">
        <v>100</v>
      </c>
      <c r="AM376" s="227"/>
      <c r="AN376" s="227"/>
      <c r="AO376" s="228"/>
      <c r="AP376" s="229" t="s">
        <v>611</v>
      </c>
      <c r="AQ376" s="229"/>
      <c r="AR376" s="229"/>
      <c r="AS376" s="229"/>
      <c r="AT376" s="229"/>
      <c r="AU376" s="229"/>
      <c r="AV376" s="229"/>
      <c r="AW376" s="229"/>
      <c r="AX376" s="229"/>
      <c r="AY376">
        <f>COUNTA($C$376)</f>
        <v>1</v>
      </c>
    </row>
    <row r="377" spans="1:51" ht="90" customHeight="1" x14ac:dyDescent="0.15">
      <c r="A377" s="230">
        <v>12</v>
      </c>
      <c r="B377" s="230">
        <v>1</v>
      </c>
      <c r="C377" s="250" t="s">
        <v>670</v>
      </c>
      <c r="D377" s="250" t="s">
        <v>671</v>
      </c>
      <c r="E377" s="250" t="s">
        <v>671</v>
      </c>
      <c r="F377" s="250" t="s">
        <v>671</v>
      </c>
      <c r="G377" s="250" t="s">
        <v>671</v>
      </c>
      <c r="H377" s="250" t="s">
        <v>671</v>
      </c>
      <c r="I377" s="250" t="s">
        <v>671</v>
      </c>
      <c r="J377" s="233" t="s">
        <v>611</v>
      </c>
      <c r="K377" s="234"/>
      <c r="L377" s="234"/>
      <c r="M377" s="234"/>
      <c r="N377" s="234"/>
      <c r="O377" s="234"/>
      <c r="P377" s="235" t="s">
        <v>663</v>
      </c>
      <c r="Q377" s="235"/>
      <c r="R377" s="235"/>
      <c r="S377" s="235"/>
      <c r="T377" s="235"/>
      <c r="U377" s="235"/>
      <c r="V377" s="235"/>
      <c r="W377" s="235"/>
      <c r="X377" s="235"/>
      <c r="Y377" s="236">
        <v>15</v>
      </c>
      <c r="Z377" s="237"/>
      <c r="AA377" s="237"/>
      <c r="AB377" s="238"/>
      <c r="AC377" s="222" t="s">
        <v>255</v>
      </c>
      <c r="AD377" s="223"/>
      <c r="AE377" s="223"/>
      <c r="AF377" s="223"/>
      <c r="AG377" s="223"/>
      <c r="AH377" s="224">
        <v>14</v>
      </c>
      <c r="AI377" s="225"/>
      <c r="AJ377" s="225"/>
      <c r="AK377" s="225"/>
      <c r="AL377" s="226">
        <v>100</v>
      </c>
      <c r="AM377" s="227"/>
      <c r="AN377" s="227"/>
      <c r="AO377" s="228"/>
      <c r="AP377" s="229" t="s">
        <v>611</v>
      </c>
      <c r="AQ377" s="229"/>
      <c r="AR377" s="229"/>
      <c r="AS377" s="229"/>
      <c r="AT377" s="229"/>
      <c r="AU377" s="229"/>
      <c r="AV377" s="229"/>
      <c r="AW377" s="229"/>
      <c r="AX377" s="229"/>
      <c r="AY377">
        <f>COUNTA($C$377)</f>
        <v>1</v>
      </c>
    </row>
    <row r="378" spans="1:51" ht="80.25" customHeight="1" x14ac:dyDescent="0.15">
      <c r="A378" s="230">
        <v>13</v>
      </c>
      <c r="B378" s="230">
        <v>1</v>
      </c>
      <c r="C378" s="250" t="s">
        <v>670</v>
      </c>
      <c r="D378" s="250" t="s">
        <v>671</v>
      </c>
      <c r="E378" s="250" t="s">
        <v>671</v>
      </c>
      <c r="F378" s="250" t="s">
        <v>671</v>
      </c>
      <c r="G378" s="250" t="s">
        <v>671</v>
      </c>
      <c r="H378" s="250" t="s">
        <v>671</v>
      </c>
      <c r="I378" s="250" t="s">
        <v>671</v>
      </c>
      <c r="J378" s="233" t="s">
        <v>611</v>
      </c>
      <c r="K378" s="234"/>
      <c r="L378" s="234"/>
      <c r="M378" s="234"/>
      <c r="N378" s="234"/>
      <c r="O378" s="234"/>
      <c r="P378" s="235" t="s">
        <v>677</v>
      </c>
      <c r="Q378" s="235"/>
      <c r="R378" s="235"/>
      <c r="S378" s="235"/>
      <c r="T378" s="235"/>
      <c r="U378" s="235"/>
      <c r="V378" s="235"/>
      <c r="W378" s="235"/>
      <c r="X378" s="235"/>
      <c r="Y378" s="236">
        <v>11</v>
      </c>
      <c r="Z378" s="237"/>
      <c r="AA378" s="237"/>
      <c r="AB378" s="238"/>
      <c r="AC378" s="222" t="s">
        <v>255</v>
      </c>
      <c r="AD378" s="223"/>
      <c r="AE378" s="223"/>
      <c r="AF378" s="223"/>
      <c r="AG378" s="223"/>
      <c r="AH378" s="224">
        <v>36</v>
      </c>
      <c r="AI378" s="225"/>
      <c r="AJ378" s="225"/>
      <c r="AK378" s="225"/>
      <c r="AL378" s="226">
        <v>99.9</v>
      </c>
      <c r="AM378" s="227"/>
      <c r="AN378" s="227"/>
      <c r="AO378" s="228"/>
      <c r="AP378" s="229" t="s">
        <v>611</v>
      </c>
      <c r="AQ378" s="229"/>
      <c r="AR378" s="229"/>
      <c r="AS378" s="229"/>
      <c r="AT378" s="229"/>
      <c r="AU378" s="229"/>
      <c r="AV378" s="229"/>
      <c r="AW378" s="229"/>
      <c r="AX378" s="229"/>
      <c r="AY378">
        <f>COUNTA($C$378)</f>
        <v>1</v>
      </c>
    </row>
    <row r="379" spans="1:51" ht="55.5" customHeight="1" x14ac:dyDescent="0.15">
      <c r="A379" s="230">
        <v>14</v>
      </c>
      <c r="B379" s="230">
        <v>1</v>
      </c>
      <c r="C379" s="250" t="s">
        <v>672</v>
      </c>
      <c r="D379" s="250" t="s">
        <v>672</v>
      </c>
      <c r="E379" s="250" t="s">
        <v>672</v>
      </c>
      <c r="F379" s="250" t="s">
        <v>672</v>
      </c>
      <c r="G379" s="250" t="s">
        <v>672</v>
      </c>
      <c r="H379" s="250" t="s">
        <v>672</v>
      </c>
      <c r="I379" s="250" t="s">
        <v>672</v>
      </c>
      <c r="J379" s="233" t="s">
        <v>611</v>
      </c>
      <c r="K379" s="234"/>
      <c r="L379" s="234"/>
      <c r="M379" s="234"/>
      <c r="N379" s="234"/>
      <c r="O379" s="234"/>
      <c r="P379" s="235" t="s">
        <v>664</v>
      </c>
      <c r="Q379" s="235"/>
      <c r="R379" s="235"/>
      <c r="S379" s="235"/>
      <c r="T379" s="235"/>
      <c r="U379" s="235"/>
      <c r="V379" s="235"/>
      <c r="W379" s="235"/>
      <c r="X379" s="235"/>
      <c r="Y379" s="236">
        <v>15</v>
      </c>
      <c r="Z379" s="237"/>
      <c r="AA379" s="237"/>
      <c r="AB379" s="238"/>
      <c r="AC379" s="222" t="s">
        <v>255</v>
      </c>
      <c r="AD379" s="223"/>
      <c r="AE379" s="223"/>
      <c r="AF379" s="223"/>
      <c r="AG379" s="223"/>
      <c r="AH379" s="224">
        <v>35</v>
      </c>
      <c r="AI379" s="225"/>
      <c r="AJ379" s="225"/>
      <c r="AK379" s="225"/>
      <c r="AL379" s="226">
        <v>100</v>
      </c>
      <c r="AM379" s="227"/>
      <c r="AN379" s="227"/>
      <c r="AO379" s="228"/>
      <c r="AP379" s="229" t="s">
        <v>611</v>
      </c>
      <c r="AQ379" s="229"/>
      <c r="AR379" s="229"/>
      <c r="AS379" s="229"/>
      <c r="AT379" s="229"/>
      <c r="AU379" s="229"/>
      <c r="AV379" s="229"/>
      <c r="AW379" s="229"/>
      <c r="AX379" s="229"/>
      <c r="AY379">
        <f>COUNTA($C$379)</f>
        <v>1</v>
      </c>
    </row>
    <row r="380" spans="1:51" ht="55.5" customHeight="1" x14ac:dyDescent="0.15">
      <c r="A380" s="230">
        <v>15</v>
      </c>
      <c r="B380" s="230">
        <v>1</v>
      </c>
      <c r="C380" s="250" t="s">
        <v>672</v>
      </c>
      <c r="D380" s="250" t="s">
        <v>672</v>
      </c>
      <c r="E380" s="250" t="s">
        <v>672</v>
      </c>
      <c r="F380" s="250" t="s">
        <v>672</v>
      </c>
      <c r="G380" s="250" t="s">
        <v>672</v>
      </c>
      <c r="H380" s="250" t="s">
        <v>672</v>
      </c>
      <c r="I380" s="250" t="s">
        <v>672</v>
      </c>
      <c r="J380" s="233" t="s">
        <v>611</v>
      </c>
      <c r="K380" s="234"/>
      <c r="L380" s="234"/>
      <c r="M380" s="234"/>
      <c r="N380" s="234"/>
      <c r="O380" s="234"/>
      <c r="P380" s="235" t="s">
        <v>677</v>
      </c>
      <c r="Q380" s="235"/>
      <c r="R380" s="235"/>
      <c r="S380" s="235"/>
      <c r="T380" s="235"/>
      <c r="U380" s="235"/>
      <c r="V380" s="235"/>
      <c r="W380" s="235"/>
      <c r="X380" s="235"/>
      <c r="Y380" s="236">
        <v>10</v>
      </c>
      <c r="Z380" s="237"/>
      <c r="AA380" s="237"/>
      <c r="AB380" s="238"/>
      <c r="AC380" s="222" t="s">
        <v>255</v>
      </c>
      <c r="AD380" s="223"/>
      <c r="AE380" s="223"/>
      <c r="AF380" s="223"/>
      <c r="AG380" s="223"/>
      <c r="AH380" s="224">
        <v>36</v>
      </c>
      <c r="AI380" s="225"/>
      <c r="AJ380" s="225"/>
      <c r="AK380" s="225"/>
      <c r="AL380" s="226">
        <v>100</v>
      </c>
      <c r="AM380" s="227"/>
      <c r="AN380" s="227"/>
      <c r="AO380" s="228"/>
      <c r="AP380" s="229" t="s">
        <v>611</v>
      </c>
      <c r="AQ380" s="229"/>
      <c r="AR380" s="229"/>
      <c r="AS380" s="229"/>
      <c r="AT380" s="229"/>
      <c r="AU380" s="229"/>
      <c r="AV380" s="229"/>
      <c r="AW380" s="229"/>
      <c r="AX380" s="229"/>
      <c r="AY380">
        <f>COUNTA($C$380)</f>
        <v>1</v>
      </c>
    </row>
    <row r="381" spans="1:51" ht="57.75" customHeight="1" x14ac:dyDescent="0.15">
      <c r="A381" s="230">
        <v>16</v>
      </c>
      <c r="B381" s="230">
        <v>1</v>
      </c>
      <c r="C381" s="250" t="s">
        <v>673</v>
      </c>
      <c r="D381" s="250" t="s">
        <v>673</v>
      </c>
      <c r="E381" s="250" t="s">
        <v>673</v>
      </c>
      <c r="F381" s="250" t="s">
        <v>673</v>
      </c>
      <c r="G381" s="250" t="s">
        <v>673</v>
      </c>
      <c r="H381" s="250" t="s">
        <v>673</v>
      </c>
      <c r="I381" s="250" t="s">
        <v>673</v>
      </c>
      <c r="J381" s="233" t="s">
        <v>611</v>
      </c>
      <c r="K381" s="234"/>
      <c r="L381" s="234"/>
      <c r="M381" s="234"/>
      <c r="N381" s="234"/>
      <c r="O381" s="234"/>
      <c r="P381" s="235" t="s">
        <v>663</v>
      </c>
      <c r="Q381" s="235"/>
      <c r="R381" s="235"/>
      <c r="S381" s="235"/>
      <c r="T381" s="235"/>
      <c r="U381" s="235"/>
      <c r="V381" s="235"/>
      <c r="W381" s="235"/>
      <c r="X381" s="235"/>
      <c r="Y381" s="236">
        <v>15</v>
      </c>
      <c r="Z381" s="237"/>
      <c r="AA381" s="237"/>
      <c r="AB381" s="238"/>
      <c r="AC381" s="222" t="s">
        <v>255</v>
      </c>
      <c r="AD381" s="223"/>
      <c r="AE381" s="223"/>
      <c r="AF381" s="223"/>
      <c r="AG381" s="223"/>
      <c r="AH381" s="224">
        <v>35</v>
      </c>
      <c r="AI381" s="225"/>
      <c r="AJ381" s="225"/>
      <c r="AK381" s="225"/>
      <c r="AL381" s="226">
        <v>99.9</v>
      </c>
      <c r="AM381" s="227"/>
      <c r="AN381" s="227"/>
      <c r="AO381" s="228"/>
      <c r="AP381" s="229" t="s">
        <v>611</v>
      </c>
      <c r="AQ381" s="229"/>
      <c r="AR381" s="229"/>
      <c r="AS381" s="229"/>
      <c r="AT381" s="229"/>
      <c r="AU381" s="229"/>
      <c r="AV381" s="229"/>
      <c r="AW381" s="229"/>
      <c r="AX381" s="229"/>
      <c r="AY381">
        <f>COUNTA($C$381)</f>
        <v>1</v>
      </c>
    </row>
    <row r="382" spans="1:51" s="16" customFormat="1" ht="57.75" customHeight="1" x14ac:dyDescent="0.15">
      <c r="A382" s="230">
        <v>17</v>
      </c>
      <c r="B382" s="230">
        <v>1</v>
      </c>
      <c r="C382" s="250" t="s">
        <v>673</v>
      </c>
      <c r="D382" s="250" t="s">
        <v>673</v>
      </c>
      <c r="E382" s="250" t="s">
        <v>673</v>
      </c>
      <c r="F382" s="250" t="s">
        <v>673</v>
      </c>
      <c r="G382" s="250" t="s">
        <v>673</v>
      </c>
      <c r="H382" s="250" t="s">
        <v>673</v>
      </c>
      <c r="I382" s="250" t="s">
        <v>673</v>
      </c>
      <c r="J382" s="233" t="s">
        <v>611</v>
      </c>
      <c r="K382" s="234"/>
      <c r="L382" s="234"/>
      <c r="M382" s="234"/>
      <c r="N382" s="234"/>
      <c r="O382" s="234"/>
      <c r="P382" s="235" t="s">
        <v>677</v>
      </c>
      <c r="Q382" s="235"/>
      <c r="R382" s="235"/>
      <c r="S382" s="235"/>
      <c r="T382" s="235"/>
      <c r="U382" s="235"/>
      <c r="V382" s="235"/>
      <c r="W382" s="235"/>
      <c r="X382" s="235"/>
      <c r="Y382" s="236">
        <v>10</v>
      </c>
      <c r="Z382" s="237"/>
      <c r="AA382" s="237"/>
      <c r="AB382" s="238"/>
      <c r="AC382" s="222" t="s">
        <v>255</v>
      </c>
      <c r="AD382" s="223"/>
      <c r="AE382" s="223"/>
      <c r="AF382" s="223"/>
      <c r="AG382" s="223"/>
      <c r="AH382" s="224">
        <v>36</v>
      </c>
      <c r="AI382" s="225"/>
      <c r="AJ382" s="225"/>
      <c r="AK382" s="225"/>
      <c r="AL382" s="226">
        <v>99.9</v>
      </c>
      <c r="AM382" s="227"/>
      <c r="AN382" s="227"/>
      <c r="AO382" s="228"/>
      <c r="AP382" s="229" t="s">
        <v>611</v>
      </c>
      <c r="AQ382" s="229"/>
      <c r="AR382" s="229"/>
      <c r="AS382" s="229"/>
      <c r="AT382" s="229"/>
      <c r="AU382" s="229"/>
      <c r="AV382" s="229"/>
      <c r="AW382" s="229"/>
      <c r="AX382" s="229"/>
      <c r="AY382">
        <f>COUNTA($C$382)</f>
        <v>1</v>
      </c>
    </row>
    <row r="383" spans="1:51" ht="66" customHeight="1" x14ac:dyDescent="0.15">
      <c r="A383" s="230">
        <v>18</v>
      </c>
      <c r="B383" s="230">
        <v>1</v>
      </c>
      <c r="C383" s="250" t="s">
        <v>674</v>
      </c>
      <c r="D383" s="250" t="s">
        <v>674</v>
      </c>
      <c r="E383" s="250" t="s">
        <v>674</v>
      </c>
      <c r="F383" s="250" t="s">
        <v>674</v>
      </c>
      <c r="G383" s="250" t="s">
        <v>674</v>
      </c>
      <c r="H383" s="250" t="s">
        <v>674</v>
      </c>
      <c r="I383" s="250" t="s">
        <v>674</v>
      </c>
      <c r="J383" s="233" t="s">
        <v>611</v>
      </c>
      <c r="K383" s="234"/>
      <c r="L383" s="234"/>
      <c r="M383" s="234"/>
      <c r="N383" s="234"/>
      <c r="O383" s="234"/>
      <c r="P383" s="235" t="s">
        <v>664</v>
      </c>
      <c r="Q383" s="235"/>
      <c r="R383" s="235"/>
      <c r="S383" s="235"/>
      <c r="T383" s="235"/>
      <c r="U383" s="235"/>
      <c r="V383" s="235"/>
      <c r="W383" s="235"/>
      <c r="X383" s="235"/>
      <c r="Y383" s="236">
        <v>15</v>
      </c>
      <c r="Z383" s="237"/>
      <c r="AA383" s="237"/>
      <c r="AB383" s="238"/>
      <c r="AC383" s="222" t="s">
        <v>255</v>
      </c>
      <c r="AD383" s="223"/>
      <c r="AE383" s="223"/>
      <c r="AF383" s="223"/>
      <c r="AG383" s="223"/>
      <c r="AH383" s="224">
        <v>35</v>
      </c>
      <c r="AI383" s="225"/>
      <c r="AJ383" s="225"/>
      <c r="AK383" s="225"/>
      <c r="AL383" s="226">
        <v>100</v>
      </c>
      <c r="AM383" s="227"/>
      <c r="AN383" s="227"/>
      <c r="AO383" s="228"/>
      <c r="AP383" s="229" t="s">
        <v>611</v>
      </c>
      <c r="AQ383" s="229"/>
      <c r="AR383" s="229"/>
      <c r="AS383" s="229"/>
      <c r="AT383" s="229"/>
      <c r="AU383" s="229"/>
      <c r="AV383" s="229"/>
      <c r="AW383" s="229"/>
      <c r="AX383" s="229"/>
      <c r="AY383">
        <f>COUNTA($C$383)</f>
        <v>1</v>
      </c>
    </row>
    <row r="384" spans="1:51" ht="66" customHeight="1" x14ac:dyDescent="0.15">
      <c r="A384" s="230">
        <v>19</v>
      </c>
      <c r="B384" s="230">
        <v>1</v>
      </c>
      <c r="C384" s="250" t="s">
        <v>674</v>
      </c>
      <c r="D384" s="250" t="s">
        <v>674</v>
      </c>
      <c r="E384" s="250" t="s">
        <v>674</v>
      </c>
      <c r="F384" s="250" t="s">
        <v>674</v>
      </c>
      <c r="G384" s="250" t="s">
        <v>674</v>
      </c>
      <c r="H384" s="250" t="s">
        <v>674</v>
      </c>
      <c r="I384" s="250" t="s">
        <v>674</v>
      </c>
      <c r="J384" s="233" t="s">
        <v>611</v>
      </c>
      <c r="K384" s="234"/>
      <c r="L384" s="234"/>
      <c r="M384" s="234"/>
      <c r="N384" s="234"/>
      <c r="O384" s="234"/>
      <c r="P384" s="235" t="s">
        <v>662</v>
      </c>
      <c r="Q384" s="235"/>
      <c r="R384" s="235"/>
      <c r="S384" s="235"/>
      <c r="T384" s="235"/>
      <c r="U384" s="235"/>
      <c r="V384" s="235"/>
      <c r="W384" s="235"/>
      <c r="X384" s="235"/>
      <c r="Y384" s="236">
        <v>8</v>
      </c>
      <c r="Z384" s="237"/>
      <c r="AA384" s="237"/>
      <c r="AB384" s="238"/>
      <c r="AC384" s="222" t="s">
        <v>255</v>
      </c>
      <c r="AD384" s="223"/>
      <c r="AE384" s="223"/>
      <c r="AF384" s="223"/>
      <c r="AG384" s="223"/>
      <c r="AH384" s="224">
        <v>10</v>
      </c>
      <c r="AI384" s="225"/>
      <c r="AJ384" s="225"/>
      <c r="AK384" s="225"/>
      <c r="AL384" s="226">
        <v>99</v>
      </c>
      <c r="AM384" s="227"/>
      <c r="AN384" s="227"/>
      <c r="AO384" s="228"/>
      <c r="AP384" s="229" t="s">
        <v>611</v>
      </c>
      <c r="AQ384" s="229"/>
      <c r="AR384" s="229"/>
      <c r="AS384" s="229"/>
      <c r="AT384" s="229"/>
      <c r="AU384" s="229"/>
      <c r="AV384" s="229"/>
      <c r="AW384" s="229"/>
      <c r="AX384" s="229"/>
      <c r="AY384">
        <f>COUNTA($C$384)</f>
        <v>1</v>
      </c>
    </row>
    <row r="385" spans="1:51" ht="66" customHeight="1" x14ac:dyDescent="0.15">
      <c r="A385" s="230">
        <v>20</v>
      </c>
      <c r="B385" s="230">
        <v>1</v>
      </c>
      <c r="C385" s="250" t="s">
        <v>675</v>
      </c>
      <c r="D385" s="250" t="s">
        <v>675</v>
      </c>
      <c r="E385" s="250" t="s">
        <v>675</v>
      </c>
      <c r="F385" s="250" t="s">
        <v>675</v>
      </c>
      <c r="G385" s="250" t="s">
        <v>675</v>
      </c>
      <c r="H385" s="250" t="s">
        <v>675</v>
      </c>
      <c r="I385" s="250" t="s">
        <v>675</v>
      </c>
      <c r="J385" s="233" t="s">
        <v>611</v>
      </c>
      <c r="K385" s="234"/>
      <c r="L385" s="234"/>
      <c r="M385" s="234"/>
      <c r="N385" s="234"/>
      <c r="O385" s="234"/>
      <c r="P385" s="235" t="s">
        <v>677</v>
      </c>
      <c r="Q385" s="235"/>
      <c r="R385" s="235"/>
      <c r="S385" s="235"/>
      <c r="T385" s="235"/>
      <c r="U385" s="235"/>
      <c r="V385" s="235"/>
      <c r="W385" s="235"/>
      <c r="X385" s="235"/>
      <c r="Y385" s="236">
        <v>10</v>
      </c>
      <c r="Z385" s="237"/>
      <c r="AA385" s="237"/>
      <c r="AB385" s="238"/>
      <c r="AC385" s="222" t="s">
        <v>255</v>
      </c>
      <c r="AD385" s="223"/>
      <c r="AE385" s="223"/>
      <c r="AF385" s="223"/>
      <c r="AG385" s="223"/>
      <c r="AH385" s="224">
        <v>36</v>
      </c>
      <c r="AI385" s="225"/>
      <c r="AJ385" s="225"/>
      <c r="AK385" s="225"/>
      <c r="AL385" s="226">
        <v>99.9</v>
      </c>
      <c r="AM385" s="227"/>
      <c r="AN385" s="227"/>
      <c r="AO385" s="228"/>
      <c r="AP385" s="229" t="s">
        <v>611</v>
      </c>
      <c r="AQ385" s="229"/>
      <c r="AR385" s="229"/>
      <c r="AS385" s="229"/>
      <c r="AT385" s="229"/>
      <c r="AU385" s="229"/>
      <c r="AV385" s="229"/>
      <c r="AW385" s="229"/>
      <c r="AX385" s="229"/>
      <c r="AY385">
        <f>COUNTA($C$385)</f>
        <v>1</v>
      </c>
    </row>
    <row r="386" spans="1:51" ht="66" customHeight="1" x14ac:dyDescent="0.15">
      <c r="A386" s="230">
        <v>21</v>
      </c>
      <c r="B386" s="230">
        <v>1</v>
      </c>
      <c r="C386" s="250" t="s">
        <v>675</v>
      </c>
      <c r="D386" s="250" t="s">
        <v>675</v>
      </c>
      <c r="E386" s="250" t="s">
        <v>675</v>
      </c>
      <c r="F386" s="250" t="s">
        <v>675</v>
      </c>
      <c r="G386" s="250" t="s">
        <v>675</v>
      </c>
      <c r="H386" s="250" t="s">
        <v>675</v>
      </c>
      <c r="I386" s="250" t="s">
        <v>675</v>
      </c>
      <c r="J386" s="233" t="s">
        <v>611</v>
      </c>
      <c r="K386" s="234"/>
      <c r="L386" s="234"/>
      <c r="M386" s="234"/>
      <c r="N386" s="234"/>
      <c r="O386" s="234"/>
      <c r="P386" s="235" t="s">
        <v>662</v>
      </c>
      <c r="Q386" s="235"/>
      <c r="R386" s="235"/>
      <c r="S386" s="235"/>
      <c r="T386" s="235"/>
      <c r="U386" s="235"/>
      <c r="V386" s="235"/>
      <c r="W386" s="235"/>
      <c r="X386" s="235"/>
      <c r="Y386" s="236">
        <v>10</v>
      </c>
      <c r="Z386" s="237"/>
      <c r="AA386" s="237"/>
      <c r="AB386" s="238"/>
      <c r="AC386" s="222" t="s">
        <v>255</v>
      </c>
      <c r="AD386" s="223"/>
      <c r="AE386" s="223"/>
      <c r="AF386" s="223"/>
      <c r="AG386" s="223"/>
      <c r="AH386" s="224">
        <v>10</v>
      </c>
      <c r="AI386" s="225"/>
      <c r="AJ386" s="225"/>
      <c r="AK386" s="225"/>
      <c r="AL386" s="226">
        <v>99.7</v>
      </c>
      <c r="AM386" s="227"/>
      <c r="AN386" s="227"/>
      <c r="AO386" s="228"/>
      <c r="AP386" s="229" t="s">
        <v>611</v>
      </c>
      <c r="AQ386" s="229"/>
      <c r="AR386" s="229"/>
      <c r="AS386" s="229"/>
      <c r="AT386" s="229"/>
      <c r="AU386" s="229"/>
      <c r="AV386" s="229"/>
      <c r="AW386" s="229"/>
      <c r="AX386" s="229"/>
      <c r="AY386">
        <f>COUNTA($C$386)</f>
        <v>1</v>
      </c>
    </row>
    <row r="387" spans="1:51" ht="47.25" customHeight="1" x14ac:dyDescent="0.15">
      <c r="A387" s="230">
        <v>22</v>
      </c>
      <c r="B387" s="230">
        <v>1</v>
      </c>
      <c r="C387" s="250" t="s">
        <v>676</v>
      </c>
      <c r="D387" s="250" t="s">
        <v>676</v>
      </c>
      <c r="E387" s="250" t="s">
        <v>676</v>
      </c>
      <c r="F387" s="250" t="s">
        <v>676</v>
      </c>
      <c r="G387" s="250" t="s">
        <v>676</v>
      </c>
      <c r="H387" s="250" t="s">
        <v>676</v>
      </c>
      <c r="I387" s="250" t="s">
        <v>676</v>
      </c>
      <c r="J387" s="233" t="s">
        <v>611</v>
      </c>
      <c r="K387" s="234"/>
      <c r="L387" s="234"/>
      <c r="M387" s="234"/>
      <c r="N387" s="234"/>
      <c r="O387" s="234"/>
      <c r="P387" s="235" t="s">
        <v>663</v>
      </c>
      <c r="Q387" s="235"/>
      <c r="R387" s="235"/>
      <c r="S387" s="235"/>
      <c r="T387" s="235"/>
      <c r="U387" s="235"/>
      <c r="V387" s="235"/>
      <c r="W387" s="235"/>
      <c r="X387" s="235"/>
      <c r="Y387" s="236">
        <v>17</v>
      </c>
      <c r="Z387" s="237"/>
      <c r="AA387" s="237"/>
      <c r="AB387" s="238"/>
      <c r="AC387" s="222" t="s">
        <v>255</v>
      </c>
      <c r="AD387" s="223"/>
      <c r="AE387" s="223"/>
      <c r="AF387" s="223"/>
      <c r="AG387" s="223"/>
      <c r="AH387" s="224">
        <v>14</v>
      </c>
      <c r="AI387" s="225"/>
      <c r="AJ387" s="225"/>
      <c r="AK387" s="225"/>
      <c r="AL387" s="226">
        <v>99.9</v>
      </c>
      <c r="AM387" s="227"/>
      <c r="AN387" s="227"/>
      <c r="AO387" s="228"/>
      <c r="AP387" s="229" t="s">
        <v>611</v>
      </c>
      <c r="AQ387" s="229"/>
      <c r="AR387" s="229"/>
      <c r="AS387" s="229"/>
      <c r="AT387" s="229"/>
      <c r="AU387" s="229"/>
      <c r="AV387" s="229"/>
      <c r="AW387" s="229"/>
      <c r="AX387" s="229"/>
      <c r="AY387">
        <f>COUNTA($C$387)</f>
        <v>1</v>
      </c>
    </row>
    <row r="388" spans="1:51" ht="47.25"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47.25"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47.25"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47.25"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47.25"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47.25"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47.25"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47.25"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692</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196</v>
      </c>
      <c r="K398" s="256"/>
      <c r="L398" s="256"/>
      <c r="M398" s="256"/>
      <c r="N398" s="256"/>
      <c r="O398" s="256"/>
      <c r="P398" s="119" t="s">
        <v>25</v>
      </c>
      <c r="Q398" s="119"/>
      <c r="R398" s="119"/>
      <c r="S398" s="119"/>
      <c r="T398" s="119"/>
      <c r="U398" s="119"/>
      <c r="V398" s="119"/>
      <c r="W398" s="119"/>
      <c r="X398" s="119"/>
      <c r="Y398" s="257" t="s">
        <v>195</v>
      </c>
      <c r="Z398" s="258"/>
      <c r="AA398" s="258"/>
      <c r="AB398" s="258"/>
      <c r="AC398" s="241" t="s">
        <v>229</v>
      </c>
      <c r="AD398" s="241"/>
      <c r="AE398" s="241"/>
      <c r="AF398" s="241"/>
      <c r="AG398" s="241"/>
      <c r="AH398" s="257" t="s">
        <v>246</v>
      </c>
      <c r="AI398" s="255"/>
      <c r="AJ398" s="255"/>
      <c r="AK398" s="255"/>
      <c r="AL398" s="255" t="s">
        <v>19</v>
      </c>
      <c r="AM398" s="255"/>
      <c r="AN398" s="255"/>
      <c r="AO398" s="259"/>
      <c r="AP398" s="244" t="s">
        <v>197</v>
      </c>
      <c r="AQ398" s="244"/>
      <c r="AR398" s="244"/>
      <c r="AS398" s="244"/>
      <c r="AT398" s="244"/>
      <c r="AU398" s="244"/>
      <c r="AV398" s="244"/>
      <c r="AW398" s="244"/>
      <c r="AX398" s="244"/>
      <c r="AY398">
        <f>$AY$396</f>
        <v>1</v>
      </c>
    </row>
    <row r="399" spans="1:51" ht="81" customHeight="1" x14ac:dyDescent="0.15">
      <c r="A399" s="230">
        <v>1</v>
      </c>
      <c r="B399" s="230">
        <v>1</v>
      </c>
      <c r="C399" s="251" t="s">
        <v>707</v>
      </c>
      <c r="D399" s="250" t="s">
        <v>686</v>
      </c>
      <c r="E399" s="250" t="s">
        <v>686</v>
      </c>
      <c r="F399" s="250" t="s">
        <v>686</v>
      </c>
      <c r="G399" s="250" t="s">
        <v>686</v>
      </c>
      <c r="H399" s="250" t="s">
        <v>686</v>
      </c>
      <c r="I399" s="250" t="s">
        <v>686</v>
      </c>
      <c r="J399" s="233" t="s">
        <v>611</v>
      </c>
      <c r="K399" s="234"/>
      <c r="L399" s="234"/>
      <c r="M399" s="234"/>
      <c r="N399" s="234"/>
      <c r="O399" s="234"/>
      <c r="P399" s="235" t="s">
        <v>665</v>
      </c>
      <c r="Q399" s="235"/>
      <c r="R399" s="235"/>
      <c r="S399" s="235"/>
      <c r="T399" s="235"/>
      <c r="U399" s="235"/>
      <c r="V399" s="235"/>
      <c r="W399" s="235"/>
      <c r="X399" s="235"/>
      <c r="Y399" s="236">
        <v>50</v>
      </c>
      <c r="Z399" s="237"/>
      <c r="AA399" s="237"/>
      <c r="AB399" s="238"/>
      <c r="AC399" s="222" t="s">
        <v>254</v>
      </c>
      <c r="AD399" s="223"/>
      <c r="AE399" s="223"/>
      <c r="AF399" s="223"/>
      <c r="AG399" s="223"/>
      <c r="AH399" s="253">
        <v>1</v>
      </c>
      <c r="AI399" s="254"/>
      <c r="AJ399" s="254"/>
      <c r="AK399" s="254"/>
      <c r="AL399" s="226">
        <v>99.7</v>
      </c>
      <c r="AM399" s="227"/>
      <c r="AN399" s="227"/>
      <c r="AO399" s="228"/>
      <c r="AP399" s="260" t="s">
        <v>710</v>
      </c>
      <c r="AQ399" s="229"/>
      <c r="AR399" s="229"/>
      <c r="AS399" s="229"/>
      <c r="AT399" s="229"/>
      <c r="AU399" s="229"/>
      <c r="AV399" s="229"/>
      <c r="AW399" s="229"/>
      <c r="AX399" s="229"/>
      <c r="AY399">
        <f>$AY$396</f>
        <v>1</v>
      </c>
    </row>
    <row r="400" spans="1:51" ht="86.25" customHeight="1" x14ac:dyDescent="0.15">
      <c r="A400" s="230">
        <v>2</v>
      </c>
      <c r="B400" s="230">
        <v>1</v>
      </c>
      <c r="C400" s="251" t="s">
        <v>687</v>
      </c>
      <c r="D400" s="250"/>
      <c r="E400" s="250"/>
      <c r="F400" s="250"/>
      <c r="G400" s="250"/>
      <c r="H400" s="250"/>
      <c r="I400" s="250"/>
      <c r="J400" s="233" t="s">
        <v>611</v>
      </c>
      <c r="K400" s="234"/>
      <c r="L400" s="234"/>
      <c r="M400" s="234"/>
      <c r="N400" s="234"/>
      <c r="O400" s="234"/>
      <c r="P400" s="235" t="s">
        <v>679</v>
      </c>
      <c r="Q400" s="235"/>
      <c r="R400" s="235"/>
      <c r="S400" s="235"/>
      <c r="T400" s="235"/>
      <c r="U400" s="235"/>
      <c r="V400" s="235"/>
      <c r="W400" s="235"/>
      <c r="X400" s="235"/>
      <c r="Y400" s="236">
        <v>30</v>
      </c>
      <c r="Z400" s="237"/>
      <c r="AA400" s="237"/>
      <c r="AB400" s="238"/>
      <c r="AC400" s="222" t="s">
        <v>254</v>
      </c>
      <c r="AD400" s="223"/>
      <c r="AE400" s="223"/>
      <c r="AF400" s="223"/>
      <c r="AG400" s="223"/>
      <c r="AH400" s="253">
        <v>1</v>
      </c>
      <c r="AI400" s="254"/>
      <c r="AJ400" s="254"/>
      <c r="AK400" s="254"/>
      <c r="AL400" s="226">
        <v>99.7</v>
      </c>
      <c r="AM400" s="227" t="s">
        <v>685</v>
      </c>
      <c r="AN400" s="227" t="s">
        <v>685</v>
      </c>
      <c r="AO400" s="228" t="s">
        <v>685</v>
      </c>
      <c r="AP400" s="260" t="s">
        <v>711</v>
      </c>
      <c r="AQ400" s="229"/>
      <c r="AR400" s="229"/>
      <c r="AS400" s="229"/>
      <c r="AT400" s="229"/>
      <c r="AU400" s="229"/>
      <c r="AV400" s="229"/>
      <c r="AW400" s="229"/>
      <c r="AX400" s="229"/>
      <c r="AY400">
        <f>COUNTA($C$400)</f>
        <v>1</v>
      </c>
    </row>
    <row r="401" spans="1:51" ht="67.5" customHeight="1" x14ac:dyDescent="0.15">
      <c r="A401" s="230">
        <v>3</v>
      </c>
      <c r="B401" s="230">
        <v>1</v>
      </c>
      <c r="C401" s="251" t="s">
        <v>688</v>
      </c>
      <c r="D401" s="250"/>
      <c r="E401" s="250"/>
      <c r="F401" s="250"/>
      <c r="G401" s="250"/>
      <c r="H401" s="250"/>
      <c r="I401" s="250"/>
      <c r="J401" s="233">
        <v>9010001008669</v>
      </c>
      <c r="K401" s="234"/>
      <c r="L401" s="234"/>
      <c r="M401" s="234"/>
      <c r="N401" s="234"/>
      <c r="O401" s="234"/>
      <c r="P401" s="252" t="s">
        <v>680</v>
      </c>
      <c r="Q401" s="235"/>
      <c r="R401" s="235"/>
      <c r="S401" s="235"/>
      <c r="T401" s="235"/>
      <c r="U401" s="235"/>
      <c r="V401" s="235"/>
      <c r="W401" s="235"/>
      <c r="X401" s="235"/>
      <c r="Y401" s="236">
        <v>30</v>
      </c>
      <c r="Z401" s="237"/>
      <c r="AA401" s="237"/>
      <c r="AB401" s="238"/>
      <c r="AC401" s="222" t="s">
        <v>254</v>
      </c>
      <c r="AD401" s="223"/>
      <c r="AE401" s="223"/>
      <c r="AF401" s="223"/>
      <c r="AG401" s="223"/>
      <c r="AH401" s="224">
        <v>3</v>
      </c>
      <c r="AI401" s="225"/>
      <c r="AJ401" s="225"/>
      <c r="AK401" s="225"/>
      <c r="AL401" s="226">
        <v>99.7</v>
      </c>
      <c r="AM401" s="227"/>
      <c r="AN401" s="227"/>
      <c r="AO401" s="228"/>
      <c r="AP401" s="260" t="s">
        <v>282</v>
      </c>
      <c r="AQ401" s="229"/>
      <c r="AR401" s="229"/>
      <c r="AS401" s="229"/>
      <c r="AT401" s="229"/>
      <c r="AU401" s="229"/>
      <c r="AV401" s="229"/>
      <c r="AW401" s="229"/>
      <c r="AX401" s="229"/>
      <c r="AY401">
        <f>COUNTA($C$401)</f>
        <v>1</v>
      </c>
    </row>
    <row r="402" spans="1:51" ht="93" customHeight="1" x14ac:dyDescent="0.15">
      <c r="A402" s="230">
        <v>4</v>
      </c>
      <c r="B402" s="230">
        <v>1</v>
      </c>
      <c r="C402" s="251" t="s">
        <v>695</v>
      </c>
      <c r="D402" s="250"/>
      <c r="E402" s="250"/>
      <c r="F402" s="250"/>
      <c r="G402" s="250"/>
      <c r="H402" s="250"/>
      <c r="I402" s="250"/>
      <c r="J402" s="233">
        <v>3120001077469</v>
      </c>
      <c r="K402" s="234"/>
      <c r="L402" s="234"/>
      <c r="M402" s="234"/>
      <c r="N402" s="234"/>
      <c r="O402" s="234"/>
      <c r="P402" s="252" t="s">
        <v>681</v>
      </c>
      <c r="Q402" s="235"/>
      <c r="R402" s="235"/>
      <c r="S402" s="235"/>
      <c r="T402" s="235"/>
      <c r="U402" s="235"/>
      <c r="V402" s="235"/>
      <c r="W402" s="235"/>
      <c r="X402" s="235"/>
      <c r="Y402" s="236">
        <v>20</v>
      </c>
      <c r="Z402" s="237"/>
      <c r="AA402" s="237"/>
      <c r="AB402" s="238"/>
      <c r="AC402" s="222" t="s">
        <v>254</v>
      </c>
      <c r="AD402" s="223"/>
      <c r="AE402" s="223"/>
      <c r="AF402" s="223"/>
      <c r="AG402" s="223"/>
      <c r="AH402" s="224">
        <v>5</v>
      </c>
      <c r="AI402" s="225"/>
      <c r="AJ402" s="225"/>
      <c r="AK402" s="225"/>
      <c r="AL402" s="226">
        <v>99.7</v>
      </c>
      <c r="AM402" s="227"/>
      <c r="AN402" s="227"/>
      <c r="AO402" s="228"/>
      <c r="AP402" s="260" t="s">
        <v>712</v>
      </c>
      <c r="AQ402" s="229"/>
      <c r="AR402" s="229"/>
      <c r="AS402" s="229"/>
      <c r="AT402" s="229"/>
      <c r="AU402" s="229"/>
      <c r="AV402" s="229"/>
      <c r="AW402" s="229"/>
      <c r="AX402" s="229"/>
      <c r="AY402">
        <f>COUNTA($C$402)</f>
        <v>1</v>
      </c>
    </row>
    <row r="403" spans="1:51" ht="99" customHeight="1" x14ac:dyDescent="0.15">
      <c r="A403" s="230">
        <v>5</v>
      </c>
      <c r="B403" s="230">
        <v>1</v>
      </c>
      <c r="C403" s="251" t="s">
        <v>708</v>
      </c>
      <c r="D403" s="250"/>
      <c r="E403" s="250"/>
      <c r="F403" s="250"/>
      <c r="G403" s="250"/>
      <c r="H403" s="250"/>
      <c r="I403" s="250"/>
      <c r="J403" s="233" t="s">
        <v>611</v>
      </c>
      <c r="K403" s="234"/>
      <c r="L403" s="234"/>
      <c r="M403" s="234"/>
      <c r="N403" s="234"/>
      <c r="O403" s="234"/>
      <c r="P403" s="235" t="s">
        <v>682</v>
      </c>
      <c r="Q403" s="235"/>
      <c r="R403" s="235"/>
      <c r="S403" s="235"/>
      <c r="T403" s="235"/>
      <c r="U403" s="235"/>
      <c r="V403" s="235"/>
      <c r="W403" s="235"/>
      <c r="X403" s="235"/>
      <c r="Y403" s="236">
        <v>20</v>
      </c>
      <c r="Z403" s="237"/>
      <c r="AA403" s="237"/>
      <c r="AB403" s="238"/>
      <c r="AC403" s="222" t="s">
        <v>254</v>
      </c>
      <c r="AD403" s="223"/>
      <c r="AE403" s="223"/>
      <c r="AF403" s="223"/>
      <c r="AG403" s="223"/>
      <c r="AH403" s="224">
        <v>5</v>
      </c>
      <c r="AI403" s="225"/>
      <c r="AJ403" s="225"/>
      <c r="AK403" s="225"/>
      <c r="AL403" s="226">
        <v>99.7</v>
      </c>
      <c r="AM403" s="227"/>
      <c r="AN403" s="227"/>
      <c r="AO403" s="228"/>
      <c r="AP403" s="260" t="s">
        <v>712</v>
      </c>
      <c r="AQ403" s="229"/>
      <c r="AR403" s="229"/>
      <c r="AS403" s="229"/>
      <c r="AT403" s="229"/>
      <c r="AU403" s="229"/>
      <c r="AV403" s="229"/>
      <c r="AW403" s="229"/>
      <c r="AX403" s="229"/>
      <c r="AY403">
        <f>COUNTA($C$403)</f>
        <v>1</v>
      </c>
    </row>
    <row r="404" spans="1:51" ht="100.5" customHeight="1" x14ac:dyDescent="0.15">
      <c r="A404" s="230">
        <v>6</v>
      </c>
      <c r="B404" s="230">
        <v>1</v>
      </c>
      <c r="C404" s="250" t="s">
        <v>689</v>
      </c>
      <c r="D404" s="250"/>
      <c r="E404" s="250"/>
      <c r="F404" s="250"/>
      <c r="G404" s="250"/>
      <c r="H404" s="250"/>
      <c r="I404" s="250"/>
      <c r="J404" s="233" t="s">
        <v>611</v>
      </c>
      <c r="K404" s="234"/>
      <c r="L404" s="234"/>
      <c r="M404" s="234"/>
      <c r="N404" s="234"/>
      <c r="O404" s="234"/>
      <c r="P404" s="235" t="s">
        <v>683</v>
      </c>
      <c r="Q404" s="235"/>
      <c r="R404" s="235"/>
      <c r="S404" s="235"/>
      <c r="T404" s="235"/>
      <c r="U404" s="235"/>
      <c r="V404" s="235"/>
      <c r="W404" s="235"/>
      <c r="X404" s="235"/>
      <c r="Y404" s="236">
        <v>18</v>
      </c>
      <c r="Z404" s="237"/>
      <c r="AA404" s="237"/>
      <c r="AB404" s="238"/>
      <c r="AC404" s="222" t="s">
        <v>254</v>
      </c>
      <c r="AD404" s="223"/>
      <c r="AE404" s="223"/>
      <c r="AF404" s="223"/>
      <c r="AG404" s="223"/>
      <c r="AH404" s="224">
        <v>1</v>
      </c>
      <c r="AI404" s="225"/>
      <c r="AJ404" s="225"/>
      <c r="AK404" s="225"/>
      <c r="AL404" s="226">
        <v>100</v>
      </c>
      <c r="AM404" s="227" t="s">
        <v>685</v>
      </c>
      <c r="AN404" s="227" t="s">
        <v>685</v>
      </c>
      <c r="AO404" s="228" t="s">
        <v>685</v>
      </c>
      <c r="AP404" s="229" t="s">
        <v>611</v>
      </c>
      <c r="AQ404" s="229"/>
      <c r="AR404" s="229"/>
      <c r="AS404" s="229"/>
      <c r="AT404" s="229"/>
      <c r="AU404" s="229"/>
      <c r="AV404" s="229"/>
      <c r="AW404" s="229"/>
      <c r="AX404" s="229"/>
      <c r="AY404">
        <f>COUNTA($C$404)</f>
        <v>1</v>
      </c>
    </row>
    <row r="405" spans="1:51" ht="72" customHeight="1" x14ac:dyDescent="0.15">
      <c r="A405" s="230">
        <v>7</v>
      </c>
      <c r="B405" s="230">
        <v>1</v>
      </c>
      <c r="C405" s="250" t="s">
        <v>690</v>
      </c>
      <c r="D405" s="250"/>
      <c r="E405" s="250"/>
      <c r="F405" s="250"/>
      <c r="G405" s="250"/>
      <c r="H405" s="250"/>
      <c r="I405" s="250"/>
      <c r="J405" s="233" t="s">
        <v>611</v>
      </c>
      <c r="K405" s="234"/>
      <c r="L405" s="234"/>
      <c r="M405" s="234"/>
      <c r="N405" s="234"/>
      <c r="O405" s="234"/>
      <c r="P405" s="235" t="s">
        <v>684</v>
      </c>
      <c r="Q405" s="235"/>
      <c r="R405" s="235"/>
      <c r="S405" s="235"/>
      <c r="T405" s="235"/>
      <c r="U405" s="235"/>
      <c r="V405" s="235"/>
      <c r="W405" s="235"/>
      <c r="X405" s="235"/>
      <c r="Y405" s="236">
        <v>12</v>
      </c>
      <c r="Z405" s="237"/>
      <c r="AA405" s="237"/>
      <c r="AB405" s="238"/>
      <c r="AC405" s="222" t="s">
        <v>254</v>
      </c>
      <c r="AD405" s="223"/>
      <c r="AE405" s="223"/>
      <c r="AF405" s="223"/>
      <c r="AG405" s="223"/>
      <c r="AH405" s="224">
        <v>1</v>
      </c>
      <c r="AI405" s="225"/>
      <c r="AJ405" s="225"/>
      <c r="AK405" s="225"/>
      <c r="AL405" s="226">
        <v>99.7</v>
      </c>
      <c r="AM405" s="227" t="s">
        <v>685</v>
      </c>
      <c r="AN405" s="227" t="s">
        <v>685</v>
      </c>
      <c r="AO405" s="228" t="s">
        <v>685</v>
      </c>
      <c r="AP405" s="260" t="s">
        <v>711</v>
      </c>
      <c r="AQ405" s="229"/>
      <c r="AR405" s="229"/>
      <c r="AS405" s="229"/>
      <c r="AT405" s="229"/>
      <c r="AU405" s="229"/>
      <c r="AV405" s="229"/>
      <c r="AW405" s="229"/>
      <c r="AX405" s="229"/>
      <c r="AY405">
        <f>COUNTA($C$405)</f>
        <v>1</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196</v>
      </c>
      <c r="K431" s="256"/>
      <c r="L431" s="256"/>
      <c r="M431" s="256"/>
      <c r="N431" s="256"/>
      <c r="O431" s="256"/>
      <c r="P431" s="119" t="s">
        <v>25</v>
      </c>
      <c r="Q431" s="119"/>
      <c r="R431" s="119"/>
      <c r="S431" s="119"/>
      <c r="T431" s="119"/>
      <c r="U431" s="119"/>
      <c r="V431" s="119"/>
      <c r="W431" s="119"/>
      <c r="X431" s="119"/>
      <c r="Y431" s="257" t="s">
        <v>195</v>
      </c>
      <c r="Z431" s="258"/>
      <c r="AA431" s="258"/>
      <c r="AB431" s="258"/>
      <c r="AC431" s="241" t="s">
        <v>229</v>
      </c>
      <c r="AD431" s="241"/>
      <c r="AE431" s="241"/>
      <c r="AF431" s="241"/>
      <c r="AG431" s="241"/>
      <c r="AH431" s="257" t="s">
        <v>246</v>
      </c>
      <c r="AI431" s="255"/>
      <c r="AJ431" s="255"/>
      <c r="AK431" s="255"/>
      <c r="AL431" s="255" t="s">
        <v>19</v>
      </c>
      <c r="AM431" s="255"/>
      <c r="AN431" s="255"/>
      <c r="AO431" s="259"/>
      <c r="AP431" s="244" t="s">
        <v>197</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196</v>
      </c>
      <c r="K464" s="256"/>
      <c r="L464" s="256"/>
      <c r="M464" s="256"/>
      <c r="N464" s="256"/>
      <c r="O464" s="256"/>
      <c r="P464" s="119" t="s">
        <v>25</v>
      </c>
      <c r="Q464" s="119"/>
      <c r="R464" s="119"/>
      <c r="S464" s="119"/>
      <c r="T464" s="119"/>
      <c r="U464" s="119"/>
      <c r="V464" s="119"/>
      <c r="W464" s="119"/>
      <c r="X464" s="119"/>
      <c r="Y464" s="257" t="s">
        <v>195</v>
      </c>
      <c r="Z464" s="258"/>
      <c r="AA464" s="258"/>
      <c r="AB464" s="258"/>
      <c r="AC464" s="241" t="s">
        <v>229</v>
      </c>
      <c r="AD464" s="241"/>
      <c r="AE464" s="241"/>
      <c r="AF464" s="241"/>
      <c r="AG464" s="241"/>
      <c r="AH464" s="257" t="s">
        <v>246</v>
      </c>
      <c r="AI464" s="255"/>
      <c r="AJ464" s="255"/>
      <c r="AK464" s="255"/>
      <c r="AL464" s="255" t="s">
        <v>19</v>
      </c>
      <c r="AM464" s="255"/>
      <c r="AN464" s="255"/>
      <c r="AO464" s="259"/>
      <c r="AP464" s="244" t="s">
        <v>197</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196</v>
      </c>
      <c r="K497" s="256"/>
      <c r="L497" s="256"/>
      <c r="M497" s="256"/>
      <c r="N497" s="256"/>
      <c r="O497" s="256"/>
      <c r="P497" s="119" t="s">
        <v>25</v>
      </c>
      <c r="Q497" s="119"/>
      <c r="R497" s="119"/>
      <c r="S497" s="119"/>
      <c r="T497" s="119"/>
      <c r="U497" s="119"/>
      <c r="V497" s="119"/>
      <c r="W497" s="119"/>
      <c r="X497" s="119"/>
      <c r="Y497" s="257" t="s">
        <v>195</v>
      </c>
      <c r="Z497" s="258"/>
      <c r="AA497" s="258"/>
      <c r="AB497" s="258"/>
      <c r="AC497" s="241" t="s">
        <v>229</v>
      </c>
      <c r="AD497" s="241"/>
      <c r="AE497" s="241"/>
      <c r="AF497" s="241"/>
      <c r="AG497" s="241"/>
      <c r="AH497" s="257" t="s">
        <v>246</v>
      </c>
      <c r="AI497" s="255"/>
      <c r="AJ497" s="255"/>
      <c r="AK497" s="255"/>
      <c r="AL497" s="255" t="s">
        <v>19</v>
      </c>
      <c r="AM497" s="255"/>
      <c r="AN497" s="255"/>
      <c r="AO497" s="259"/>
      <c r="AP497" s="244" t="s">
        <v>197</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196</v>
      </c>
      <c r="K530" s="256"/>
      <c r="L530" s="256"/>
      <c r="M530" s="256"/>
      <c r="N530" s="256"/>
      <c r="O530" s="256"/>
      <c r="P530" s="119" t="s">
        <v>25</v>
      </c>
      <c r="Q530" s="119"/>
      <c r="R530" s="119"/>
      <c r="S530" s="119"/>
      <c r="T530" s="119"/>
      <c r="U530" s="119"/>
      <c r="V530" s="119"/>
      <c r="W530" s="119"/>
      <c r="X530" s="119"/>
      <c r="Y530" s="257" t="s">
        <v>195</v>
      </c>
      <c r="Z530" s="258"/>
      <c r="AA530" s="258"/>
      <c r="AB530" s="258"/>
      <c r="AC530" s="241" t="s">
        <v>229</v>
      </c>
      <c r="AD530" s="241"/>
      <c r="AE530" s="241"/>
      <c r="AF530" s="241"/>
      <c r="AG530" s="241"/>
      <c r="AH530" s="257" t="s">
        <v>246</v>
      </c>
      <c r="AI530" s="255"/>
      <c r="AJ530" s="255"/>
      <c r="AK530" s="255"/>
      <c r="AL530" s="255" t="s">
        <v>19</v>
      </c>
      <c r="AM530" s="255"/>
      <c r="AN530" s="255"/>
      <c r="AO530" s="259"/>
      <c r="AP530" s="244" t="s">
        <v>197</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196</v>
      </c>
      <c r="K563" s="256"/>
      <c r="L563" s="256"/>
      <c r="M563" s="256"/>
      <c r="N563" s="256"/>
      <c r="O563" s="256"/>
      <c r="P563" s="119" t="s">
        <v>25</v>
      </c>
      <c r="Q563" s="119"/>
      <c r="R563" s="119"/>
      <c r="S563" s="119"/>
      <c r="T563" s="119"/>
      <c r="U563" s="119"/>
      <c r="V563" s="119"/>
      <c r="W563" s="119"/>
      <c r="X563" s="119"/>
      <c r="Y563" s="257" t="s">
        <v>195</v>
      </c>
      <c r="Z563" s="258"/>
      <c r="AA563" s="258"/>
      <c r="AB563" s="258"/>
      <c r="AC563" s="241" t="s">
        <v>229</v>
      </c>
      <c r="AD563" s="241"/>
      <c r="AE563" s="241"/>
      <c r="AF563" s="241"/>
      <c r="AG563" s="241"/>
      <c r="AH563" s="257" t="s">
        <v>246</v>
      </c>
      <c r="AI563" s="255"/>
      <c r="AJ563" s="255"/>
      <c r="AK563" s="255"/>
      <c r="AL563" s="255" t="s">
        <v>19</v>
      </c>
      <c r="AM563" s="255"/>
      <c r="AN563" s="255"/>
      <c r="AO563" s="259"/>
      <c r="AP563" s="244" t="s">
        <v>197</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196</v>
      </c>
      <c r="K596" s="256"/>
      <c r="L596" s="256"/>
      <c r="M596" s="256"/>
      <c r="N596" s="256"/>
      <c r="O596" s="256"/>
      <c r="P596" s="119" t="s">
        <v>25</v>
      </c>
      <c r="Q596" s="119"/>
      <c r="R596" s="119"/>
      <c r="S596" s="119"/>
      <c r="T596" s="119"/>
      <c r="U596" s="119"/>
      <c r="V596" s="119"/>
      <c r="W596" s="119"/>
      <c r="X596" s="119"/>
      <c r="Y596" s="257" t="s">
        <v>195</v>
      </c>
      <c r="Z596" s="258"/>
      <c r="AA596" s="258"/>
      <c r="AB596" s="258"/>
      <c r="AC596" s="241" t="s">
        <v>229</v>
      </c>
      <c r="AD596" s="241"/>
      <c r="AE596" s="241"/>
      <c r="AF596" s="241"/>
      <c r="AG596" s="241"/>
      <c r="AH596" s="257" t="s">
        <v>246</v>
      </c>
      <c r="AI596" s="255"/>
      <c r="AJ596" s="255"/>
      <c r="AK596" s="255"/>
      <c r="AL596" s="255" t="s">
        <v>19</v>
      </c>
      <c r="AM596" s="255"/>
      <c r="AN596" s="255"/>
      <c r="AO596" s="259"/>
      <c r="AP596" s="244" t="s">
        <v>197</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576</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231</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191</v>
      </c>
      <c r="D630" s="242"/>
      <c r="E630" s="241" t="s">
        <v>190</v>
      </c>
      <c r="F630" s="242"/>
      <c r="G630" s="242"/>
      <c r="H630" s="242"/>
      <c r="I630" s="242"/>
      <c r="J630" s="241" t="s">
        <v>196</v>
      </c>
      <c r="K630" s="241"/>
      <c r="L630" s="241"/>
      <c r="M630" s="241"/>
      <c r="N630" s="241"/>
      <c r="O630" s="241"/>
      <c r="P630" s="241" t="s">
        <v>25</v>
      </c>
      <c r="Q630" s="241"/>
      <c r="R630" s="241"/>
      <c r="S630" s="241"/>
      <c r="T630" s="241"/>
      <c r="U630" s="241"/>
      <c r="V630" s="241"/>
      <c r="W630" s="241"/>
      <c r="X630" s="241"/>
      <c r="Y630" s="241" t="s">
        <v>198</v>
      </c>
      <c r="Z630" s="242"/>
      <c r="AA630" s="242"/>
      <c r="AB630" s="242"/>
      <c r="AC630" s="241" t="s">
        <v>179</v>
      </c>
      <c r="AD630" s="241"/>
      <c r="AE630" s="241"/>
      <c r="AF630" s="241"/>
      <c r="AG630" s="241"/>
      <c r="AH630" s="241" t="s">
        <v>186</v>
      </c>
      <c r="AI630" s="242"/>
      <c r="AJ630" s="242"/>
      <c r="AK630" s="242"/>
      <c r="AL630" s="242" t="s">
        <v>19</v>
      </c>
      <c r="AM630" s="242"/>
      <c r="AN630" s="242"/>
      <c r="AO630" s="243"/>
      <c r="AP630" s="244" t="s">
        <v>225</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5:AX15 P13:AX13 P16:AQ17">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50" man="1"/>
    <brk id="235" max="50" man="1"/>
    <brk id="256" max="50" man="1"/>
    <brk id="39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179</v>
      </c>
      <c r="AI1" s="42" t="s">
        <v>182</v>
      </c>
      <c r="AK1" s="42" t="s">
        <v>187</v>
      </c>
      <c r="AM1" s="63"/>
      <c r="AN1" s="63"/>
      <c r="AP1" s="28" t="s">
        <v>240</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188</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632</v>
      </c>
      <c r="M3" s="13" t="str">
        <f t="shared" ref="M3:M11" si="2">IF(L3="","",K3)</f>
        <v>文教及び科学振興</v>
      </c>
      <c r="N3" s="13" t="str">
        <f>IF(M3="",N2,IF(N2&lt;&gt;"",CONCATENATE(N2,"、",M3),M3))</f>
        <v>文教及び科学振興</v>
      </c>
      <c r="O3" s="13"/>
      <c r="P3" s="12" t="s">
        <v>70</v>
      </c>
      <c r="Q3" s="17" t="s">
        <v>632</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181</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委託・請負</v>
      </c>
      <c r="T4" s="13"/>
      <c r="U4" s="32" t="s">
        <v>602</v>
      </c>
      <c r="W4" s="32" t="s">
        <v>141</v>
      </c>
      <c r="Y4" s="32" t="s">
        <v>290</v>
      </c>
      <c r="Z4" s="32" t="s">
        <v>418</v>
      </c>
      <c r="AA4" s="71" t="s">
        <v>384</v>
      </c>
      <c r="AB4" s="71" t="s">
        <v>512</v>
      </c>
      <c r="AC4" s="71" t="s">
        <v>131</v>
      </c>
      <c r="AD4" s="28"/>
      <c r="AE4" s="34" t="s">
        <v>163</v>
      </c>
      <c r="AF4" s="30"/>
      <c r="AG4" s="44" t="s">
        <v>252</v>
      </c>
      <c r="AI4" s="42" t="s">
        <v>183</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t="s">
        <v>632</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科学技術・イノベーション</v>
      </c>
      <c r="F7" s="18" t="s">
        <v>199</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科学技術・イノベーション</v>
      </c>
      <c r="F9" s="18" t="s">
        <v>200</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223</v>
      </c>
      <c r="B10" s="15"/>
      <c r="C10" s="13" t="str">
        <f t="shared" si="0"/>
        <v/>
      </c>
      <c r="D10" s="13" t="str">
        <f t="shared" si="8"/>
        <v>科学技術・イノベーション</v>
      </c>
      <c r="F10" s="18" t="s">
        <v>111</v>
      </c>
      <c r="G10" s="17"/>
      <c r="H10" s="13" t="str">
        <f t="shared" si="1"/>
        <v/>
      </c>
      <c r="I10" s="13" t="str">
        <f t="shared" si="5"/>
        <v>一般会計</v>
      </c>
      <c r="K10" s="14" t="s">
        <v>226</v>
      </c>
      <c r="L10" s="15"/>
      <c r="M10" s="13" t="str">
        <f t="shared" si="2"/>
        <v/>
      </c>
      <c r="N10" s="13" t="str">
        <f t="shared" si="6"/>
        <v>文教及び科学振興</v>
      </c>
      <c r="O10" s="13"/>
      <c r="P10" s="13" t="str">
        <f>S8</f>
        <v>委託・請負</v>
      </c>
      <c r="Q10" s="19"/>
      <c r="T10" s="13"/>
      <c r="W10" s="32" t="s">
        <v>145</v>
      </c>
      <c r="Y10" s="32" t="s">
        <v>296</v>
      </c>
      <c r="Z10" s="32" t="s">
        <v>424</v>
      </c>
      <c r="AA10" s="71" t="s">
        <v>390</v>
      </c>
      <c r="AB10" s="71" t="s">
        <v>518</v>
      </c>
      <c r="AC10" s="31"/>
      <c r="AD10" s="31"/>
      <c r="AE10" s="31"/>
      <c r="AF10" s="30"/>
      <c r="AG10" s="44" t="s">
        <v>242</v>
      </c>
      <c r="AK10" s="42" t="str">
        <f t="shared" si="7"/>
        <v>I</v>
      </c>
      <c r="AP10" s="42" t="s">
        <v>241</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210</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211</v>
      </c>
      <c r="B20" s="15"/>
      <c r="C20" s="13" t="str">
        <f t="shared" si="9"/>
        <v/>
      </c>
      <c r="D20" s="13" t="str">
        <f t="shared" si="8"/>
        <v>科学技術・イノベーション</v>
      </c>
      <c r="F20" s="18" t="s">
        <v>209</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212</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213</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189</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2022-08-24T05:45:38Z</cp:lastPrinted>
  <dcterms:created xsi:type="dcterms:W3CDTF">2012-03-13T00:50:25Z</dcterms:created>
  <dcterms:modified xsi:type="dcterms:W3CDTF">2022-09-05T08:19:08Z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