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　レビューシート一般\220901 推進チーム所見記入依頼（R5依頼）\02_各局から提出\会計課\国総研（つくば）　※５件\"/>
    </mc:Choice>
  </mc:AlternateContent>
  <bookViews>
    <workbookView xWindow="13410" yWindow="915" windowWidth="23445" windowHeight="18825"/>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Y71" i="11" l="1"/>
  <c r="AY76" i="11" s="1"/>
  <c r="AY68" i="11"/>
  <c r="AY70" i="11" s="1"/>
  <c r="AY65" i="11"/>
  <c r="AY67" i="11" s="1"/>
  <c r="AY64" i="11"/>
  <c r="AY400" i="11"/>
  <c r="AY396" i="11"/>
  <c r="AY397" i="11" s="1"/>
  <c r="AY372" i="11"/>
  <c r="AY371" i="11"/>
  <c r="AY370" i="11"/>
  <c r="AY369" i="11"/>
  <c r="AY368" i="11"/>
  <c r="AY367" i="11"/>
  <c r="AY334" i="11"/>
  <c r="AY339" i="11" s="1"/>
  <c r="AY321" i="11"/>
  <c r="AY332" i="11" s="1"/>
  <c r="AY336" i="11" l="1"/>
  <c r="AY340" i="11"/>
  <c r="AY325" i="11"/>
  <c r="AY398" i="11"/>
  <c r="AY326" i="11"/>
  <c r="AY327" i="11"/>
  <c r="AY399" i="11"/>
  <c r="AY328" i="11"/>
  <c r="AY333" i="11"/>
  <c r="AY337" i="11"/>
  <c r="AY338" i="11"/>
  <c r="AY329" i="11"/>
  <c r="AY322" i="11"/>
  <c r="AY330" i="11"/>
  <c r="AY341" i="11"/>
  <c r="AY69" i="11"/>
  <c r="AY323" i="11"/>
  <c r="AY331" i="11"/>
  <c r="AY324" i="11"/>
  <c r="AY66" i="11"/>
  <c r="AY75" i="11"/>
  <c r="AY73" i="11"/>
  <c r="AY77" i="11"/>
  <c r="AY74" i="11"/>
  <c r="AY72" i="11"/>
  <c r="AY335" i="11"/>
  <c r="AY214" i="11"/>
  <c r="AY208" i="11"/>
  <c r="AY213" i="11" s="1"/>
  <c r="AY200" i="11"/>
  <c r="AY205" i="11" s="1"/>
  <c r="AY195" i="11"/>
  <c r="AY196" i="11" s="1"/>
  <c r="AY190" i="11"/>
  <c r="AY192" i="11" s="1"/>
  <c r="AY180" i="11"/>
  <c r="AY187" i="11" s="1"/>
  <c r="AY173" i="11"/>
  <c r="AY174" i="11" s="1"/>
  <c r="AY170" i="11"/>
  <c r="AY172" i="11" s="1"/>
  <c r="AY167" i="11"/>
  <c r="AY169" i="11" s="1"/>
  <c r="AY136" i="11"/>
  <c r="AY137" i="11" s="1"/>
  <c r="AY133" i="11"/>
  <c r="AY135" i="11" s="1"/>
  <c r="AY132" i="11"/>
  <c r="AY143" i="11"/>
  <c r="AY142" i="11"/>
  <c r="AY139" i="11"/>
  <c r="AY141" i="11" s="1"/>
  <c r="AY166" i="11"/>
  <c r="AY161" i="11"/>
  <c r="AY162" i="11" s="1"/>
  <c r="AY156" i="11"/>
  <c r="AY158" i="11" s="1"/>
  <c r="AY146" i="11"/>
  <c r="AY150" i="11" s="1"/>
  <c r="AY127" i="11"/>
  <c r="AY129" i="11" s="1"/>
  <c r="AY122" i="11"/>
  <c r="AY126" i="11" s="1"/>
  <c r="AY117" i="11"/>
  <c r="AY116" i="11"/>
  <c r="AY115" i="11"/>
  <c r="AY112" i="11"/>
  <c r="AY121" i="11" s="1"/>
  <c r="AY99" i="11"/>
  <c r="AY101" i="11" s="1"/>
  <c r="AY98" i="11"/>
  <c r="AY102" i="11"/>
  <c r="AY104" i="11" s="1"/>
  <c r="AY145" i="11" l="1"/>
  <c r="AY123" i="11"/>
  <c r="AY179" i="11"/>
  <c r="AY144" i="11"/>
  <c r="AY118" i="11"/>
  <c r="AY138" i="11"/>
  <c r="AY130" i="11"/>
  <c r="AY131" i="11"/>
  <c r="AY119" i="11"/>
  <c r="AY175" i="11"/>
  <c r="AY176" i="11"/>
  <c r="AY206" i="11"/>
  <c r="AY177" i="11"/>
  <c r="AY207" i="11"/>
  <c r="AY114" i="11"/>
  <c r="AY124" i="11"/>
  <c r="AY178" i="11"/>
  <c r="AY164" i="11"/>
  <c r="AY100" i="11"/>
  <c r="AY152" i="11"/>
  <c r="AY201" i="11"/>
  <c r="AY171" i="11"/>
  <c r="AY202" i="11"/>
  <c r="AY210" i="11"/>
  <c r="AY198" i="11"/>
  <c r="AY125" i="11"/>
  <c r="AY151" i="11"/>
  <c r="AY209" i="11"/>
  <c r="AY153" i="11"/>
  <c r="AY120" i="11"/>
  <c r="AY128" i="11"/>
  <c r="AY154" i="11"/>
  <c r="AY140" i="11"/>
  <c r="AY134" i="11"/>
  <c r="AY203" i="11"/>
  <c r="AY211" i="11"/>
  <c r="AY113" i="11"/>
  <c r="AY155" i="11"/>
  <c r="AY204" i="11"/>
  <c r="AY212" i="11"/>
  <c r="AY163" i="11"/>
  <c r="AY193"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5" i="11" s="1"/>
  <c r="AY88" i="11"/>
  <c r="AY92" i="11" s="1"/>
  <c r="AY78" i="11"/>
  <c r="AY87" i="11" s="1"/>
  <c r="AY44" i="11"/>
  <c r="AY52" i="11" s="1"/>
  <c r="AY85" i="11" l="1"/>
  <c r="AY80" i="11"/>
  <c r="AY96" i="11"/>
  <c r="AY81" i="11"/>
  <c r="AY97" i="11"/>
  <c r="AY83" i="11"/>
  <c r="AY82" i="11"/>
  <c r="AY84" i="11"/>
  <c r="AY86" i="11"/>
  <c r="AY94" i="11"/>
  <c r="AY63" i="11"/>
  <c r="AY89" i="11"/>
  <c r="AY90" i="11"/>
  <c r="AY91" i="11"/>
  <c r="AY49" i="11"/>
  <c r="AY55" i="11"/>
  <c r="AY7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N3" i="4"/>
  <c r="N4" i="4" s="1"/>
  <c r="N5" i="4" s="1"/>
  <c r="N6" i="4" s="1"/>
  <c r="N7" i="4" s="1"/>
  <c r="N8" i="4" s="1"/>
  <c r="N9" i="4" s="1"/>
  <c r="N10" i="4" s="1"/>
  <c r="N11" i="4" s="1"/>
  <c r="K13" i="4" s="1"/>
  <c r="AE8" i="11" s="1"/>
  <c r="D3" i="4"/>
  <c r="D4" i="4" s="1"/>
  <c r="D5" i="4" s="1"/>
  <c r="D6" i="4" s="1"/>
  <c r="D7" i="4" s="1"/>
  <c r="D8" i="4" s="1"/>
  <c r="D9" i="4" s="1"/>
  <c r="D10" i="4" s="1"/>
  <c r="D11" i="4" s="1"/>
  <c r="D12" i="4"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<sst xmlns="http://schemas.openxmlformats.org/spreadsheetml/2006/main" count="1299" uniqueCount="646">
  <si>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</si>
  <si>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</si>
  <si>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</si>
  <si>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</si>
  <si>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</si>
  <si>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</si>
  <si>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</si>
  <si>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</si>
  <si>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</si>
  <si>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</si>
  <si>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</si>
  <si>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</si>
  <si>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</si>
  <si>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</si>
  <si>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</si>
  <si>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</si>
  <si>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</si>
  <si>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</si>
  <si>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</si>
  <si>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</si>
  <si>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</si>
  <si>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</si>
  <si>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</si>
  <si>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</si>
  <si>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</si>
  <si>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</si>
  <si>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</si>
  <si>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</si>
  <si>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</si>
  <si>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</si>
  <si>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</si>
  <si>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</si>
  <si>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</si>
  <si>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</si>
  <si>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</si>
  <si>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</si>
  <si>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</si>
  <si>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</si>
  <si>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</si>
  <si>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</si>
  <si>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</si>
  <si>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</si>
  <si>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</si>
  <si>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</si>
  <si>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</si>
  <si>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</si>
  <si>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</si>
  <si>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</si>
  <si>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</si>
  <si>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</si>
  <si>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</si>
  <si>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</si>
  <si>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</si>
  <si>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</si>
  <si>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</si>
  <si>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</si>
  <si>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</si>
  <si>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</si>
  <si>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</si>
  <si>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</si>
  <si>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</si>
  <si>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</si>
  <si>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</si>
  <si>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</si>
  <si>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</si>
  <si>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</si>
  <si>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</si>
  <si>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</si>
  <si>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</si>
  <si>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</si>
  <si>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</si>
  <si>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</si>
  <si>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</si>
  <si>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</si>
  <si>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</si>
  <si>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</si>
  <si>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</si>
  <si>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</si>
  <si>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</si>
  <si>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</si>
  <si>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</si>
  <si>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</si>
  <si>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</si>
  <si>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</si>
  <si>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</si>
  <si>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</si>
  <si>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</si>
  <si>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</si>
  <si>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</si>
  <si>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</si>
  <si>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</si>
  <si>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</si>
  <si>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</si>
  <si>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</si>
  <si>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</si>
  <si>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</si>
  <si>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</si>
  <si>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</si>
  <si>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</si>
  <si>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</si>
  <si>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</si>
  <si>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</si>
  <si>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</si>
  <si>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</si>
  <si>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</si>
  <si>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</si>
  <si>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</si>
  <si>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</si>
  <si>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</si>
  <si>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</si>
  <si>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</si>
  <si>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</si>
  <si>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</si>
  <si>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</si>
  <si>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</si>
  <si>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</si>
  <si>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</si>
  <si>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</si>
  <si>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</si>
  <si>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</si>
  <si>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</si>
  <si>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</si>
  <si>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</si>
  <si>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</si>
  <si>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</si>
  <si>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</si>
  <si>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</si>
  <si>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</si>
  <si>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</si>
  <si>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</si>
  <si>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</si>
  <si>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</si>
  <si>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</si>
  <si>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</si>
  <si>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</si>
  <si>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</si>
  <si>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</si>
  <si>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</si>
  <si>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</si>
  <si>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</si>
  <si>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</si>
  <si>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</si>
  <si>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</si>
  <si>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</si>
  <si>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</si>
  <si>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</si>
  <si>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</si>
  <si>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</si>
  <si>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</si>
  <si>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</si>
  <si>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</si>
  <si>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</si>
  <si>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</si>
  <si>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</si>
  <si>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</si>
  <si>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</si>
  <si>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</si>
  <si>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</si>
  <si>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</si>
  <si>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</si>
  <si>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</si>
  <si>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</si>
  <si>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</si>
  <si>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</si>
  <si>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</si>
  <si>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</si>
  <si>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</si>
  <si>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</si>
  <si>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</si>
  <si>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</si>
  <si>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</si>
  <si>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</si>
  <si>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</si>
  <si>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</si>
  <si>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</si>
  <si>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</si>
  <si>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</si>
  <si>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</si>
  <si>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</si>
  <si>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</si>
  <si>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</si>
  <si>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</si>
  <si>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</si>
  <si>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</si>
  <si>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</si>
  <si>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</si>
  <si>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</si>
  <si>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</si>
  <si>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</si>
  <si>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</si>
  <si>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</si>
  <si>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</si>
  <si>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</si>
  <si>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</si>
  <si>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</si>
  <si>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</si>
  <si>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</si>
  <si>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</si>
  <si>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</si>
  <si>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</si>
  <si>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</si>
  <si>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</si>
  <si>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</si>
  <si>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</si>
  <si>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</si>
  <si>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</si>
  <si>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</si>
  <si>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</si>
  <si>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</si>
  <si>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</si>
  <si>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</si>
  <si>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</si>
  <si>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</si>
  <si>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</si>
  <si>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</si>
  <si>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</si>
  <si>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</si>
  <si>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</si>
  <si>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</si>
  <si>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</si>
  <si>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</si>
  <si>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</si>
  <si>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</si>
  <si>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</si>
  <si>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</si>
  <si>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</si>
  <si>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</si>
  <si>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</si>
  <si>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</si>
  <si>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</si>
  <si>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</si>
  <si>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</si>
  <si>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</si>
  <si>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</si>
  <si>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</si>
  <si>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</si>
  <si>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</si>
  <si>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</si>
  <si>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</si>
  <si>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</si>
  <si>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</si>
  <si>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</si>
  <si>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</si>
  <si>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</si>
  <si>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</si>
  <si>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</si>
  <si>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</si>
  <si>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</si>
  <si>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</si>
  <si>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</si>
  <si>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</si>
  <si>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</si>
  <si>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</si>
  <si>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</si>
  <si>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</si>
  <si>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</si>
  <si>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</si>
  <si>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</si>
  <si>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</si>
  <si>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</si>
  <si>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</si>
  <si>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</si>
  <si>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</si>
  <si>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</si>
  <si>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</si>
  <si>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</si>
  <si>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</si>
  <si>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</si>
  <si>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</si>
  <si>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</si>
  <si>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</si>
  <si>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</si>
  <si>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</si>
  <si>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</si>
  <si>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</si>
  <si>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</si>
  <si>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</si>
  <si>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</si>
  <si>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</si>
  <si>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</si>
  <si>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</si>
  <si>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</si>
  <si>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</si>
  <si>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</si>
  <si>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</si>
  <si>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</si>
  <si>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</si>
  <si>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</si>
  <si>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</si>
  <si>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</si>
  <si>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</si>
  <si>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</si>
  <si>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</si>
  <si>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</si>
  <si>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</si>
  <si>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</si>
  <si>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</si>
  <si>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</si>
  <si>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</si>
  <si>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</si>
  <si>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</si>
  <si>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</si>
  <si>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</si>
  <si>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</si>
  <si>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</si>
  <si>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</si>
  <si>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</si>
  <si>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</si>
  <si>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</si>
  <si>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</si>
  <si>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</si>
  <si>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</si>
  <si>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</si>
  <si>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</si>
  <si>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</si>
  <si>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</si>
  <si>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</si>
  <si>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</si>
  <si>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</si>
  <si>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</si>
  <si>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</si>
  <si>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</si>
  <si>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</si>
  <si>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</si>
  <si>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</si>
  <si>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</si>
  <si>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</si>
  <si>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</si>
  <si>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</si>
  <si>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</si>
  <si>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</si>
  <si>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</si>
  <si>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</si>
  <si>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</si>
  <si>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</si>
  <si>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</si>
  <si>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</si>
  <si>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</si>
  <si>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</si>
  <si>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</si>
  <si>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</si>
  <si>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</si>
  <si>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</si>
  <si>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</si>
  <si>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</si>
  <si>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</si>
  <si>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</si>
  <si>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</si>
  <si>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</si>
  <si>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</si>
  <si>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</si>
  <si>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</si>
  <si>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</si>
  <si>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</si>
  <si>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</si>
  <si>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</si>
  <si>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</si>
  <si>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</si>
  <si>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</si>
  <si>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</si>
  <si>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</si>
  <si>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</si>
  <si>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</si>
  <si>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</si>
  <si>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</si>
  <si>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</si>
  <si>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</si>
  <si>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</si>
  <si>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</si>
  <si>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</si>
  <si>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</si>
  <si>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</si>
  <si>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</si>
  <si>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</si>
  <si>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</si>
  <si>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</si>
  <si>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</si>
  <si>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</si>
  <si>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</si>
  <si>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</si>
  <si>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</si>
  <si>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</si>
  <si>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</si>
  <si>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</si>
  <si>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</si>
  <si>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</si>
  <si>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</si>
  <si>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</si>
  <si>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</si>
  <si>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</si>
  <si>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</si>
  <si>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</si>
  <si>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</si>
  <si>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</si>
  <si>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</si>
  <si>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</si>
  <si>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</si>
  <si>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</si>
  <si>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</si>
  <si>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</si>
  <si>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</si>
  <si>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</si>
  <si>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</si>
  <si>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</si>
  <si>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</si>
  <si>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</si>
  <si>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</si>
  <si>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</si>
  <si>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</si>
  <si>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</si>
  <si>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</si>
  <si>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</si>
  <si>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</si>
  <si>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</si>
  <si>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</si>
  <si>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</si>
  <si>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</si>
  <si>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</si>
  <si>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</si>
  <si>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</si>
  <si>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</si>
  <si>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</si>
  <si>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</si>
  <si>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</si>
  <si>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</si>
  <si>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</si>
  <si>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</si>
  <si>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</si>
  <si>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</si>
  <si>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</si>
  <si>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</si>
  <si>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</si>
  <si>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</si>
  <si>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</si>
  <si>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</si>
  <si>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</si>
  <si>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</si>
  <si>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</si>
  <si>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</si>
  <si>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</si>
  <si>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</si>
  <si>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</si>
  <si>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</si>
  <si>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</si>
  <si>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</si>
  <si>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</si>
  <si>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</si>
  <si>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</si>
  <si>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</si>
  <si>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</si>
  <si>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</si>
  <si>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</si>
  <si>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</si>
  <si>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</si>
  <si>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</si>
  <si>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</si>
  <si>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</si>
  <si>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</si>
  <si>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</si>
  <si>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</si>
  <si>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</si>
  <si>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</si>
  <si>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</si>
  <si>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</si>
  <si>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</si>
  <si>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</si>
  <si>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</si>
  <si>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</si>
  <si>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</si>
  <si>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</si>
  <si>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</si>
  <si>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</si>
  <si>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</si>
  <si>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</si>
  <si>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</si>
  <si>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</si>
  <si>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</si>
  <si>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</si>
  <si>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</si>
  <si>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</si>
  <si>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</si>
  <si>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</si>
  <si>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</si>
  <si>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</si>
  <si>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</si>
  <si>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</si>
  <si>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</si>
  <si>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</si>
  <si>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</si>
  <si>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</si>
  <si>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</si>
  <si>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</si>
  <si>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</si>
  <si>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</si>
  <si>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</si>
  <si>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</si>
  <si>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</si>
  <si>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</si>
  <si>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</si>
  <si>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</si>
  <si>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</si>
  <si>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</si>
  <si>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</si>
  <si>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</si>
  <si>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</si>
  <si>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</si>
  <si>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</si>
  <si>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</si>
  <si>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</si>
  <si>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</si>
  <si>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</si>
  <si>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</si>
  <si>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</si>
  <si>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</si>
  <si>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</si>
  <si>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</si>
  <si>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</si>
  <si>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</si>
  <si>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</si>
  <si>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</si>
  <si>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</si>
  <si>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</si>
  <si>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</si>
  <si>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</si>
  <si>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</si>
  <si>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</si>
  <si>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</si>
  <si>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</si>
  <si>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</si>
  <si>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</si>
  <si>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</si>
  <si>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</si>
  <si>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</si>
  <si>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</si>
  <si>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</si>
  <si>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</si>
  <si>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</si>
  <si>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</si>
  <si>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</si>
  <si>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</si>
  <si>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</si>
  <si>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</si>
  <si>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</si>
  <si>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</si>
  <si>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</si>
  <si>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</si>
  <si>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</si>
  <si>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</si>
  <si>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</si>
  <si>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</si>
  <si>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</si>
  <si>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</si>
  <si>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</si>
  <si>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</si>
  <si>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</si>
  <si>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</si>
  <si>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</si>
  <si>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</si>
  <si>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</si>
  <si>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</si>
  <si>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</si>
  <si>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</si>
  <si>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</si>
  <si>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</si>
  <si>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</si>
  <si>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</si>
  <si>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</si>
  <si>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</si>
  <si>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</si>
  <si>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</si>
  <si>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</si>
  <si>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</si>
  <si>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</si>
  <si>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</si>
  <si>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</si>
  <si>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</si>
  <si>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</si>
  <si>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</si>
  <si>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</si>
  <si>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</si>
  <si>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</si>
  <si>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</si>
  <si>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</si>
  <si>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</si>
  <si>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</si>
  <si>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</si>
  <si>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</si>
  <si>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</si>
  <si>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</si>
  <si>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</si>
  <si>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</si>
  <si>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</si>
  <si>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</si>
  <si>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</si>
  <si>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</si>
  <si>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</si>
  <si>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</si>
  <si>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</si>
  <si>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</si>
  <si>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</si>
  <si>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</si>
  <si>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</si>
  <si>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</si>
  <si>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</si>
  <si>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</si>
  <si>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</si>
  <si>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</si>
  <si>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</si>
  <si>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</si>
  <si>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11 ICTの利活用及び技術研究開発の推進</t>
    <rPh sb="7" eb="10">
      <t>リカツヨウ</t>
    </rPh>
    <rPh sb="10" eb="11">
      <t>オヨ</t>
    </rPh>
    <rPh sb="12" eb="14">
      <t>ギジュツ</t>
    </rPh>
    <rPh sb="14" eb="16">
      <t>ケンキュウ</t>
    </rPh>
    <rPh sb="16" eb="18">
      <t>カイハツ</t>
    </rPh>
    <rPh sb="19" eb="21">
      <t>スイシン</t>
    </rPh>
    <phoneticPr fontId="5"/>
  </si>
  <si>
    <t>-</t>
    <phoneticPr fontId="5"/>
  </si>
  <si>
    <t>41 技術研究開発を推進する</t>
    <rPh sb="3" eb="5">
      <t>ギジュツ</t>
    </rPh>
    <rPh sb="5" eb="7">
      <t>ケンキュウ</t>
    </rPh>
    <rPh sb="7" eb="9">
      <t>カイハツ</t>
    </rPh>
    <rPh sb="10" eb="12">
      <t>スイシン</t>
    </rPh>
    <phoneticPr fontId="5"/>
  </si>
  <si>
    <t>国土技術政策総合研究所</t>
    <rPh sb="0" eb="2">
      <t>コクド</t>
    </rPh>
    <rPh sb="2" eb="4">
      <t>ギジュツ</t>
    </rPh>
    <rPh sb="4" eb="6">
      <t>セイサク</t>
    </rPh>
    <rPh sb="6" eb="8">
      <t>ソウゴウ</t>
    </rPh>
    <rPh sb="8" eb="11">
      <t>ケンキュウジョ</t>
    </rPh>
    <phoneticPr fontId="5"/>
  </si>
  <si>
    <t>国土交通省</t>
  </si>
  <si>
    <t>○</t>
  </si>
  <si>
    <t>試験研究費</t>
    <rPh sb="0" eb="2">
      <t>シケン</t>
    </rPh>
    <rPh sb="2" eb="5">
      <t>ケンキュウヒ</t>
    </rPh>
    <phoneticPr fontId="5"/>
  </si>
  <si>
    <t>職員旅費</t>
    <rPh sb="0" eb="2">
      <t>ショクイン</t>
    </rPh>
    <rPh sb="2" eb="4">
      <t>リョヒ</t>
    </rPh>
    <phoneticPr fontId="5"/>
  </si>
  <si>
    <t>国交</t>
  </si>
  <si>
    <t>-</t>
    <phoneticPr fontId="5"/>
  </si>
  <si>
    <t>都市研究部　都市計画研究室</t>
    <rPh sb="0" eb="2">
      <t>トシ</t>
    </rPh>
    <rPh sb="2" eb="5">
      <t>ケンキュウブ</t>
    </rPh>
    <rPh sb="6" eb="8">
      <t>トシ</t>
    </rPh>
    <rPh sb="8" eb="10">
      <t>ケイカク</t>
    </rPh>
    <rPh sb="10" eb="13">
      <t>ケンキュウシツ</t>
    </rPh>
    <phoneticPr fontId="5"/>
  </si>
  <si>
    <t>人流ビッグデータを活用した建物用途規制の運用支援技術の開発</t>
    <phoneticPr fontId="5"/>
  </si>
  <si>
    <t>重要政策推進枠　15</t>
    <rPh sb="0" eb="2">
      <t>ジュウヨウ</t>
    </rPh>
    <rPh sb="2" eb="4">
      <t>セイサク</t>
    </rPh>
    <rPh sb="4" eb="6">
      <t>スイシン</t>
    </rPh>
    <rPh sb="6" eb="7">
      <t>ワク</t>
    </rPh>
    <phoneticPr fontId="5"/>
  </si>
  <si>
    <t>室長　勝又 済</t>
    <phoneticPr fontId="5"/>
  </si>
  <si>
    <t>-</t>
  </si>
  <si>
    <r>
      <t>デジタル社会の実現に向けた重点計画（令和</t>
    </r>
    <r>
      <rPr>
        <sz val="12"/>
        <rFont val="Calibri"/>
        <family val="3"/>
      </rPr>
      <t>4</t>
    </r>
    <r>
      <rPr>
        <sz val="12"/>
        <rFont val="ＭＳ Ｐゴシック"/>
        <family val="3"/>
        <charset val="128"/>
      </rPr>
      <t>年</t>
    </r>
    <r>
      <rPr>
        <sz val="12"/>
        <rFont val="Calibri"/>
        <family val="3"/>
      </rPr>
      <t>6</t>
    </r>
    <r>
      <rPr>
        <sz val="12"/>
        <rFont val="ＭＳ Ｐゴシック"/>
        <family val="3"/>
        <charset val="128"/>
      </rPr>
      <t>月</t>
    </r>
    <r>
      <rPr>
        <sz val="12"/>
        <rFont val="Calibri"/>
        <family val="3"/>
      </rPr>
      <t>7</t>
    </r>
    <r>
      <rPr>
        <sz val="12"/>
        <rFont val="ＭＳ Ｐゴシック"/>
        <family val="3"/>
        <charset val="128"/>
      </rPr>
      <t>日閣議決定）、デジタル田園都市国家構想基本方針（令和</t>
    </r>
    <r>
      <rPr>
        <sz val="12"/>
        <rFont val="Calibri"/>
        <family val="3"/>
      </rPr>
      <t>4</t>
    </r>
    <r>
      <rPr>
        <sz val="12"/>
        <rFont val="ＭＳ Ｐゴシック"/>
        <family val="3"/>
        <charset val="128"/>
      </rPr>
      <t>年</t>
    </r>
    <r>
      <rPr>
        <sz val="12"/>
        <rFont val="Calibri"/>
        <family val="3"/>
      </rPr>
      <t>6</t>
    </r>
    <r>
      <rPr>
        <sz val="12"/>
        <rFont val="ＭＳ Ｐゴシック"/>
        <family val="3"/>
        <charset val="128"/>
      </rPr>
      <t>月</t>
    </r>
    <r>
      <rPr>
        <sz val="12"/>
        <rFont val="Calibri"/>
        <family val="3"/>
      </rPr>
      <t>7</t>
    </r>
    <r>
      <rPr>
        <sz val="12"/>
        <rFont val="ＭＳ Ｐゴシック"/>
        <family val="3"/>
        <charset val="128"/>
      </rPr>
      <t>日閣議決定）、新しい資本主義のグランドデザイン及び実行計画（令和4年6月7日閣議決定）</t>
    </r>
    <phoneticPr fontId="6"/>
  </si>
  <si>
    <t>デジタル社会の実現を見据え、用途地域における立地規制の特例許可に係る申請･審査を効率化し、地域ニーズに対応した施設の立地円滑化等を図るため、人流ビッグデータを活用して建物用途ごとの発生集中原単位等の利用者の交通特性(時刻別、車･徒歩などアクセス手段別の利用者数 等)を推計する手法を開発し、施設立地による影響を評価するための当該交通特性のデータ集と交通面の審査マニュアルを作成する。</t>
    <phoneticPr fontId="5"/>
  </si>
  <si>
    <t>本事業は、１）特例許可実例における交通影響の評価方法・基準の実態把握、２）人流ビッグデータを活用した発生集中原単位等の推計手法の開発とデータ集の作成、３）特例許可における交通面の審査マニュアルの作成、の３つの中課題で構成される。
１）では、全国の特定行政庁から許可実例に係る申請・審査資料を収集し、主に中小規模施設の交通面での評価方法・基準の傾向分析を行い、２）で作成する利用者交通特性データ集で対象とする地域ニーズの高い用途や場面を特定する。２）では、人流ビッグデータを活用した発生集中原単位等の交通特性の推計手法を開発し、１）で抽出した用途を中心に、３）の審査マニュアルに対応したデータ集を作成する。３）では、特定行政庁が建物用途規制の特例許可の審査を行う際に、許可すべきか否か、また、どのような許可条件を付すべきかの判断をサポートするマニュアルを作成する。</t>
    <phoneticPr fontId="5"/>
  </si>
  <si>
    <t>用途地域における立地規制の特例許可手続きにおける特定行政庁及び申請者の負担を軽減し、地域ニーズに対応した施設の立地円滑化等を支援するため、制限されている建物用途を立地させたときの周辺への交通面での影響を定量的に評価する手法や参考基準等の開発を行う。</t>
    <rPh sb="62" eb="64">
      <t>シエン</t>
    </rPh>
    <rPh sb="116" eb="117">
      <t>トウ</t>
    </rPh>
    <rPh sb="118" eb="120">
      <t>カイハツ</t>
    </rPh>
    <rPh sb="121" eb="122">
      <t>オコナ</t>
    </rPh>
    <phoneticPr fontId="5"/>
  </si>
  <si>
    <t>人流ビッグデータを活用した建物用途規制の運用支援技術の開発に関する研究を行う。</t>
    <rPh sb="30" eb="31">
      <t>カン</t>
    </rPh>
    <rPh sb="33" eb="35">
      <t>ケンキュウ</t>
    </rPh>
    <rPh sb="36" eb="37">
      <t>オコナ</t>
    </rPh>
    <phoneticPr fontId="5"/>
  </si>
  <si>
    <t>人流ビッグデータを活用した建物用途規制の運用支援技術の開発に関する研究項目の終了件数</t>
    <phoneticPr fontId="5"/>
  </si>
  <si>
    <t>執行額（百万円）／人流ビッグデータを活用した建物用途規制の運用支援技術の開発に関する研究項目</t>
    <phoneticPr fontId="5"/>
  </si>
  <si>
    <t>件</t>
  </si>
  <si>
    <t>百万円/件</t>
  </si>
  <si>
    <t>本</t>
  </si>
  <si>
    <t>令和７年度までに、人流ビッグデータを活用した建物用途規制の運用支援技術に係る手引き・マニュアル類を２本作成する。</t>
    <rPh sb="38" eb="40">
      <t>テビ</t>
    </rPh>
    <rPh sb="47" eb="48">
      <t>ルイ</t>
    </rPh>
    <phoneticPr fontId="5"/>
  </si>
  <si>
    <t>令和７年度までに、人流ビッグデータを活用した建物用途規制の運用支援技術に係る手引き・マニュアル類の作成数</t>
    <rPh sb="38" eb="40">
      <t>テビ</t>
    </rPh>
    <rPh sb="47" eb="48">
      <t>ルイ</t>
    </rPh>
    <rPh sb="51" eb="52">
      <t>スウ</t>
    </rPh>
    <phoneticPr fontId="5"/>
  </si>
  <si>
    <t>国土技術政策総合研究所調べ</t>
  </si>
  <si>
    <t>本事業のアウトプットは、人流ビッグデータを活用した建物用途毎の発生集中原単位等の推計手法に関する手引き、並びに主要な建物用途に係る利用者交通特性データ集及び特例許可における交通面の審査マニュアルである。これらは、特定行政庁における特例許可の申請・審査において活用されるものであるため公平・中立的な観点から実施する必要があること、また、高度で先進的な新技術・データを用いる必要があることから、国の研究機関が技術開発を実施する必要がある。</t>
    <rPh sb="0" eb="1">
      <t>ホン</t>
    </rPh>
    <rPh sb="1" eb="3">
      <t>ジギョウ</t>
    </rPh>
    <rPh sb="52" eb="53">
      <t>ナラ</t>
    </rPh>
    <phoneticPr fontId="5"/>
  </si>
  <si>
    <t>本事業は、人流ビッグデータを活用して建物用途ごとの発生集中原単位等の利用者の交通特性を推計する手法を開発し、施設立地による影響を評価するための当該交通特性のデータ集と交通面の審査マニュアルを作成することにより、用途地域における立地規制の特例許可に係る申請･審査を効率化を図るものである。地方公共団体におけるデジタル化の推進による行政手続の簡素化や行政コストの削減、コロナ禍を契機とした「新たな日常」を実現するための生活利便施設の立地等きめ細かい住民ニーズへの対応、既成市街地で増加する空き家等既存ストックを活かした地域の活性化等、国民や社会のニーズを的確に反映した事業である。</t>
    <rPh sb="0" eb="1">
      <t>ホン</t>
    </rPh>
    <rPh sb="1" eb="3">
      <t>ジギョウ</t>
    </rPh>
    <rPh sb="135" eb="136">
      <t>ハカ</t>
    </rPh>
    <rPh sb="229" eb="231">
      <t>タイオウ</t>
    </rPh>
    <rPh sb="263" eb="264">
      <t>トウ</t>
    </rPh>
    <rPh sb="265" eb="267">
      <t>コクミン</t>
    </rPh>
    <rPh sb="268" eb="270">
      <t>シャカイ</t>
    </rPh>
    <rPh sb="275" eb="277">
      <t>テキカク</t>
    </rPh>
    <rPh sb="278" eb="280">
      <t>ハンエイ</t>
    </rPh>
    <rPh sb="282" eb="284">
      <t>ジギョウリッチトウ</t>
    </rPh>
    <phoneticPr fontId="6"/>
  </si>
  <si>
    <r>
      <t xml:space="preserve">本事業は、下記の政府の計画等の推進に寄与するものであり、優先度が高い。
</t>
    </r>
    <r>
      <rPr>
        <sz val="11"/>
        <rFont val="Wingdings"/>
        <family val="3"/>
        <charset val="2"/>
      </rPr>
      <t></t>
    </r>
    <r>
      <rPr>
        <sz val="11"/>
        <rFont val="ＭＳ Ｐゴシック"/>
        <family val="3"/>
        <charset val="128"/>
      </rPr>
      <t xml:space="preserve">「デジタル社会の実現に向けた重点計画」（令和4年6月7日閣議決定）：行政手続の簡素化・オンライン化やワンストップ・プッシュ型のサービスの実現などのデジタル化を推進すること、地方公共団体の職員の業務時間やコスト削減を図るための地方公共団体共同型の課題解決をデジタルの活用により実現すること等、地方公共団体におけるデジタル・ガバメントの実現に向けた取組の推進
</t>
    </r>
    <r>
      <rPr>
        <sz val="11"/>
        <rFont val="Wingdings"/>
        <family val="3"/>
        <charset val="2"/>
      </rPr>
      <t></t>
    </r>
    <r>
      <rPr>
        <sz val="11"/>
        <rFont val="ＭＳ Ｐゴシック"/>
        <family val="3"/>
        <charset val="128"/>
      </rPr>
      <t xml:space="preserve">「デジタル田園都市国家構想基本方針」（令和4年6月7日閣議決定）：新たな働き方・住まい方への対応として、職住近接・一体の生活圏を形成など、豊かで暮らしやすい「新たな日常」を実現するため、テレワーク拠点整備等の推進
</t>
    </r>
    <r>
      <rPr>
        <sz val="11"/>
        <rFont val="Wingdings"/>
        <family val="3"/>
        <charset val="2"/>
      </rPr>
      <t></t>
    </r>
    <r>
      <rPr>
        <sz val="11"/>
        <rFont val="ＭＳ Ｐゴシック"/>
        <family val="3"/>
        <charset val="128"/>
      </rPr>
      <t>「新しい資本主義のグランドデザイン及び実行計画」（令和4年6月7日閣議決定）：全国版空き家・空き地バンクの活用や、空き家等を活用したサテライトオフィス等の環境整備の促進</t>
    </r>
    <rPh sb="1" eb="3">
      <t>ジギョウ</t>
    </rPh>
    <rPh sb="5" eb="7">
      <t>カキ</t>
    </rPh>
    <rPh sb="15" eb="17">
      <t>スイシン</t>
    </rPh>
    <rPh sb="18" eb="20">
      <t>キヨ</t>
    </rPh>
    <rPh sb="28" eb="31">
      <t>ユウセンド</t>
    </rPh>
    <rPh sb="32" eb="33">
      <t>タカ</t>
    </rPh>
    <phoneticPr fontId="6"/>
  </si>
  <si>
    <t>・本事業は、外部有識者による評価委員会において「事前評価」を受け、用途地域における立地規制の特例許可に係る申請・審査を効率化し、地域ニーズに対応した施設の立地円滑化等を図るため、人流ビッグデータ（携帯電話ＧＰＳデータ等）を活用して建物用途ごとの発生集中原単位等の利用者の交通特性（時刻別、車･徒歩などアクセス手段別の利用者数等）を把握する手法を開発し、施設立地による影響を評価するための当該交通特性のデータ集と交通面の審査マニュアルを作成するものであり、人流ビッグデータの分析に関する知見を有していること、また、審査マニュアルの作成にあたっては、国土交通省本省や特定行政庁との連携が不可欠であることから、国土技術政策総合研究所において実施すべきと評価された。
・発注にあたっては、企画競争の実施により、入札、契約手続きの透明性、競争性の確保に努める。</t>
    <phoneticPr fontId="5"/>
  </si>
  <si>
    <t>-</t>
    <phoneticPr fontId="5"/>
  </si>
  <si>
    <t>百万円</t>
    <phoneticPr fontId="5"/>
  </si>
  <si>
    <t>人流ビッグデータを活用した建物用途規制の運用支援技術に係る手引き・マニュアル類の作成に向け、効果的・効率的な事業の執行に努めていただきたい。</t>
    <phoneticPr fontId="5"/>
  </si>
  <si>
    <t>https://www.mlit.go.jp/seisakutokatsu/hyouka/seisakutokatsu_hyouka_tk_000037.html</t>
    <phoneticPr fontId="5"/>
  </si>
  <si>
    <t>P79（全体版）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</si>
</sst>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2"/>
      <name val="Calibri"/>
      <family val="3"/>
    </font>
    <font>
      <sz val="11"/>
      <name val="Wingdings"/>
      <family val="3"/>
      <charset val="2"/>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31</xdr:col>
      <xdr:colOff>110904</xdr:colOff>
      <xdr:row>279</xdr:row>
      <xdr:rowOff>334754</xdr:rowOff>
    </xdr:from>
    <xdr:ext cx="3013362" cy="913725"/>
    <xdr:sp macro="" textlink="">
      <xdr:nvSpPr>
        <xdr:cNvPr id="16" name="契約方式大かっこ">
          <a:extLst>
            <a:ext uri="{FF2B5EF4-FFF2-40B4-BE49-F238E27FC236}">
              <a16:creationId xmlns:a16="http://schemas.microsoft.com/office/drawing/2014/main" id="{F97B96DF-E38A-461A-9F2A-AAD181F6406D}"/>
            </a:ext>
          </a:extLst>
        </xdr:cNvPr>
        <xdr:cNvSpPr/>
      </xdr:nvSpPr>
      <xdr:spPr>
        <a:xfrm>
          <a:off x="5812766" y="47228409"/>
          <a:ext cx="3013362" cy="91372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spAutoFit/>
        </a:bodyPr>
        <a:lstStyle/>
        <a:p>
          <a:pPr eaLnBrk="1" fontAlgn="auto" latinLnBrk="0" hangingPunct="1"/>
          <a:r>
            <a:rPr kumimoji="1" lang="ja-JP" altLang="en-US" sz="1100" b="0" i="0" baseline="0">
              <a:solidFill>
                <a:schemeClr val="tx1"/>
              </a:solidFill>
              <a:effectLst/>
              <a:latin typeface="+mn-lt"/>
              <a:ea typeface="+mn-ea"/>
              <a:cs typeface="+mn-cs"/>
            </a:rPr>
            <a:t>・特例許可実例における交通影響の定量的評価方法及び基準の運用実態調査</a:t>
          </a:r>
          <a:endParaRPr kumimoji="1" lang="en-US" altLang="ja-JP" sz="1100" b="0" i="0" baseline="0">
            <a:solidFill>
              <a:schemeClr val="tx1"/>
            </a:solidFill>
            <a:effectLst/>
            <a:latin typeface="+mn-lt"/>
            <a:ea typeface="+mn-ea"/>
            <a:cs typeface="+mn-cs"/>
          </a:endParaRPr>
        </a:p>
        <a:p>
          <a:pPr eaLnBrk="1" fontAlgn="auto" latinLnBrk="0" hangingPunct="1"/>
          <a:r>
            <a:rPr kumimoji="1" lang="ja-JP" altLang="en-US" sz="1100">
              <a:latin typeface="ＭＳ ゴシック" panose="020B0609070205080204" pitchFamily="49" charset="-128"/>
              <a:ea typeface="ＭＳ ゴシック" panose="020B0609070205080204" pitchFamily="49" charset="-128"/>
            </a:rPr>
            <a:t>・人流ビッグデータを用いた発生集中原単位の推計手法の試作業務 </a:t>
          </a:r>
        </a:p>
      </xdr:txBody>
    </xdr:sp>
    <xdr:clientData/>
  </xdr:oneCellAnchor>
  <xdr:twoCellAnchor>
    <xdr:from>
      <xdr:col>32</xdr:col>
      <xdr:colOff>17927</xdr:colOff>
      <xdr:row>277</xdr:row>
      <xdr:rowOff>259848</xdr:rowOff>
    </xdr:from>
    <xdr:to>
      <xdr:col>44</xdr:col>
      <xdr:colOff>151338</xdr:colOff>
      <xdr:row>279</xdr:row>
      <xdr:rowOff>306331</xdr:rowOff>
    </xdr:to>
    <xdr:sp macro="" textlink="">
      <xdr:nvSpPr>
        <xdr:cNvPr id="17" name="契約方式上位">
          <a:extLst>
            <a:ext uri="{FF2B5EF4-FFF2-40B4-BE49-F238E27FC236}">
              <a16:creationId xmlns:a16="http://schemas.microsoft.com/office/drawing/2014/main" id="{3B6F5D29-6B2B-45AA-B6F6-C2B1F61BE9BC}"/>
            </a:ext>
          </a:extLst>
        </xdr:cNvPr>
        <xdr:cNvSpPr txBox="1"/>
      </xdr:nvSpPr>
      <xdr:spPr>
        <a:xfrm>
          <a:off x="6472515" y="91341260"/>
          <a:ext cx="2553882" cy="741247"/>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en-US">
              <a:effectLst/>
            </a:rPr>
            <a:t>Ａ. </a:t>
          </a:r>
          <a:r>
            <a:rPr lang="ja-JP" altLang="en-US">
              <a:effectLst/>
            </a:rPr>
            <a:t>民間企業（２社）
　　７．７百万円</a:t>
          </a:r>
          <a:endParaRPr lang="en-US" altLang="en-US">
            <a:effectLst/>
          </a:endParaRPr>
        </a:p>
      </xdr:txBody>
    </xdr:sp>
    <xdr:clientData/>
  </xdr:twoCellAnchor>
  <xdr:twoCellAnchor>
    <xdr:from>
      <xdr:col>8</xdr:col>
      <xdr:colOff>0</xdr:colOff>
      <xdr:row>270</xdr:row>
      <xdr:rowOff>95249</xdr:rowOff>
    </xdr:from>
    <xdr:to>
      <xdr:col>24</xdr:col>
      <xdr:colOff>22928</xdr:colOff>
      <xdr:row>272</xdr:row>
      <xdr:rowOff>104451</xdr:rowOff>
    </xdr:to>
    <xdr:sp macro="" textlink="">
      <xdr:nvSpPr>
        <xdr:cNvPr id="19" name="機関名">
          <a:extLst>
            <a:ext uri="{FF2B5EF4-FFF2-40B4-BE49-F238E27FC236}">
              <a16:creationId xmlns:a16="http://schemas.microsoft.com/office/drawing/2014/main" id="{AA12A050-98A0-40FF-B722-AA0DAE8E0327}"/>
            </a:ext>
          </a:extLst>
        </xdr:cNvPr>
        <xdr:cNvSpPr txBox="1"/>
      </xdr:nvSpPr>
      <xdr:spPr>
        <a:xfrm>
          <a:off x="1613647" y="88744984"/>
          <a:ext cx="3250222" cy="703967"/>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ja-JP" altLang="en-US">
              <a:effectLst/>
            </a:rPr>
            <a:t>国土技術政策総合研究所
１５百万円</a:t>
          </a:r>
        </a:p>
      </xdr:txBody>
    </xdr:sp>
    <xdr:clientData/>
  </xdr:twoCellAnchor>
  <xdr:twoCellAnchor>
    <xdr:from>
      <xdr:col>15</xdr:col>
      <xdr:colOff>85819</xdr:colOff>
      <xdr:row>278</xdr:row>
      <xdr:rowOff>284136</xdr:rowOff>
    </xdr:from>
    <xdr:to>
      <xdr:col>32</xdr:col>
      <xdr:colOff>17927</xdr:colOff>
      <xdr:row>278</xdr:row>
      <xdr:rowOff>284136</xdr:rowOff>
    </xdr:to>
    <xdr:cxnSp macro="">
      <xdr:nvCxnSpPr>
        <xdr:cNvPr id="20" name="直線矢印コネクタ 19">
          <a:extLst>
            <a:ext uri="{FF2B5EF4-FFF2-40B4-BE49-F238E27FC236}">
              <a16:creationId xmlns:a16="http://schemas.microsoft.com/office/drawing/2014/main" id="{A972E9B7-AE08-45AE-8C44-0FB20E5F0830}"/>
            </a:ext>
          </a:extLst>
        </xdr:cNvPr>
        <xdr:cNvCxnSpPr>
          <a:endCxn id="17" idx="1"/>
        </xdr:cNvCxnSpPr>
      </xdr:nvCxnSpPr>
      <xdr:spPr>
        <a:xfrm>
          <a:off x="3111407" y="91712930"/>
          <a:ext cx="3361108" cy="0"/>
        </a:xfrm>
        <a:prstGeom prst="straightConnector1">
          <a:avLst/>
        </a:prstGeom>
        <a:ln w="1905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85819</xdr:colOff>
      <xdr:row>276</xdr:row>
      <xdr:rowOff>249620</xdr:rowOff>
    </xdr:from>
    <xdr:to>
      <xdr:col>15</xdr:col>
      <xdr:colOff>85819</xdr:colOff>
      <xdr:row>278</xdr:row>
      <xdr:rowOff>284000</xdr:rowOff>
    </xdr:to>
    <xdr:cxnSp macro="">
      <xdr:nvCxnSpPr>
        <xdr:cNvPr id="21" name="直線コネクタ 20">
          <a:extLst>
            <a:ext uri="{FF2B5EF4-FFF2-40B4-BE49-F238E27FC236}">
              <a16:creationId xmlns:a16="http://schemas.microsoft.com/office/drawing/2014/main" id="{ED639029-B6B1-45B7-9B72-B74BDF36B205}"/>
            </a:ext>
          </a:extLst>
        </xdr:cNvPr>
        <xdr:cNvCxnSpPr/>
      </xdr:nvCxnSpPr>
      <xdr:spPr>
        <a:xfrm>
          <a:off x="2844785" y="46079103"/>
          <a:ext cx="0" cy="743828"/>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oneCellAnchor>
    <xdr:from>
      <xdr:col>8</xdr:col>
      <xdr:colOff>84369</xdr:colOff>
      <xdr:row>272</xdr:row>
      <xdr:rowOff>311858</xdr:rowOff>
    </xdr:from>
    <xdr:ext cx="3013362" cy="1319510"/>
    <xdr:sp macro="" textlink="">
      <xdr:nvSpPr>
        <xdr:cNvPr id="22" name="契約方式大かっこ">
          <a:extLst>
            <a:ext uri="{FF2B5EF4-FFF2-40B4-BE49-F238E27FC236}">
              <a16:creationId xmlns:a16="http://schemas.microsoft.com/office/drawing/2014/main" id="{4D01E425-05E2-4571-9145-C0173CC6BAFE}"/>
            </a:ext>
          </a:extLst>
        </xdr:cNvPr>
        <xdr:cNvSpPr/>
      </xdr:nvSpPr>
      <xdr:spPr>
        <a:xfrm>
          <a:off x="1555817" y="44731203"/>
          <a:ext cx="3013362" cy="131951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spAutoFit/>
        </a:bodyPr>
        <a:lstStyle/>
        <a:p>
          <a:pPr eaLnBrk="1" fontAlgn="auto" latinLnBrk="0" hangingPunct="1"/>
          <a:r>
            <a:rPr kumimoji="1" lang="ja-JP" altLang="en-US" sz="1100" b="0" i="0" baseline="0">
              <a:solidFill>
                <a:schemeClr val="tx1"/>
              </a:solidFill>
              <a:effectLst/>
              <a:latin typeface="+mn-lt"/>
              <a:ea typeface="+mn-ea"/>
              <a:cs typeface="+mn-cs"/>
            </a:rPr>
            <a:t>・特例許可実例における交通影響の評価方法・基準の実態把握</a:t>
          </a:r>
          <a:endParaRPr kumimoji="1" lang="en-US" altLang="ja-JP" sz="1100" b="0" i="0" baseline="0">
            <a:solidFill>
              <a:schemeClr val="tx1"/>
            </a:solidFill>
            <a:effectLst/>
            <a:latin typeface="+mn-lt"/>
            <a:ea typeface="+mn-ea"/>
            <a:cs typeface="+mn-cs"/>
          </a:endParaRPr>
        </a:p>
        <a:p>
          <a:pPr eaLnBrk="1" fontAlgn="auto" latinLnBrk="0" hangingPunct="1"/>
          <a:r>
            <a:rPr kumimoji="1" lang="ja-JP" altLang="en-US" sz="1100" b="0" i="0" baseline="0">
              <a:solidFill>
                <a:schemeClr val="tx1"/>
              </a:solidFill>
              <a:effectLst/>
              <a:latin typeface="+mn-lt"/>
              <a:ea typeface="+mn-ea"/>
              <a:cs typeface="+mn-cs"/>
            </a:rPr>
            <a:t>・人流ビッグデータを活用した発生集中原単位等の推計手法の開発とデータ集の作成</a:t>
          </a:r>
          <a:endParaRPr kumimoji="1" lang="en-US" altLang="ja-JP" sz="1100" b="0" i="0" baseline="0">
            <a:solidFill>
              <a:schemeClr val="tx1"/>
            </a:solidFill>
            <a:effectLst/>
            <a:latin typeface="+mn-lt"/>
            <a:ea typeface="+mn-ea"/>
            <a:cs typeface="+mn-cs"/>
          </a:endParaRPr>
        </a:p>
        <a:p>
          <a:pPr eaLnBrk="1" fontAlgn="auto" latinLnBrk="0" hangingPunct="1"/>
          <a:r>
            <a:rPr kumimoji="1" lang="ja-JP" altLang="en-US" sz="1100" b="0" i="0" baseline="0">
              <a:solidFill>
                <a:schemeClr val="tx1"/>
              </a:solidFill>
              <a:effectLst/>
              <a:latin typeface="+mn-lt"/>
              <a:ea typeface="+mn-ea"/>
              <a:cs typeface="+mn-cs"/>
            </a:rPr>
            <a:t>・特例許可における交通面の審査マニュアルの作成</a:t>
          </a:r>
          <a:endParaRPr kumimoji="1" lang="ja-JP" altLang="en-US" sz="1100">
            <a:latin typeface="ＭＳ ゴシック" panose="020B0609070205080204" pitchFamily="49" charset="-128"/>
            <a:ea typeface="ＭＳ ゴシック" panose="020B0609070205080204" pitchFamily="49" charset="-128"/>
          </a:endParaRPr>
        </a:p>
      </xdr:txBody>
    </xdr:sp>
    <xdr:clientData/>
  </xdr:oneCellAnchor>
  <xdr:twoCellAnchor>
    <xdr:from>
      <xdr:col>31</xdr:col>
      <xdr:colOff>82443</xdr:colOff>
      <xdr:row>270</xdr:row>
      <xdr:rowOff>0</xdr:rowOff>
    </xdr:from>
    <xdr:to>
      <xdr:col>45</xdr:col>
      <xdr:colOff>95443</xdr:colOff>
      <xdr:row>273</xdr:row>
      <xdr:rowOff>341503</xdr:rowOff>
    </xdr:to>
    <xdr:sp macro="" textlink="">
      <xdr:nvSpPr>
        <xdr:cNvPr id="23" name="大かっこ 22">
          <a:extLst>
            <a:ext uri="{FF2B5EF4-FFF2-40B4-BE49-F238E27FC236}">
              <a16:creationId xmlns:a16="http://schemas.microsoft.com/office/drawing/2014/main" id="{CE9ABFBD-1386-4CA6-AF16-3E5461105727}"/>
            </a:ext>
          </a:extLst>
        </xdr:cNvPr>
        <xdr:cNvSpPr/>
      </xdr:nvSpPr>
      <xdr:spPr>
        <a:xfrm>
          <a:off x="6335325" y="88649735"/>
          <a:ext cx="2836883" cy="138365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32</xdr:col>
      <xdr:colOff>167734</xdr:colOff>
      <xdr:row>270</xdr:row>
      <xdr:rowOff>133299</xdr:rowOff>
    </xdr:from>
    <xdr:to>
      <xdr:col>46</xdr:col>
      <xdr:colOff>94084</xdr:colOff>
      <xdr:row>274</xdr:row>
      <xdr:rowOff>177939</xdr:rowOff>
    </xdr:to>
    <xdr:sp macro="" textlink="">
      <xdr:nvSpPr>
        <xdr:cNvPr id="24" name="正方形/長方形 23">
          <a:extLst>
            <a:ext uri="{FF2B5EF4-FFF2-40B4-BE49-F238E27FC236}">
              <a16:creationId xmlns:a16="http://schemas.microsoft.com/office/drawing/2014/main" id="{66526E68-7FC6-4E78-9613-E0871BBFBB64}"/>
            </a:ext>
          </a:extLst>
        </xdr:cNvPr>
        <xdr:cNvSpPr/>
      </xdr:nvSpPr>
      <xdr:spPr>
        <a:xfrm>
          <a:off x="6622322" y="88783034"/>
          <a:ext cx="2750233" cy="1434170"/>
        </a:xfrm>
        <a:prstGeom prst="rect">
          <a:avLst/>
        </a:prstGeom>
        <a:noFill/>
        <a:ln>
          <a:solidFill>
            <a:srgbClr val="000000">
              <a:alpha val="0"/>
            </a:srgb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事務費　　　　　　７．３百万円</a:t>
          </a:r>
          <a:endParaRPr kumimoji="1" lang="en-US" altLang="ja-JP" sz="1100">
            <a:solidFill>
              <a:schemeClr val="tx1"/>
            </a:solidFill>
          </a:endParaRPr>
        </a:p>
      </xdr:txBody>
    </xdr:sp>
    <xdr:clientData/>
  </xdr:twoCellAnchor>
  <xdr:twoCellAnchor>
    <xdr:from>
      <xdr:col>33</xdr:col>
      <xdr:colOff>102099</xdr:colOff>
      <xdr:row>271</xdr:row>
      <xdr:rowOff>85273</xdr:rowOff>
    </xdr:from>
    <xdr:to>
      <xdr:col>47</xdr:col>
      <xdr:colOff>28450</xdr:colOff>
      <xdr:row>271</xdr:row>
      <xdr:rowOff>346582</xdr:rowOff>
    </xdr:to>
    <xdr:sp macro="" textlink="">
      <xdr:nvSpPr>
        <xdr:cNvPr id="25" name="正方形/長方形 24">
          <a:extLst>
            <a:ext uri="{FF2B5EF4-FFF2-40B4-BE49-F238E27FC236}">
              <a16:creationId xmlns:a16="http://schemas.microsoft.com/office/drawing/2014/main" id="{C681870C-B728-4566-A77E-1890D3D9727D}"/>
            </a:ext>
          </a:extLst>
        </xdr:cNvPr>
        <xdr:cNvSpPr/>
      </xdr:nvSpPr>
      <xdr:spPr>
        <a:xfrm>
          <a:off x="6758393" y="89082391"/>
          <a:ext cx="2750233" cy="261309"/>
        </a:xfrm>
        <a:prstGeom prst="rect">
          <a:avLst/>
        </a:prstGeom>
        <a:noFill/>
        <a:ln>
          <a:solidFill>
            <a:srgbClr val="000000">
              <a:alpha val="0"/>
            </a:srgb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①試験研究費 　６．８百万円</a:t>
          </a:r>
          <a:endParaRPr kumimoji="1" lang="en-US" altLang="ja-JP" sz="1100">
            <a:solidFill>
              <a:schemeClr val="tx1"/>
            </a:solidFill>
          </a:endParaRPr>
        </a:p>
      </xdr:txBody>
    </xdr:sp>
    <xdr:clientData/>
  </xdr:twoCellAnchor>
  <xdr:twoCellAnchor>
    <xdr:from>
      <xdr:col>33</xdr:col>
      <xdr:colOff>102099</xdr:colOff>
      <xdr:row>272</xdr:row>
      <xdr:rowOff>118891</xdr:rowOff>
    </xdr:from>
    <xdr:to>
      <xdr:col>47</xdr:col>
      <xdr:colOff>28450</xdr:colOff>
      <xdr:row>273</xdr:row>
      <xdr:rowOff>32818</xdr:rowOff>
    </xdr:to>
    <xdr:sp macro="" textlink="">
      <xdr:nvSpPr>
        <xdr:cNvPr id="26" name="正方形/長方形 25">
          <a:extLst>
            <a:ext uri="{FF2B5EF4-FFF2-40B4-BE49-F238E27FC236}">
              <a16:creationId xmlns:a16="http://schemas.microsoft.com/office/drawing/2014/main" id="{2960D1B8-6EF3-4072-9297-73A7C7A4275E}"/>
            </a:ext>
          </a:extLst>
        </xdr:cNvPr>
        <xdr:cNvSpPr/>
      </xdr:nvSpPr>
      <xdr:spPr>
        <a:xfrm>
          <a:off x="6758393" y="89463391"/>
          <a:ext cx="2750233" cy="261309"/>
        </a:xfrm>
        <a:prstGeom prst="rect">
          <a:avLst/>
        </a:prstGeom>
        <a:noFill/>
        <a:ln>
          <a:solidFill>
            <a:srgbClr val="000000">
              <a:alpha val="0"/>
            </a:srgb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②職員旅費　　　０．５百万円</a:t>
          </a:r>
          <a:endParaRPr kumimoji="1" lang="en-US" altLang="ja-JP"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Normal="75" zoomScaleSheetLayoutView="100"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617</v>
      </c>
      <c r="AK2" s="835"/>
      <c r="AL2" s="835"/>
      <c r="AM2" s="835"/>
      <c r="AN2" s="75" t="s">
        <v>285</v>
      </c>
      <c r="AO2" s="835" t="s">
        <v>605</v>
      </c>
      <c r="AP2" s="835"/>
      <c r="AQ2" s="835"/>
      <c r="AR2" s="76" t="s">
        <v>285</v>
      </c>
      <c r="AS2" s="836">
        <v>36</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613</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620</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612</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607</v>
      </c>
      <c r="H5" s="826"/>
      <c r="I5" s="826"/>
      <c r="J5" s="826"/>
      <c r="K5" s="826"/>
      <c r="L5" s="826"/>
      <c r="M5" s="827" t="s">
        <v>61</v>
      </c>
      <c r="N5" s="828"/>
      <c r="O5" s="828"/>
      <c r="P5" s="828"/>
      <c r="Q5" s="828"/>
      <c r="R5" s="829"/>
      <c r="S5" s="830" t="s">
        <v>391</v>
      </c>
      <c r="T5" s="826"/>
      <c r="U5" s="826"/>
      <c r="V5" s="826"/>
      <c r="W5" s="826"/>
      <c r="X5" s="831"/>
      <c r="Y5" s="832" t="s">
        <v>3</v>
      </c>
      <c r="Z5" s="833"/>
      <c r="AA5" s="833"/>
      <c r="AB5" s="833"/>
      <c r="AC5" s="833"/>
      <c r="AD5" s="834"/>
      <c r="AE5" s="855" t="s">
        <v>619</v>
      </c>
      <c r="AF5" s="855"/>
      <c r="AG5" s="855"/>
      <c r="AH5" s="855"/>
      <c r="AI5" s="855"/>
      <c r="AJ5" s="855"/>
      <c r="AK5" s="855"/>
      <c r="AL5" s="855"/>
      <c r="AM5" s="855"/>
      <c r="AN5" s="855"/>
      <c r="AO5" s="855"/>
      <c r="AP5" s="856"/>
      <c r="AQ5" s="857" t="s">
        <v>622</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74.099999999999994" customHeight="1" x14ac:dyDescent="0.15">
      <c r="A7" s="841" t="s">
        <v>20</v>
      </c>
      <c r="B7" s="842"/>
      <c r="C7" s="842"/>
      <c r="D7" s="842"/>
      <c r="E7" s="842"/>
      <c r="F7" s="843"/>
      <c r="G7" s="865" t="s">
        <v>623</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624</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科学技術・イノベーション</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文教及び科学振興</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625</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90" customHeight="1" x14ac:dyDescent="0.15">
      <c r="A10" s="758" t="s">
        <v>27</v>
      </c>
      <c r="B10" s="759"/>
      <c r="C10" s="759"/>
      <c r="D10" s="759"/>
      <c r="E10" s="759"/>
      <c r="F10" s="759"/>
      <c r="G10" s="760" t="s">
        <v>626</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直接実施、委託・請負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t="s">
        <v>610</v>
      </c>
      <c r="Q13" s="699"/>
      <c r="R13" s="699"/>
      <c r="S13" s="699"/>
      <c r="T13" s="699"/>
      <c r="U13" s="699"/>
      <c r="V13" s="700"/>
      <c r="W13" s="698" t="s">
        <v>610</v>
      </c>
      <c r="X13" s="699"/>
      <c r="Y13" s="699"/>
      <c r="Z13" s="699"/>
      <c r="AA13" s="699"/>
      <c r="AB13" s="699"/>
      <c r="AC13" s="700"/>
      <c r="AD13" s="698" t="s">
        <v>610</v>
      </c>
      <c r="AE13" s="699"/>
      <c r="AF13" s="699"/>
      <c r="AG13" s="699"/>
      <c r="AH13" s="699"/>
      <c r="AI13" s="699"/>
      <c r="AJ13" s="700"/>
      <c r="AK13" s="698" t="s">
        <v>610</v>
      </c>
      <c r="AL13" s="699"/>
      <c r="AM13" s="699"/>
      <c r="AN13" s="699"/>
      <c r="AO13" s="699"/>
      <c r="AP13" s="699"/>
      <c r="AQ13" s="700"/>
      <c r="AR13" s="735">
        <v>15</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610</v>
      </c>
      <c r="Q14" s="699"/>
      <c r="R14" s="699"/>
      <c r="S14" s="699"/>
      <c r="T14" s="699"/>
      <c r="U14" s="699"/>
      <c r="V14" s="700"/>
      <c r="W14" s="698" t="s">
        <v>610</v>
      </c>
      <c r="X14" s="699"/>
      <c r="Y14" s="699"/>
      <c r="Z14" s="699"/>
      <c r="AA14" s="699"/>
      <c r="AB14" s="699"/>
      <c r="AC14" s="700"/>
      <c r="AD14" s="698" t="s">
        <v>610</v>
      </c>
      <c r="AE14" s="699"/>
      <c r="AF14" s="699"/>
      <c r="AG14" s="699"/>
      <c r="AH14" s="699"/>
      <c r="AI14" s="699"/>
      <c r="AJ14" s="700"/>
      <c r="AK14" s="698" t="s">
        <v>610</v>
      </c>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610</v>
      </c>
      <c r="Q15" s="699"/>
      <c r="R15" s="699"/>
      <c r="S15" s="699"/>
      <c r="T15" s="699"/>
      <c r="U15" s="699"/>
      <c r="V15" s="700"/>
      <c r="W15" s="698" t="s">
        <v>610</v>
      </c>
      <c r="X15" s="699"/>
      <c r="Y15" s="699"/>
      <c r="Z15" s="699"/>
      <c r="AA15" s="699"/>
      <c r="AB15" s="699"/>
      <c r="AC15" s="700"/>
      <c r="AD15" s="698" t="s">
        <v>610</v>
      </c>
      <c r="AE15" s="699"/>
      <c r="AF15" s="699"/>
      <c r="AG15" s="699"/>
      <c r="AH15" s="699"/>
      <c r="AI15" s="699"/>
      <c r="AJ15" s="700"/>
      <c r="AK15" s="698" t="s">
        <v>610</v>
      </c>
      <c r="AL15" s="699"/>
      <c r="AM15" s="699"/>
      <c r="AN15" s="699"/>
      <c r="AO15" s="699"/>
      <c r="AP15" s="699"/>
      <c r="AQ15" s="700"/>
      <c r="AR15" s="698" t="s">
        <v>610</v>
      </c>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610</v>
      </c>
      <c r="Q16" s="699"/>
      <c r="R16" s="699"/>
      <c r="S16" s="699"/>
      <c r="T16" s="699"/>
      <c r="U16" s="699"/>
      <c r="V16" s="700"/>
      <c r="W16" s="698" t="s">
        <v>610</v>
      </c>
      <c r="X16" s="699"/>
      <c r="Y16" s="699"/>
      <c r="Z16" s="699"/>
      <c r="AA16" s="699"/>
      <c r="AB16" s="699"/>
      <c r="AC16" s="700"/>
      <c r="AD16" s="698" t="s">
        <v>610</v>
      </c>
      <c r="AE16" s="699"/>
      <c r="AF16" s="699"/>
      <c r="AG16" s="699"/>
      <c r="AH16" s="699"/>
      <c r="AI16" s="699"/>
      <c r="AJ16" s="700"/>
      <c r="AK16" s="698" t="s">
        <v>610</v>
      </c>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610</v>
      </c>
      <c r="Q17" s="699"/>
      <c r="R17" s="699"/>
      <c r="S17" s="699"/>
      <c r="T17" s="699"/>
      <c r="U17" s="699"/>
      <c r="V17" s="700"/>
      <c r="W17" s="698" t="s">
        <v>610</v>
      </c>
      <c r="X17" s="699"/>
      <c r="Y17" s="699"/>
      <c r="Z17" s="699"/>
      <c r="AA17" s="699"/>
      <c r="AB17" s="699"/>
      <c r="AC17" s="700"/>
      <c r="AD17" s="698" t="s">
        <v>610</v>
      </c>
      <c r="AE17" s="699"/>
      <c r="AF17" s="699"/>
      <c r="AG17" s="699"/>
      <c r="AH17" s="699"/>
      <c r="AI17" s="699"/>
      <c r="AJ17" s="700"/>
      <c r="AK17" s="698" t="s">
        <v>610</v>
      </c>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0</v>
      </c>
      <c r="Q18" s="779"/>
      <c r="R18" s="779"/>
      <c r="S18" s="779"/>
      <c r="T18" s="779"/>
      <c r="U18" s="779"/>
      <c r="V18" s="780"/>
      <c r="W18" s="778">
        <f>SUM(W13:AC17)</f>
        <v>0</v>
      </c>
      <c r="X18" s="779"/>
      <c r="Y18" s="779"/>
      <c r="Z18" s="779"/>
      <c r="AA18" s="779"/>
      <c r="AB18" s="779"/>
      <c r="AC18" s="780"/>
      <c r="AD18" s="778">
        <f>SUM(AD13:AJ17)</f>
        <v>0</v>
      </c>
      <c r="AE18" s="779"/>
      <c r="AF18" s="779"/>
      <c r="AG18" s="779"/>
      <c r="AH18" s="779"/>
      <c r="AI18" s="779"/>
      <c r="AJ18" s="780"/>
      <c r="AK18" s="778">
        <f>SUM(AK13:AQ17)</f>
        <v>0</v>
      </c>
      <c r="AL18" s="779"/>
      <c r="AM18" s="779"/>
      <c r="AN18" s="779"/>
      <c r="AO18" s="779"/>
      <c r="AP18" s="779"/>
      <c r="AQ18" s="780"/>
      <c r="AR18" s="778">
        <f>SUM(AR13:AX17)</f>
        <v>15</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0</v>
      </c>
      <c r="Q19" s="699"/>
      <c r="R19" s="699"/>
      <c r="S19" s="699"/>
      <c r="T19" s="699"/>
      <c r="U19" s="699"/>
      <c r="V19" s="700"/>
      <c r="W19" s="698">
        <v>0</v>
      </c>
      <c r="X19" s="699"/>
      <c r="Y19" s="699"/>
      <c r="Z19" s="699"/>
      <c r="AA19" s="699"/>
      <c r="AB19" s="699"/>
      <c r="AC19" s="700"/>
      <c r="AD19" s="698">
        <v>0</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t="str">
        <f>IF(P18=0, "-", SUM(P19)/P18)</f>
        <v>-</v>
      </c>
      <c r="Q20" s="746"/>
      <c r="R20" s="746"/>
      <c r="S20" s="746"/>
      <c r="T20" s="746"/>
      <c r="U20" s="746"/>
      <c r="V20" s="746"/>
      <c r="W20" s="746" t="str">
        <f>IF(W18=0, "-", SUM(W19)/W18)</f>
        <v>-</v>
      </c>
      <c r="X20" s="746"/>
      <c r="Y20" s="746"/>
      <c r="Z20" s="746"/>
      <c r="AA20" s="746"/>
      <c r="AB20" s="746"/>
      <c r="AC20" s="746"/>
      <c r="AD20" s="746" t="str">
        <f>IF(AD18=0, "-", SUM(AD19)/AD18)</f>
        <v>-</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t="str">
        <f>IF(P19=0, "-", SUM(P19)/SUM(P13,P14))</f>
        <v>-</v>
      </c>
      <c r="Q21" s="746"/>
      <c r="R21" s="746"/>
      <c r="S21" s="746"/>
      <c r="T21" s="746"/>
      <c r="U21" s="746"/>
      <c r="V21" s="746"/>
      <c r="W21" s="746" t="str">
        <f>IF(W19=0, "-", SUM(W19)/SUM(W13,W14))</f>
        <v>-</v>
      </c>
      <c r="X21" s="746"/>
      <c r="Y21" s="746"/>
      <c r="Z21" s="746"/>
      <c r="AA21" s="746"/>
      <c r="AB21" s="746"/>
      <c r="AC21" s="746"/>
      <c r="AD21" s="746" t="str">
        <f>IF(AD19=0, "-", SUM(AD19)/SUM(AD13,AD14))</f>
        <v>-</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593</v>
      </c>
      <c r="B22" s="705"/>
      <c r="C22" s="705"/>
      <c r="D22" s="705"/>
      <c r="E22" s="705"/>
      <c r="F22" s="706"/>
      <c r="G22" s="710" t="s">
        <v>229</v>
      </c>
      <c r="H22" s="550"/>
      <c r="I22" s="550"/>
      <c r="J22" s="550"/>
      <c r="K22" s="550"/>
      <c r="L22" s="550"/>
      <c r="M22" s="550"/>
      <c r="N22" s="550"/>
      <c r="O22" s="551"/>
      <c r="P22" s="711" t="s">
        <v>591</v>
      </c>
      <c r="Q22" s="550"/>
      <c r="R22" s="550"/>
      <c r="S22" s="550"/>
      <c r="T22" s="550"/>
      <c r="U22" s="550"/>
      <c r="V22" s="551"/>
      <c r="W22" s="711" t="s">
        <v>592</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615</v>
      </c>
      <c r="H23" s="733"/>
      <c r="I23" s="733"/>
      <c r="J23" s="733"/>
      <c r="K23" s="733"/>
      <c r="L23" s="733"/>
      <c r="M23" s="733"/>
      <c r="N23" s="733"/>
      <c r="O23" s="734"/>
      <c r="P23" s="735" t="s">
        <v>610</v>
      </c>
      <c r="Q23" s="736"/>
      <c r="R23" s="736"/>
      <c r="S23" s="736"/>
      <c r="T23" s="736"/>
      <c r="U23" s="736"/>
      <c r="V23" s="737"/>
      <c r="W23" s="735">
        <v>15</v>
      </c>
      <c r="X23" s="736"/>
      <c r="Y23" s="736"/>
      <c r="Z23" s="736"/>
      <c r="AA23" s="736"/>
      <c r="AB23" s="736"/>
      <c r="AC23" s="737"/>
      <c r="AD23" s="738" t="s">
        <v>621</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customHeight="1" x14ac:dyDescent="0.15">
      <c r="A24" s="707"/>
      <c r="B24" s="708"/>
      <c r="C24" s="708"/>
      <c r="D24" s="708"/>
      <c r="E24" s="708"/>
      <c r="F24" s="709"/>
      <c r="G24" s="701" t="s">
        <v>616</v>
      </c>
      <c r="H24" s="702"/>
      <c r="I24" s="702"/>
      <c r="J24" s="702"/>
      <c r="K24" s="702"/>
      <c r="L24" s="702"/>
      <c r="M24" s="702"/>
      <c r="N24" s="702"/>
      <c r="O24" s="703"/>
      <c r="P24" s="698" t="s">
        <v>610</v>
      </c>
      <c r="Q24" s="699"/>
      <c r="R24" s="699"/>
      <c r="S24" s="699"/>
      <c r="T24" s="699"/>
      <c r="U24" s="699"/>
      <c r="V24" s="700"/>
      <c r="W24" s="698">
        <v>0</v>
      </c>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hidden="1" customHeight="1" x14ac:dyDescent="0.15">
      <c r="A25" s="707"/>
      <c r="B25" s="708"/>
      <c r="C25" s="708"/>
      <c r="D25" s="708"/>
      <c r="E25" s="708"/>
      <c r="F25" s="709"/>
      <c r="G25" s="701"/>
      <c r="H25" s="702"/>
      <c r="I25" s="702"/>
      <c r="J25" s="702"/>
      <c r="K25" s="702"/>
      <c r="L25" s="702"/>
      <c r="M25" s="702"/>
      <c r="N25" s="702"/>
      <c r="O25" s="703"/>
      <c r="P25" s="698"/>
      <c r="Q25" s="699"/>
      <c r="R25" s="699"/>
      <c r="S25" s="699"/>
      <c r="T25" s="699"/>
      <c r="U25" s="699"/>
      <c r="V25" s="700"/>
      <c r="W25" s="698"/>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7"/>
      <c r="B26" s="708"/>
      <c r="C26" s="708"/>
      <c r="D26" s="708"/>
      <c r="E26" s="708"/>
      <c r="F26" s="709"/>
      <c r="G26" s="701"/>
      <c r="H26" s="702"/>
      <c r="I26" s="702"/>
      <c r="J26" s="702"/>
      <c r="K26" s="702"/>
      <c r="L26" s="702"/>
      <c r="M26" s="702"/>
      <c r="N26" s="702"/>
      <c r="O26" s="703"/>
      <c r="P26" s="698"/>
      <c r="Q26" s="699"/>
      <c r="R26" s="699"/>
      <c r="S26" s="699"/>
      <c r="T26" s="699"/>
      <c r="U26" s="699"/>
      <c r="V26" s="700"/>
      <c r="W26" s="698"/>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t="str">
        <f>AK13</f>
        <v>-</v>
      </c>
      <c r="Q29" s="721"/>
      <c r="R29" s="721"/>
      <c r="S29" s="721"/>
      <c r="T29" s="721"/>
      <c r="U29" s="721"/>
      <c r="V29" s="722"/>
      <c r="W29" s="723">
        <f>AR13</f>
        <v>15</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580</v>
      </c>
      <c r="B30" s="727"/>
      <c r="C30" s="727"/>
      <c r="D30" s="727"/>
      <c r="E30" s="727"/>
      <c r="F30" s="728"/>
      <c r="G30" s="729" t="s">
        <v>627</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30" customHeight="1" x14ac:dyDescent="0.15">
      <c r="A32" s="648"/>
      <c r="B32" s="153"/>
      <c r="C32" s="153"/>
      <c r="D32" s="153"/>
      <c r="E32" s="153"/>
      <c r="F32" s="154"/>
      <c r="G32" s="730" t="s">
        <v>628</v>
      </c>
      <c r="H32" s="635"/>
      <c r="I32" s="635"/>
      <c r="J32" s="635"/>
      <c r="K32" s="635"/>
      <c r="L32" s="635"/>
      <c r="M32" s="635"/>
      <c r="N32" s="635"/>
      <c r="O32" s="635"/>
      <c r="P32" s="385" t="s">
        <v>629</v>
      </c>
      <c r="Q32" s="639"/>
      <c r="R32" s="639"/>
      <c r="S32" s="639"/>
      <c r="T32" s="639"/>
      <c r="U32" s="639"/>
      <c r="V32" s="639"/>
      <c r="W32" s="639"/>
      <c r="X32" s="640"/>
      <c r="Y32" s="644" t="s">
        <v>51</v>
      </c>
      <c r="Z32" s="645"/>
      <c r="AA32" s="646"/>
      <c r="AB32" s="647" t="s">
        <v>631</v>
      </c>
      <c r="AC32" s="647"/>
      <c r="AD32" s="647"/>
      <c r="AE32" s="662" t="s">
        <v>610</v>
      </c>
      <c r="AF32" s="616"/>
      <c r="AG32" s="616"/>
      <c r="AH32" s="616"/>
      <c r="AI32" s="662" t="s">
        <v>610</v>
      </c>
      <c r="AJ32" s="616"/>
      <c r="AK32" s="616"/>
      <c r="AL32" s="616"/>
      <c r="AM32" s="662" t="s">
        <v>610</v>
      </c>
      <c r="AN32" s="616"/>
      <c r="AO32" s="616"/>
      <c r="AP32" s="616"/>
      <c r="AQ32" s="662" t="s">
        <v>610</v>
      </c>
      <c r="AR32" s="616"/>
      <c r="AS32" s="616"/>
      <c r="AT32" s="616"/>
      <c r="AU32" s="93" t="s">
        <v>610</v>
      </c>
      <c r="AV32" s="618"/>
      <c r="AW32" s="618"/>
      <c r="AX32" s="619"/>
    </row>
    <row r="33" spans="1:51" ht="30"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647" t="s">
        <v>631</v>
      </c>
      <c r="AC33" s="647"/>
      <c r="AD33" s="647"/>
      <c r="AE33" s="662" t="s">
        <v>610</v>
      </c>
      <c r="AF33" s="616"/>
      <c r="AG33" s="616"/>
      <c r="AH33" s="616"/>
      <c r="AI33" s="662" t="s">
        <v>610</v>
      </c>
      <c r="AJ33" s="616"/>
      <c r="AK33" s="616"/>
      <c r="AL33" s="616"/>
      <c r="AM33" s="662" t="s">
        <v>610</v>
      </c>
      <c r="AN33" s="616"/>
      <c r="AO33" s="616"/>
      <c r="AP33" s="616"/>
      <c r="AQ33" s="662" t="s">
        <v>610</v>
      </c>
      <c r="AR33" s="616"/>
      <c r="AS33" s="616"/>
      <c r="AT33" s="616"/>
      <c r="AU33" s="617">
        <v>0</v>
      </c>
      <c r="AV33" s="618"/>
      <c r="AW33" s="618"/>
      <c r="AX33" s="619"/>
    </row>
    <row r="34" spans="1:51" ht="23.25"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customHeight="1" x14ac:dyDescent="0.15">
      <c r="A35" s="683"/>
      <c r="B35" s="684"/>
      <c r="C35" s="684"/>
      <c r="D35" s="684"/>
      <c r="E35" s="684"/>
      <c r="F35" s="685"/>
      <c r="G35" s="652" t="s">
        <v>630</v>
      </c>
      <c r="H35" s="653"/>
      <c r="I35" s="653"/>
      <c r="J35" s="653"/>
      <c r="K35" s="653"/>
      <c r="L35" s="653"/>
      <c r="M35" s="653"/>
      <c r="N35" s="653"/>
      <c r="O35" s="653"/>
      <c r="P35" s="653"/>
      <c r="Q35" s="653"/>
      <c r="R35" s="653"/>
      <c r="S35" s="653"/>
      <c r="T35" s="653"/>
      <c r="U35" s="653"/>
      <c r="V35" s="653"/>
      <c r="W35" s="653"/>
      <c r="X35" s="653"/>
      <c r="Y35" s="656" t="s">
        <v>582</v>
      </c>
      <c r="Z35" s="657"/>
      <c r="AA35" s="658"/>
      <c r="AB35" s="659" t="s">
        <v>642</v>
      </c>
      <c r="AC35" s="660"/>
      <c r="AD35" s="661"/>
      <c r="AE35" s="662" t="s">
        <v>610</v>
      </c>
      <c r="AF35" s="662"/>
      <c r="AG35" s="662"/>
      <c r="AH35" s="662"/>
      <c r="AI35" s="662" t="s">
        <v>610</v>
      </c>
      <c r="AJ35" s="662"/>
      <c r="AK35" s="662"/>
      <c r="AL35" s="662"/>
      <c r="AM35" s="662" t="s">
        <v>610</v>
      </c>
      <c r="AN35" s="662"/>
      <c r="AO35" s="662"/>
      <c r="AP35" s="662"/>
      <c r="AQ35" s="93" t="s">
        <v>610</v>
      </c>
      <c r="AR35" s="87"/>
      <c r="AS35" s="87"/>
      <c r="AT35" s="87"/>
      <c r="AU35" s="87"/>
      <c r="AV35" s="87"/>
      <c r="AW35" s="87"/>
      <c r="AX35" s="88"/>
    </row>
    <row r="36" spans="1:51" ht="46.5"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585</v>
      </c>
      <c r="Z36" s="649"/>
      <c r="AA36" s="650"/>
      <c r="AB36" s="659" t="s">
        <v>632</v>
      </c>
      <c r="AC36" s="660"/>
      <c r="AD36" s="661"/>
      <c r="AE36" s="615" t="s">
        <v>610</v>
      </c>
      <c r="AF36" s="615"/>
      <c r="AG36" s="615"/>
      <c r="AH36" s="615"/>
      <c r="AI36" s="615" t="s">
        <v>285</v>
      </c>
      <c r="AJ36" s="615"/>
      <c r="AK36" s="615"/>
      <c r="AL36" s="615"/>
      <c r="AM36" s="615" t="s">
        <v>610</v>
      </c>
      <c r="AN36" s="615"/>
      <c r="AO36" s="615"/>
      <c r="AP36" s="615"/>
      <c r="AQ36" s="615" t="s">
        <v>610</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t="s">
        <v>610</v>
      </c>
      <c r="AR38" s="508"/>
      <c r="AS38" s="127" t="s">
        <v>175</v>
      </c>
      <c r="AT38" s="128"/>
      <c r="AU38" s="126">
        <v>7</v>
      </c>
      <c r="AV38" s="126"/>
      <c r="AW38" s="108" t="s">
        <v>166</v>
      </c>
      <c r="AX38" s="129"/>
    </row>
    <row r="39" spans="1:51" ht="24.95" customHeight="1" x14ac:dyDescent="0.15">
      <c r="A39" s="674"/>
      <c r="B39" s="672"/>
      <c r="C39" s="672"/>
      <c r="D39" s="672"/>
      <c r="E39" s="672"/>
      <c r="F39" s="673"/>
      <c r="G39" s="178" t="s">
        <v>634</v>
      </c>
      <c r="H39" s="179"/>
      <c r="I39" s="179"/>
      <c r="J39" s="179"/>
      <c r="K39" s="179"/>
      <c r="L39" s="179"/>
      <c r="M39" s="179"/>
      <c r="N39" s="179"/>
      <c r="O39" s="180"/>
      <c r="P39" s="131" t="s">
        <v>635</v>
      </c>
      <c r="Q39" s="131"/>
      <c r="R39" s="131"/>
      <c r="S39" s="131"/>
      <c r="T39" s="131"/>
      <c r="U39" s="131"/>
      <c r="V39" s="131"/>
      <c r="W39" s="131"/>
      <c r="X39" s="132"/>
      <c r="Y39" s="219" t="s">
        <v>12</v>
      </c>
      <c r="Z39" s="220"/>
      <c r="AA39" s="221"/>
      <c r="AB39" s="148" t="s">
        <v>633</v>
      </c>
      <c r="AC39" s="148"/>
      <c r="AD39" s="148"/>
      <c r="AE39" s="93" t="s">
        <v>610</v>
      </c>
      <c r="AF39" s="87"/>
      <c r="AG39" s="87"/>
      <c r="AH39" s="87"/>
      <c r="AI39" s="93" t="s">
        <v>610</v>
      </c>
      <c r="AJ39" s="87"/>
      <c r="AK39" s="87"/>
      <c r="AL39" s="87"/>
      <c r="AM39" s="93" t="s">
        <v>610</v>
      </c>
      <c r="AN39" s="87"/>
      <c r="AO39" s="87"/>
      <c r="AP39" s="87"/>
      <c r="AQ39" s="94" t="s">
        <v>610</v>
      </c>
      <c r="AR39" s="95"/>
      <c r="AS39" s="95"/>
      <c r="AT39" s="96"/>
      <c r="AU39" s="87" t="s">
        <v>610</v>
      </c>
      <c r="AV39" s="87"/>
      <c r="AW39" s="87"/>
      <c r="AX39" s="88"/>
    </row>
    <row r="40" spans="1:51" ht="24.9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633</v>
      </c>
      <c r="AC40" s="92"/>
      <c r="AD40" s="92"/>
      <c r="AE40" s="93" t="s">
        <v>610</v>
      </c>
      <c r="AF40" s="87"/>
      <c r="AG40" s="87"/>
      <c r="AH40" s="87"/>
      <c r="AI40" s="93" t="s">
        <v>610</v>
      </c>
      <c r="AJ40" s="87"/>
      <c r="AK40" s="87"/>
      <c r="AL40" s="87"/>
      <c r="AM40" s="93" t="s">
        <v>610</v>
      </c>
      <c r="AN40" s="87"/>
      <c r="AO40" s="87"/>
      <c r="AP40" s="87"/>
      <c r="AQ40" s="94" t="s">
        <v>610</v>
      </c>
      <c r="AR40" s="95"/>
      <c r="AS40" s="95"/>
      <c r="AT40" s="96"/>
      <c r="AU40" s="87">
        <v>2</v>
      </c>
      <c r="AV40" s="87"/>
      <c r="AW40" s="87"/>
      <c r="AX40" s="88"/>
    </row>
    <row r="41" spans="1:51" ht="24.9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t="s">
        <v>610</v>
      </c>
      <c r="AF41" s="87"/>
      <c r="AG41" s="87"/>
      <c r="AH41" s="87"/>
      <c r="AI41" s="93" t="s">
        <v>610</v>
      </c>
      <c r="AJ41" s="87"/>
      <c r="AK41" s="87"/>
      <c r="AL41" s="87"/>
      <c r="AM41" s="93" t="s">
        <v>610</v>
      </c>
      <c r="AN41" s="87"/>
      <c r="AO41" s="87"/>
      <c r="AP41" s="87"/>
      <c r="AQ41" s="94" t="s">
        <v>610</v>
      </c>
      <c r="AR41" s="95"/>
      <c r="AS41" s="95"/>
      <c r="AT41" s="96"/>
      <c r="AU41" s="87" t="s">
        <v>618</v>
      </c>
      <c r="AV41" s="87"/>
      <c r="AW41" s="87"/>
      <c r="AX41" s="88"/>
    </row>
    <row r="42" spans="1:51" ht="23.25" customHeight="1" x14ac:dyDescent="0.15">
      <c r="A42" s="187" t="s">
        <v>261</v>
      </c>
      <c r="B42" s="150"/>
      <c r="C42" s="150"/>
      <c r="D42" s="150"/>
      <c r="E42" s="150"/>
      <c r="F42" s="151"/>
      <c r="G42" s="189" t="s">
        <v>636</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580</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584</v>
      </c>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t="s">
        <v>586</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580</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580</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580</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584</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586</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7" t="s">
        <v>577</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c r="AS214" s="419"/>
      <c r="AT214" s="420"/>
      <c r="AU214" s="420"/>
      <c r="AV214" s="420"/>
      <c r="AW214" s="420"/>
      <c r="AX214" s="421"/>
      <c r="AY214">
        <f>COUNTIF($AR$214,"☑")</f>
        <v>0</v>
      </c>
    </row>
    <row r="215" spans="1:51" ht="45" customHeight="1" x14ac:dyDescent="0.15">
      <c r="A215" s="406" t="s">
        <v>284</v>
      </c>
      <c r="B215" s="407"/>
      <c r="C215" s="410" t="s">
        <v>178</v>
      </c>
      <c r="D215" s="407"/>
      <c r="E215" s="412" t="s">
        <v>194</v>
      </c>
      <c r="F215" s="413"/>
      <c r="G215" s="414" t="s">
        <v>609</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611</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644</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thickBot="1" x14ac:dyDescent="0.2">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645</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hidden="1" customHeight="1" x14ac:dyDescent="0.15">
      <c r="A218" s="408"/>
      <c r="B218" s="409"/>
      <c r="C218" s="491" t="s">
        <v>600</v>
      </c>
      <c r="D218" s="492"/>
      <c r="E218" s="149" t="s">
        <v>280</v>
      </c>
      <c r="F218" s="151"/>
      <c r="G218" s="472" t="s">
        <v>181</v>
      </c>
      <c r="H218" s="473"/>
      <c r="I218" s="473"/>
      <c r="J218" s="493"/>
      <c r="K218" s="494"/>
      <c r="L218" s="494"/>
      <c r="M218" s="494"/>
      <c r="N218" s="494"/>
      <c r="O218" s="494"/>
      <c r="P218" s="494"/>
      <c r="Q218" s="494"/>
      <c r="R218" s="494"/>
      <c r="S218" s="494"/>
      <c r="T218" s="495"/>
      <c r="U218" s="470"/>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hidden="1" customHeight="1" x14ac:dyDescent="0.15">
      <c r="A219" s="408"/>
      <c r="B219" s="409"/>
      <c r="C219" s="411"/>
      <c r="D219" s="409"/>
      <c r="E219" s="152"/>
      <c r="F219" s="154"/>
      <c r="G219" s="472" t="s">
        <v>601</v>
      </c>
      <c r="H219" s="473"/>
      <c r="I219" s="473"/>
      <c r="J219" s="473"/>
      <c r="K219" s="473"/>
      <c r="L219" s="473"/>
      <c r="M219" s="473"/>
      <c r="N219" s="473"/>
      <c r="O219" s="473"/>
      <c r="P219" s="473"/>
      <c r="Q219" s="473"/>
      <c r="R219" s="473"/>
      <c r="S219" s="473"/>
      <c r="T219" s="473"/>
      <c r="U219" s="469"/>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hidden="1" customHeight="1" thickBot="1" x14ac:dyDescent="0.2">
      <c r="A220" s="408"/>
      <c r="B220" s="409"/>
      <c r="C220" s="411"/>
      <c r="D220" s="409"/>
      <c r="E220" s="157"/>
      <c r="F220" s="159"/>
      <c r="G220" s="472" t="s">
        <v>588</v>
      </c>
      <c r="H220" s="473"/>
      <c r="I220" s="473"/>
      <c r="J220" s="473"/>
      <c r="K220" s="473"/>
      <c r="L220" s="473"/>
      <c r="M220" s="473"/>
      <c r="N220" s="473"/>
      <c r="O220" s="473"/>
      <c r="P220" s="473"/>
      <c r="Q220" s="473"/>
      <c r="R220" s="473"/>
      <c r="S220" s="473"/>
      <c r="T220" s="473"/>
      <c r="U220" s="809"/>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167.1"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614</v>
      </c>
      <c r="AE223" s="452"/>
      <c r="AF223" s="452"/>
      <c r="AG223" s="453" t="s">
        <v>638</v>
      </c>
      <c r="AH223" s="454"/>
      <c r="AI223" s="454"/>
      <c r="AJ223" s="454"/>
      <c r="AK223" s="454"/>
      <c r="AL223" s="454"/>
      <c r="AM223" s="454"/>
      <c r="AN223" s="454"/>
      <c r="AO223" s="454"/>
      <c r="AP223" s="454"/>
      <c r="AQ223" s="454"/>
      <c r="AR223" s="454"/>
      <c r="AS223" s="454"/>
      <c r="AT223" s="454"/>
      <c r="AU223" s="454"/>
      <c r="AV223" s="454"/>
      <c r="AW223" s="454"/>
      <c r="AX223" s="455"/>
    </row>
    <row r="224" spans="1:51" ht="141"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614</v>
      </c>
      <c r="AE224" s="365"/>
      <c r="AF224" s="365"/>
      <c r="AG224" s="359" t="s">
        <v>637</v>
      </c>
      <c r="AH224" s="360"/>
      <c r="AI224" s="360"/>
      <c r="AJ224" s="360"/>
      <c r="AK224" s="360"/>
      <c r="AL224" s="360"/>
      <c r="AM224" s="360"/>
      <c r="AN224" s="360"/>
      <c r="AO224" s="360"/>
      <c r="AP224" s="360"/>
      <c r="AQ224" s="360"/>
      <c r="AR224" s="360"/>
      <c r="AS224" s="360"/>
      <c r="AT224" s="360"/>
      <c r="AU224" s="360"/>
      <c r="AV224" s="360"/>
      <c r="AW224" s="360"/>
      <c r="AX224" s="361"/>
    </row>
    <row r="225" spans="1:50" ht="251.1"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614</v>
      </c>
      <c r="AE225" s="402"/>
      <c r="AF225" s="402"/>
      <c r="AG225" s="387" t="s">
        <v>639</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608</v>
      </c>
      <c r="AE226" s="383"/>
      <c r="AF226" s="383"/>
      <c r="AG226" s="385"/>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262</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608</v>
      </c>
      <c r="AE229" s="349"/>
      <c r="AF229" s="349"/>
      <c r="AG229" s="351"/>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608</v>
      </c>
      <c r="AE230" s="365"/>
      <c r="AF230" s="365"/>
      <c r="AG230" s="359"/>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608</v>
      </c>
      <c r="AE231" s="365"/>
      <c r="AF231" s="365"/>
      <c r="AG231" s="359"/>
      <c r="AH231" s="360"/>
      <c r="AI231" s="360"/>
      <c r="AJ231" s="360"/>
      <c r="AK231" s="360"/>
      <c r="AL231" s="360"/>
      <c r="AM231" s="360"/>
      <c r="AN231" s="360"/>
      <c r="AO231" s="360"/>
      <c r="AP231" s="360"/>
      <c r="AQ231" s="360"/>
      <c r="AR231" s="360"/>
      <c r="AS231" s="360"/>
      <c r="AT231" s="360"/>
      <c r="AU231" s="360"/>
      <c r="AV231" s="360"/>
      <c r="AW231" s="360"/>
      <c r="AX231" s="361"/>
    </row>
    <row r="232" spans="1:50" ht="26.2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608</v>
      </c>
      <c r="AE232" s="365"/>
      <c r="AF232" s="365"/>
      <c r="AG232" s="359"/>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608</v>
      </c>
      <c r="AE233" s="402"/>
      <c r="AF233" s="402"/>
      <c r="AG233" s="403"/>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608</v>
      </c>
      <c r="AE234" s="365"/>
      <c r="AF234" s="434"/>
      <c r="AG234" s="359"/>
      <c r="AH234" s="360"/>
      <c r="AI234" s="360"/>
      <c r="AJ234" s="360"/>
      <c r="AK234" s="360"/>
      <c r="AL234" s="360"/>
      <c r="AM234" s="360"/>
      <c r="AN234" s="360"/>
      <c r="AO234" s="360"/>
      <c r="AP234" s="360"/>
      <c r="AQ234" s="360"/>
      <c r="AR234" s="360"/>
      <c r="AS234" s="360"/>
      <c r="AT234" s="360"/>
      <c r="AU234" s="360"/>
      <c r="AV234" s="360"/>
      <c r="AW234" s="360"/>
      <c r="AX234" s="361"/>
    </row>
    <row r="235" spans="1:50" ht="26.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608</v>
      </c>
      <c r="AE235" s="395"/>
      <c r="AF235" s="396"/>
      <c r="AG235" s="397"/>
      <c r="AH235" s="398"/>
      <c r="AI235" s="398"/>
      <c r="AJ235" s="398"/>
      <c r="AK235" s="398"/>
      <c r="AL235" s="398"/>
      <c r="AM235" s="398"/>
      <c r="AN235" s="398"/>
      <c r="AO235" s="398"/>
      <c r="AP235" s="398"/>
      <c r="AQ235" s="398"/>
      <c r="AR235" s="398"/>
      <c r="AS235" s="398"/>
      <c r="AT235" s="398"/>
      <c r="AU235" s="398"/>
      <c r="AV235" s="398"/>
      <c r="AW235" s="398"/>
      <c r="AX235" s="399"/>
    </row>
    <row r="236" spans="1:50" ht="2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608</v>
      </c>
      <c r="AE236" s="349"/>
      <c r="AF236" s="350"/>
      <c r="AG236" s="351"/>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608</v>
      </c>
      <c r="AE237" s="358"/>
      <c r="AF237" s="358"/>
      <c r="AG237" s="359"/>
      <c r="AH237" s="360"/>
      <c r="AI237" s="360"/>
      <c r="AJ237" s="360"/>
      <c r="AK237" s="360"/>
      <c r="AL237" s="360"/>
      <c r="AM237" s="360"/>
      <c r="AN237" s="360"/>
      <c r="AO237" s="360"/>
      <c r="AP237" s="360"/>
      <c r="AQ237" s="360"/>
      <c r="AR237" s="360"/>
      <c r="AS237" s="360"/>
      <c r="AT237" s="360"/>
      <c r="AU237" s="360"/>
      <c r="AV237" s="360"/>
      <c r="AW237" s="360"/>
      <c r="AX237" s="361"/>
    </row>
    <row r="238" spans="1:50" ht="27"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608</v>
      </c>
      <c r="AE238" s="365"/>
      <c r="AF238" s="365"/>
      <c r="AG238" s="359"/>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608</v>
      </c>
      <c r="AE239" s="365"/>
      <c r="AF239" s="365"/>
      <c r="AG239" s="389"/>
      <c r="AH239" s="137"/>
      <c r="AI239" s="137"/>
      <c r="AJ239" s="137"/>
      <c r="AK239" s="137"/>
      <c r="AL239" s="137"/>
      <c r="AM239" s="137"/>
      <c r="AN239" s="137"/>
      <c r="AO239" s="137"/>
      <c r="AP239" s="137"/>
      <c r="AQ239" s="137"/>
      <c r="AR239" s="137"/>
      <c r="AS239" s="137"/>
      <c r="AT239" s="137"/>
      <c r="AU239" s="137"/>
      <c r="AV239" s="137"/>
      <c r="AW239" s="137"/>
      <c r="AX239" s="390"/>
    </row>
    <row r="240" spans="1:50" ht="41.25"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608</v>
      </c>
      <c r="AE240" s="383"/>
      <c r="AF240" s="384"/>
      <c r="AG240" s="385"/>
      <c r="AH240" s="131"/>
      <c r="AI240" s="131"/>
      <c r="AJ240" s="131"/>
      <c r="AK240" s="131"/>
      <c r="AL240" s="131"/>
      <c r="AM240" s="131"/>
      <c r="AN240" s="131"/>
      <c r="AO240" s="131"/>
      <c r="AP240" s="131"/>
      <c r="AQ240" s="131"/>
      <c r="AR240" s="131"/>
      <c r="AS240" s="131"/>
      <c r="AT240" s="131"/>
      <c r="AU240" s="131"/>
      <c r="AV240" s="131"/>
      <c r="AW240" s="131"/>
      <c r="AX240" s="386"/>
    </row>
    <row r="241" spans="1:50" ht="19.7"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customHeight="1" x14ac:dyDescent="0.15">
      <c r="A242" s="375"/>
      <c r="B242" s="376"/>
      <c r="C242" s="872"/>
      <c r="D242" s="873"/>
      <c r="E242" s="368"/>
      <c r="F242" s="368"/>
      <c r="G242" s="368"/>
      <c r="H242" s="369"/>
      <c r="I242" s="369"/>
      <c r="J242" s="874"/>
      <c r="K242" s="874"/>
      <c r="L242" s="874"/>
      <c r="M242" s="369"/>
      <c r="N242" s="875"/>
      <c r="O242" s="876"/>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111" customHeight="1" x14ac:dyDescent="0.15">
      <c r="A247" s="339" t="s">
        <v>45</v>
      </c>
      <c r="B247" s="900"/>
      <c r="C247" s="298" t="s">
        <v>49</v>
      </c>
      <c r="D247" s="718"/>
      <c r="E247" s="718"/>
      <c r="F247" s="719"/>
      <c r="G247" s="903" t="s">
        <v>640</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610</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t="s">
        <v>641</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c r="B252" s="324"/>
      <c r="C252" s="324"/>
      <c r="D252" s="324"/>
      <c r="E252" s="325"/>
      <c r="F252" s="899" t="s">
        <v>643</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c r="B254" s="324"/>
      <c r="C254" s="324"/>
      <c r="D254" s="324"/>
      <c r="E254" s="325"/>
      <c r="F254" s="326" t="s">
        <v>641</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t="s">
        <v>641</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278</v>
      </c>
      <c r="B258" s="90"/>
      <c r="C258" s="90"/>
      <c r="D258" s="91"/>
      <c r="E258" s="319" t="s">
        <v>610</v>
      </c>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277</v>
      </c>
      <c r="B259" s="256"/>
      <c r="C259" s="256"/>
      <c r="D259" s="256"/>
      <c r="E259" s="319" t="s">
        <v>610</v>
      </c>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276</v>
      </c>
      <c r="B260" s="256"/>
      <c r="C260" s="256"/>
      <c r="D260" s="256"/>
      <c r="E260" s="319" t="s">
        <v>610</v>
      </c>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275</v>
      </c>
      <c r="B261" s="256"/>
      <c r="C261" s="256"/>
      <c r="D261" s="256"/>
      <c r="E261" s="319" t="s">
        <v>610</v>
      </c>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274</v>
      </c>
      <c r="B262" s="256"/>
      <c r="C262" s="256"/>
      <c r="D262" s="256"/>
      <c r="E262" s="319" t="s">
        <v>610</v>
      </c>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273</v>
      </c>
      <c r="B263" s="256"/>
      <c r="C263" s="256"/>
      <c r="D263" s="256"/>
      <c r="E263" s="319" t="s">
        <v>610</v>
      </c>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272</v>
      </c>
      <c r="B264" s="256"/>
      <c r="C264" s="256"/>
      <c r="D264" s="256"/>
      <c r="E264" s="319" t="s">
        <v>610</v>
      </c>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271</v>
      </c>
      <c r="B265" s="256"/>
      <c r="C265" s="256"/>
      <c r="D265" s="256"/>
      <c r="E265" s="319" t="s">
        <v>610</v>
      </c>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417</v>
      </c>
      <c r="B266" s="256"/>
      <c r="C266" s="256"/>
      <c r="D266" s="256"/>
      <c r="E266" s="100"/>
      <c r="F266" s="86"/>
      <c r="G266" s="86"/>
      <c r="H266" s="77" t="str">
        <f>IF(E266="","","-")</f>
        <v/>
      </c>
      <c r="I266" s="86"/>
      <c r="J266" s="86"/>
      <c r="K266" s="77" t="str">
        <f>IF(I266="","","-")</f>
        <v/>
      </c>
      <c r="L266" s="101"/>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597</v>
      </c>
      <c r="B267" s="256"/>
      <c r="C267" s="256"/>
      <c r="D267" s="256"/>
      <c r="E267" s="100"/>
      <c r="F267" s="86"/>
      <c r="G267" s="86"/>
      <c r="H267" s="77"/>
      <c r="I267" s="86"/>
      <c r="J267" s="86"/>
      <c r="K267" s="77"/>
      <c r="L267" s="101"/>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385</v>
      </c>
      <c r="B268" s="256"/>
      <c r="C268" s="256"/>
      <c r="D268" s="256"/>
      <c r="E268" s="84"/>
      <c r="F268" s="85"/>
      <c r="G268" s="86"/>
      <c r="H268" s="86"/>
      <c r="I268" s="86"/>
      <c r="J268" s="85"/>
      <c r="K268" s="85"/>
      <c r="L268" s="101"/>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267</v>
      </c>
      <c r="B308" s="314"/>
      <c r="C308" s="314"/>
      <c r="D308" s="314"/>
      <c r="E308" s="314"/>
      <c r="F308" s="315"/>
      <c r="G308" s="294" t="s">
        <v>243</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c r="H310" s="285"/>
      <c r="I310" s="285"/>
      <c r="J310" s="285"/>
      <c r="K310" s="286"/>
      <c r="L310" s="287"/>
      <c r="M310" s="288"/>
      <c r="N310" s="288"/>
      <c r="O310" s="288"/>
      <c r="P310" s="288"/>
      <c r="Q310" s="288"/>
      <c r="R310" s="288"/>
      <c r="S310" s="288"/>
      <c r="T310" s="288"/>
      <c r="U310" s="288"/>
      <c r="V310" s="288"/>
      <c r="W310" s="288"/>
      <c r="X310" s="289"/>
      <c r="Y310" s="290"/>
      <c r="Z310" s="291"/>
      <c r="AA310" s="291"/>
      <c r="AB310" s="292"/>
      <c r="AC310" s="284"/>
      <c r="AD310" s="285"/>
      <c r="AE310" s="285"/>
      <c r="AF310" s="285"/>
      <c r="AG310" s="286"/>
      <c r="AH310" s="287"/>
      <c r="AI310" s="288"/>
      <c r="AJ310" s="288"/>
      <c r="AK310" s="288"/>
      <c r="AL310" s="288"/>
      <c r="AM310" s="288"/>
      <c r="AN310" s="288"/>
      <c r="AO310" s="288"/>
      <c r="AP310" s="288"/>
      <c r="AQ310" s="288"/>
      <c r="AR310" s="288"/>
      <c r="AS310" s="288"/>
      <c r="AT310" s="289"/>
      <c r="AU310" s="290"/>
      <c r="AV310" s="291"/>
      <c r="AW310" s="291"/>
      <c r="AX310" s="293"/>
    </row>
    <row r="311" spans="1:50" ht="24.75"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0</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30" customHeight="1" x14ac:dyDescent="0.15">
      <c r="A366" s="230">
        <v>1</v>
      </c>
      <c r="B366" s="230">
        <v>1</v>
      </c>
      <c r="C366" s="250"/>
      <c r="D366" s="250"/>
      <c r="E366" s="250"/>
      <c r="F366" s="250"/>
      <c r="G366" s="250"/>
      <c r="H366" s="250"/>
      <c r="I366" s="250"/>
      <c r="J366" s="233"/>
      <c r="K366" s="234"/>
      <c r="L366" s="234"/>
      <c r="M366" s="234"/>
      <c r="N366" s="234"/>
      <c r="O366" s="234"/>
      <c r="P366" s="235"/>
      <c r="Q366" s="235"/>
      <c r="R366" s="235"/>
      <c r="S366" s="235"/>
      <c r="T366" s="235"/>
      <c r="U366" s="235"/>
      <c r="V366" s="235"/>
      <c r="W366" s="235"/>
      <c r="X366" s="235"/>
      <c r="Y366" s="236"/>
      <c r="Z366" s="237"/>
      <c r="AA366" s="237"/>
      <c r="AB366" s="238"/>
      <c r="AC366" s="222"/>
      <c r="AD366" s="223"/>
      <c r="AE366" s="223"/>
      <c r="AF366" s="223"/>
      <c r="AG366" s="223"/>
      <c r="AH366" s="253"/>
      <c r="AI366" s="254"/>
      <c r="AJ366" s="254"/>
      <c r="AK366" s="254"/>
      <c r="AL366" s="226"/>
      <c r="AM366" s="227"/>
      <c r="AN366" s="227"/>
      <c r="AO366" s="228"/>
      <c r="AP366" s="229"/>
      <c r="AQ366" s="229"/>
      <c r="AR366" s="229"/>
      <c r="AS366" s="229"/>
      <c r="AT366" s="229"/>
      <c r="AU366" s="229"/>
      <c r="AV366" s="229"/>
      <c r="AW366" s="229"/>
      <c r="AX366" s="229"/>
    </row>
    <row r="367" spans="1:51" ht="30" hidden="1" customHeight="1" x14ac:dyDescent="0.15">
      <c r="A367" s="230">
        <v>2</v>
      </c>
      <c r="B367" s="230">
        <v>1</v>
      </c>
      <c r="C367" s="251"/>
      <c r="D367" s="250"/>
      <c r="E367" s="250"/>
      <c r="F367" s="250"/>
      <c r="G367" s="250"/>
      <c r="H367" s="250"/>
      <c r="I367" s="250"/>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1"/>
      <c r="D368" s="250"/>
      <c r="E368" s="250"/>
      <c r="F368" s="250"/>
      <c r="G368" s="250"/>
      <c r="H368" s="250"/>
      <c r="I368" s="250"/>
      <c r="J368" s="233"/>
      <c r="K368" s="234"/>
      <c r="L368" s="234"/>
      <c r="M368" s="234"/>
      <c r="N368" s="234"/>
      <c r="O368" s="234"/>
      <c r="P368" s="252"/>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1"/>
      <c r="D369" s="250"/>
      <c r="E369" s="250"/>
      <c r="F369" s="250"/>
      <c r="G369" s="250"/>
      <c r="H369" s="250"/>
      <c r="I369" s="250"/>
      <c r="J369" s="233"/>
      <c r="K369" s="234"/>
      <c r="L369" s="234"/>
      <c r="M369" s="234"/>
      <c r="N369" s="234"/>
      <c r="O369" s="234"/>
      <c r="P369" s="252"/>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1"/>
      <c r="D370" s="250"/>
      <c r="E370" s="250"/>
      <c r="F370" s="250"/>
      <c r="G370" s="250"/>
      <c r="H370" s="250"/>
      <c r="I370" s="250"/>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1"/>
      <c r="D371" s="250"/>
      <c r="E371" s="250"/>
      <c r="F371" s="250"/>
      <c r="G371" s="250"/>
      <c r="H371" s="250"/>
      <c r="I371" s="250"/>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1"/>
      <c r="D372" s="250"/>
      <c r="E372" s="250"/>
      <c r="F372" s="250"/>
      <c r="G372" s="250"/>
      <c r="H372" s="250"/>
      <c r="I372" s="250"/>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0"/>
      <c r="D373" s="250"/>
      <c r="E373" s="250"/>
      <c r="F373" s="250"/>
      <c r="G373" s="250"/>
      <c r="H373" s="250"/>
      <c r="I373" s="250"/>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0"/>
      <c r="D374" s="250"/>
      <c r="E374" s="250"/>
      <c r="F374" s="250"/>
      <c r="G374" s="250"/>
      <c r="H374" s="250"/>
      <c r="I374" s="250"/>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0"/>
      <c r="D375" s="250"/>
      <c r="E375" s="250"/>
      <c r="F375" s="250"/>
      <c r="G375" s="250"/>
      <c r="H375" s="250"/>
      <c r="I375" s="250"/>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0"/>
      <c r="D399" s="250"/>
      <c r="E399" s="250"/>
      <c r="F399" s="250"/>
      <c r="G399" s="250"/>
      <c r="H399" s="250"/>
      <c r="I399" s="250"/>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579</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239" max="16383" man="1"/>
    <brk id="268" max="16383" man="1"/>
    <brk id="320"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3" sqref="Q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614</v>
      </c>
      <c r="H2" s="13" t="str">
        <f>IF(G2="","",F2)</f>
        <v>一般会計</v>
      </c>
      <c r="I2" s="13" t="str">
        <f>IF(H2="","",IF(I1&lt;&gt;"",CONCATENATE(I1,"、",H2),H2))</f>
        <v>一般会計</v>
      </c>
      <c r="K2" s="14" t="s">
        <v>97</v>
      </c>
      <c r="L2" s="15"/>
      <c r="M2" s="13" t="str">
        <f>IF(L2="","",K2)</f>
        <v/>
      </c>
      <c r="N2" s="13" t="str">
        <f>IF(M2="","",IF(N1&lt;&gt;"",CONCATENATE(N1,"、",M2),M2))</f>
        <v/>
      </c>
      <c r="O2" s="13"/>
      <c r="P2" s="12" t="s">
        <v>69</v>
      </c>
      <c r="Q2" s="17" t="s">
        <v>614</v>
      </c>
      <c r="R2" s="13" t="str">
        <f>IF(Q2="","",P2)</f>
        <v>直接実施</v>
      </c>
      <c r="S2" s="13" t="str">
        <f>IF(R2="","",IF(S1&lt;&gt;"",CONCATENATE(S1,"、",R2),R2))</f>
        <v>直接実施</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t="s">
        <v>614</v>
      </c>
      <c r="M3" s="13" t="str">
        <f t="shared" ref="M3:M11" si="2">IF(L3="","",K3)</f>
        <v>文教及び科学振興</v>
      </c>
      <c r="N3" s="13" t="str">
        <f>IF(M3="",N2,IF(N2&lt;&gt;"",CONCATENATE(N2,"、",M3),M3))</f>
        <v>文教及び科学振興</v>
      </c>
      <c r="O3" s="13"/>
      <c r="P3" s="12" t="s">
        <v>70</v>
      </c>
      <c r="Q3" s="17" t="s">
        <v>614</v>
      </c>
      <c r="R3" s="13" t="str">
        <f t="shared" ref="R3:R8" si="3">IF(Q3="","",P3)</f>
        <v>委託・請負</v>
      </c>
      <c r="S3" s="13" t="str">
        <f t="shared" ref="S3:S8" si="4">IF(R3="",S2,IF(S2&lt;&gt;"",CONCATENATE(S2,"、",R3),R3))</f>
        <v>直接実施、委託・請負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文教及び科学振興</v>
      </c>
      <c r="O4" s="13"/>
      <c r="P4" s="12" t="s">
        <v>71</v>
      </c>
      <c r="Q4" s="17"/>
      <c r="R4" s="13" t="str">
        <f t="shared" si="3"/>
        <v/>
      </c>
      <c r="S4" s="13" t="str">
        <f t="shared" si="4"/>
        <v>直接実施、委託・請負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文教及び科学振興</v>
      </c>
      <c r="O5" s="13"/>
      <c r="P5" s="12" t="s">
        <v>72</v>
      </c>
      <c r="Q5" s="17"/>
      <c r="R5" s="13" t="str">
        <f t="shared" si="3"/>
        <v/>
      </c>
      <c r="S5" s="13" t="str">
        <f t="shared" si="4"/>
        <v>直接実施、委託・請負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t="s">
        <v>614</v>
      </c>
      <c r="C6" s="13" t="str">
        <f t="shared" si="0"/>
        <v>科学技術・イノベーション</v>
      </c>
      <c r="D6" s="13" t="str">
        <f t="shared" ref="D6:D21" si="8">IF(C6="",D5,IF(D5&lt;&gt;"",CONCATENATE(D5,"、",C6),C6))</f>
        <v>科学技術・イノベーション</v>
      </c>
      <c r="F6" s="18" t="s">
        <v>109</v>
      </c>
      <c r="G6" s="17"/>
      <c r="H6" s="13" t="str">
        <f t="shared" si="1"/>
        <v/>
      </c>
      <c r="I6" s="13" t="str">
        <f t="shared" si="5"/>
        <v>一般会計</v>
      </c>
      <c r="K6" s="14" t="s">
        <v>101</v>
      </c>
      <c r="L6" s="15"/>
      <c r="M6" s="13" t="str">
        <f t="shared" si="2"/>
        <v/>
      </c>
      <c r="N6" s="13" t="str">
        <f t="shared" si="6"/>
        <v>文教及び科学振興</v>
      </c>
      <c r="O6" s="13"/>
      <c r="P6" s="12" t="s">
        <v>73</v>
      </c>
      <c r="Q6" s="17"/>
      <c r="R6" s="13" t="str">
        <f t="shared" si="3"/>
        <v/>
      </c>
      <c r="S6" s="13" t="str">
        <f t="shared" si="4"/>
        <v>直接実施、委託・請負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科学技術・イノベーション</v>
      </c>
      <c r="F7" s="18" t="s">
        <v>200</v>
      </c>
      <c r="G7" s="17"/>
      <c r="H7" s="13" t="str">
        <f t="shared" si="1"/>
        <v/>
      </c>
      <c r="I7" s="13" t="str">
        <f t="shared" si="5"/>
        <v>一般会計</v>
      </c>
      <c r="K7" s="14" t="s">
        <v>102</v>
      </c>
      <c r="L7" s="15"/>
      <c r="M7" s="13" t="str">
        <f t="shared" si="2"/>
        <v/>
      </c>
      <c r="N7" s="13" t="str">
        <f t="shared" si="6"/>
        <v>文教及び科学振興</v>
      </c>
      <c r="O7" s="13"/>
      <c r="P7" s="12" t="s">
        <v>74</v>
      </c>
      <c r="Q7" s="17"/>
      <c r="R7" s="13" t="str">
        <f t="shared" si="3"/>
        <v/>
      </c>
      <c r="S7" s="13" t="str">
        <f t="shared" si="4"/>
        <v>直接実施、委託・請負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科学技術・イノベーション</v>
      </c>
      <c r="F8" s="18" t="s">
        <v>110</v>
      </c>
      <c r="G8" s="17"/>
      <c r="H8" s="13" t="str">
        <f t="shared" si="1"/>
        <v/>
      </c>
      <c r="I8" s="13" t="str">
        <f t="shared" si="5"/>
        <v>一般会計</v>
      </c>
      <c r="K8" s="14" t="s">
        <v>103</v>
      </c>
      <c r="L8" s="15"/>
      <c r="M8" s="13" t="str">
        <f t="shared" si="2"/>
        <v/>
      </c>
      <c r="N8" s="13" t="str">
        <f t="shared" si="6"/>
        <v>文教及び科学振興</v>
      </c>
      <c r="O8" s="13"/>
      <c r="P8" s="12" t="s">
        <v>75</v>
      </c>
      <c r="Q8" s="17"/>
      <c r="R8" s="13" t="str">
        <f t="shared" si="3"/>
        <v/>
      </c>
      <c r="S8" s="13" t="str">
        <f t="shared" si="4"/>
        <v>直接実施、委託・請負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科学技術・イノベーション</v>
      </c>
      <c r="F9" s="18" t="s">
        <v>201</v>
      </c>
      <c r="G9" s="17"/>
      <c r="H9" s="13" t="str">
        <f t="shared" si="1"/>
        <v/>
      </c>
      <c r="I9" s="13" t="str">
        <f t="shared" si="5"/>
        <v>一般会計</v>
      </c>
      <c r="K9" s="14" t="s">
        <v>104</v>
      </c>
      <c r="L9" s="15"/>
      <c r="M9" s="13" t="str">
        <f t="shared" si="2"/>
        <v/>
      </c>
      <c r="N9" s="13" t="str">
        <f t="shared" si="6"/>
        <v>文教及び科学振興</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科学技術・イノベーション</v>
      </c>
      <c r="F10" s="18" t="s">
        <v>111</v>
      </c>
      <c r="G10" s="17"/>
      <c r="H10" s="13" t="str">
        <f t="shared" si="1"/>
        <v/>
      </c>
      <c r="I10" s="13" t="str">
        <f t="shared" si="5"/>
        <v>一般会計</v>
      </c>
      <c r="K10" s="14" t="s">
        <v>227</v>
      </c>
      <c r="L10" s="15"/>
      <c r="M10" s="13" t="str">
        <f t="shared" si="2"/>
        <v/>
      </c>
      <c r="N10" s="13" t="str">
        <f t="shared" si="6"/>
        <v>文教及び科学振興</v>
      </c>
      <c r="O10" s="13"/>
      <c r="P10" s="13" t="str">
        <f>S8</f>
        <v>直接実施、委託・請負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科学技術・イノベーション</v>
      </c>
      <c r="F11" s="18" t="s">
        <v>112</v>
      </c>
      <c r="G11" s="17"/>
      <c r="H11" s="13" t="str">
        <f t="shared" si="1"/>
        <v/>
      </c>
      <c r="I11" s="13" t="str">
        <f t="shared" si="5"/>
        <v>一般会計</v>
      </c>
      <c r="K11" s="14" t="s">
        <v>105</v>
      </c>
      <c r="L11" s="15"/>
      <c r="M11" s="13" t="str">
        <f t="shared" si="2"/>
        <v/>
      </c>
      <c r="N11" s="13" t="str">
        <f t="shared" si="6"/>
        <v>文教及び科学振興</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科学技術・イノベーション</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科学技術・イノベーション</v>
      </c>
      <c r="F13" s="18" t="s">
        <v>114</v>
      </c>
      <c r="G13" s="17"/>
      <c r="H13" s="13" t="str">
        <f t="shared" si="1"/>
        <v/>
      </c>
      <c r="I13" s="13" t="str">
        <f t="shared" si="5"/>
        <v>一般会計</v>
      </c>
      <c r="K13" s="13" t="str">
        <f>N11</f>
        <v>文教及び科学振興</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科学技術・イノベーション</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科学技術・イノベーション</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科学技術・イノベーション</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科学技術・イノベーション</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科学技術・イノベーション</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科学技術・イノベーション</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科学技術・イノベーション</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科学技術・イノベーション</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科学技術・イノベーション</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科学技術・イノベーション</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科学技術・イノベーション</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49S+3m+0APCZPa62FJ0TZhztBIpllONJ+nzacw0KO6pq+YaIYqCqljNwcOW2KsDeb4JDcxpXoD4iuc3CMfLZ6A==" saltValue="o0JnndGkrzFkTyqjZmWEvw=="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2022-08-19T12:36:47Z</cp:lastPrinted>
  <dcterms:created xsi:type="dcterms:W3CDTF">2012-03-13T00:50:25Z</dcterms:created>
  <dcterms:modified xsi:type="dcterms:W3CDTF">2022-09-12T11:10:13Z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