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6_雑件\01_行政事業レビュー\07_9月に公表した行政事業レビューシートについて\03_各課へ\"/>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別紙2!$A$1:$AX$106</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c r="AY64" i="11"/>
  <c r="AY400" i="11"/>
  <c r="AY396" i="11"/>
  <c r="AY399" i="11" s="1"/>
  <c r="AY372" i="11"/>
  <c r="AY371" i="11"/>
  <c r="AY370" i="11"/>
  <c r="AY369" i="11"/>
  <c r="AY368" i="11"/>
  <c r="AY367" i="11"/>
  <c r="AY334" i="11"/>
  <c r="AY339" i="11" s="1"/>
  <c r="AY321" i="11"/>
  <c r="AY329" i="11" s="1"/>
  <c r="AY332" i="11"/>
  <c r="AY325" i="11"/>
  <c r="AY322" i="11"/>
  <c r="AY323" i="11"/>
  <c r="AY397" i="11"/>
  <c r="AY398" i="11"/>
  <c r="AY337" i="11"/>
  <c r="AY336" i="11"/>
  <c r="AY341" i="11"/>
  <c r="AY66" i="11"/>
  <c r="AY75" i="11"/>
  <c r="AY77" i="11"/>
  <c r="AY74" i="11"/>
  <c r="AY72" i="11"/>
  <c r="AY335" i="11"/>
  <c r="AY214" i="11"/>
  <c r="AY208" i="11"/>
  <c r="AY211" i="11" s="1"/>
  <c r="AY200" i="11"/>
  <c r="AY207" i="11"/>
  <c r="AY195" i="11"/>
  <c r="AY196" i="11"/>
  <c r="AY190" i="11"/>
  <c r="AY194" i="11" s="1"/>
  <c r="AY180" i="11"/>
  <c r="AY187" i="11" s="1"/>
  <c r="AY173" i="11"/>
  <c r="AY176" i="11"/>
  <c r="AY170" i="11"/>
  <c r="AY171" i="11" s="1"/>
  <c r="AY167" i="11"/>
  <c r="AY168" i="11" s="1"/>
  <c r="AY136" i="11"/>
  <c r="AY137" i="11" s="1"/>
  <c r="AY133" i="11"/>
  <c r="AY134" i="11"/>
  <c r="AY132" i="11"/>
  <c r="AY144" i="11"/>
  <c r="AY142" i="11"/>
  <c r="AY141" i="11"/>
  <c r="AY139" i="11"/>
  <c r="AY140" i="11" s="1"/>
  <c r="AY166" i="11"/>
  <c r="AY161" i="11"/>
  <c r="AY162" i="11"/>
  <c r="AY156" i="11"/>
  <c r="AY158" i="11"/>
  <c r="AY146" i="11"/>
  <c r="AY150" i="11"/>
  <c r="AY127" i="11"/>
  <c r="AY130" i="11" s="1"/>
  <c r="AY122" i="11"/>
  <c r="AY123" i="11" s="1"/>
  <c r="AY112" i="11"/>
  <c r="AY119" i="11"/>
  <c r="AY99" i="11"/>
  <c r="AY101" i="11" s="1"/>
  <c r="AY98" i="11"/>
  <c r="AY102" i="11"/>
  <c r="AY103" i="11" s="1"/>
  <c r="AY104" i="11"/>
  <c r="AY135" i="11"/>
  <c r="AY202" i="11"/>
  <c r="AY175" i="11"/>
  <c r="AY179" i="11"/>
  <c r="AY206" i="11"/>
  <c r="AY177" i="11"/>
  <c r="AY204" i="11"/>
  <c r="AY174" i="11"/>
  <c r="AY178" i="11"/>
  <c r="AY193" i="11"/>
  <c r="AY201" i="11"/>
  <c r="AY205" i="11"/>
  <c r="AY198" i="11"/>
  <c r="AY203" i="11"/>
  <c r="AY154" i="11"/>
  <c r="AY163" i="11"/>
  <c r="AY152" i="11"/>
  <c r="AY153" i="11"/>
  <c r="AY151" i="11"/>
  <c r="AY155" i="11"/>
  <c r="AY164" i="11"/>
  <c r="AY114" i="11"/>
  <c r="AY116" i="11"/>
  <c r="AY120" i="11"/>
  <c r="AY113" i="11"/>
  <c r="AY117" i="11"/>
  <c r="AY121" i="11"/>
  <c r="AY118" i="11"/>
  <c r="AY115" i="11"/>
  <c r="AY172" i="11"/>
  <c r="AY197" i="11"/>
  <c r="AY199" i="11"/>
  <c r="AY185" i="11"/>
  <c r="AY182" i="11"/>
  <c r="AY165" i="11"/>
  <c r="AY159" i="11"/>
  <c r="AY160" i="11"/>
  <c r="AY157" i="11"/>
  <c r="AY147" i="11"/>
  <c r="AY148" i="11"/>
  <c r="AY149" i="11"/>
  <c r="AY59" i="11"/>
  <c r="AY61" i="11"/>
  <c r="AY54" i="11"/>
  <c r="AY56" i="11" s="1"/>
  <c r="AY57" i="11"/>
  <c r="AY105" i="11"/>
  <c r="AY111" i="11" s="1"/>
  <c r="AY93" i="11"/>
  <c r="AY95" i="11"/>
  <c r="AY88" i="11"/>
  <c r="AY90" i="11"/>
  <c r="AY78" i="11"/>
  <c r="AY80" i="11" s="1"/>
  <c r="AY86" i="11"/>
  <c r="AY44" i="11"/>
  <c r="AY52" i="11" s="1"/>
  <c r="AY63" i="11"/>
  <c r="AY84" i="11"/>
  <c r="AY89" i="11"/>
  <c r="AY83" i="11"/>
  <c r="AY91" i="11"/>
  <c r="AY92" i="11"/>
  <c r="AY96" i="11"/>
  <c r="AY55" i="11"/>
  <c r="AY97" i="11"/>
  <c r="AY94" i="11"/>
  <c r="AY49"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2"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89" i="7" s="1"/>
  <c r="AY1255" i="7"/>
  <c r="AY1257" i="7" s="1"/>
  <c r="AY1222" i="7"/>
  <c r="AY1224" i="7" s="1"/>
  <c r="AY1189" i="7"/>
  <c r="AY1191" i="7" s="1"/>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694" i="7"/>
  <c r="AY695" i="7" s="1"/>
  <c r="AY661" i="7"/>
  <c r="AY663" i="7" s="1"/>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s="1"/>
  <c r="AY267" i="7"/>
  <c r="AY268" i="7"/>
  <c r="AY166" i="7"/>
  <c r="AY167" i="7" s="1"/>
  <c r="AY133" i="7"/>
  <c r="AY135" i="7" s="1"/>
  <c r="AY894" i="7"/>
  <c r="AY762" i="7"/>
  <c r="AY862" i="7"/>
  <c r="AY861" i="7"/>
  <c r="AY169" i="7"/>
  <c r="AY992" i="7"/>
  <c r="AY1027" i="7"/>
  <c r="AY697" i="7"/>
  <c r="AY994" i="7"/>
  <c r="AY136" i="7"/>
  <c r="AY895" i="7"/>
  <c r="AY961" i="7"/>
  <c r="AY960" i="7"/>
  <c r="AY1026" i="7"/>
  <c r="AY1125" i="7"/>
  <c r="AY796" i="7"/>
  <c r="AY795" i="7"/>
  <c r="AY829" i="7"/>
  <c r="AY828" i="7"/>
  <c r="AY763" i="7"/>
  <c r="AY332" i="7"/>
  <c r="AY530" i="7"/>
  <c r="AY563" i="7"/>
  <c r="AY596" i="7"/>
  <c r="AY1190" i="7"/>
  <c r="AY1223" i="7"/>
  <c r="AY299" i="7"/>
  <c r="AY367" i="7"/>
  <c r="AY565" i="7"/>
  <c r="AY598" i="7"/>
  <c r="AY1124" i="7"/>
  <c r="AY1192" i="7"/>
  <c r="AY1225" i="7"/>
  <c r="AY365" i="7"/>
  <c r="AY301" i="7"/>
  <c r="AY334" i="7"/>
  <c r="AY532" i="7"/>
  <c r="AY926" i="7"/>
  <c r="AY928" i="7"/>
  <c r="AY102" i="7"/>
  <c r="AY103" i="7"/>
  <c r="AY101" i="7"/>
  <c r="AY70" i="7"/>
  <c r="AY34" i="7"/>
  <c r="AY35" i="7" s="1"/>
  <c r="AY2" i="7"/>
  <c r="AY4" i="7" s="1"/>
  <c r="AY253" i="6"/>
  <c r="AY261" i="6" s="1"/>
  <c r="AY240" i="6"/>
  <c r="AY245" i="6" s="1"/>
  <c r="AY227" i="6"/>
  <c r="AY231" i="6" s="1"/>
  <c r="AY214" i="6"/>
  <c r="AY221" i="6" s="1"/>
  <c r="AY200" i="6"/>
  <c r="AY207" i="6" s="1"/>
  <c r="AY187" i="6"/>
  <c r="AY191" i="6" s="1"/>
  <c r="AY174" i="6"/>
  <c r="AY177" i="6" s="1"/>
  <c r="AY161" i="6"/>
  <c r="AY167" i="6" s="1"/>
  <c r="AY147" i="6"/>
  <c r="AY150" i="6" s="1"/>
  <c r="AY134" i="6"/>
  <c r="AY138" i="6" s="1"/>
  <c r="AY121" i="6"/>
  <c r="AY124" i="6" s="1"/>
  <c r="AY108" i="6"/>
  <c r="AY110" i="6" s="1"/>
  <c r="AY94" i="6"/>
  <c r="AY97" i="6" s="1"/>
  <c r="AY81" i="6"/>
  <c r="AY85" i="6" s="1"/>
  <c r="AY68" i="6"/>
  <c r="AY71" i="6" s="1"/>
  <c r="AY55" i="6"/>
  <c r="AY57" i="6" s="1"/>
  <c r="AY41" i="6"/>
  <c r="AY51" i="6" s="1"/>
  <c r="AY28" i="6"/>
  <c r="AY31" i="6" s="1"/>
  <c r="AY15" i="6"/>
  <c r="AY17" i="6" s="1"/>
  <c r="AY2" i="6"/>
  <c r="AY7" i="6" s="1"/>
  <c r="AY65" i="5"/>
  <c r="AY69" i="5" s="1"/>
  <c r="AY58" i="5"/>
  <c r="AY61" i="5" s="1"/>
  <c r="AY51" i="5"/>
  <c r="AY55" i="5" s="1"/>
  <c r="AY44" i="5"/>
  <c r="AY49" i="5" s="1"/>
  <c r="AY37" i="5"/>
  <c r="AY41" i="5" s="1"/>
  <c r="AY30" i="5"/>
  <c r="AY33" i="5" s="1"/>
  <c r="AY23" i="5"/>
  <c r="AY27" i="5" s="1"/>
  <c r="AY16" i="5"/>
  <c r="AY21" i="5"/>
  <c r="AY9" i="5"/>
  <c r="AY14" i="5" s="1"/>
  <c r="AY2" i="5"/>
  <c r="AY3" i="5" s="1"/>
  <c r="AY16" i="6"/>
  <c r="AY24" i="6"/>
  <c r="AY20" i="6"/>
  <c r="AY67" i="6"/>
  <c r="AY59" i="6"/>
  <c r="AY92" i="6"/>
  <c r="AY64" i="6"/>
  <c r="AY158" i="6"/>
  <c r="AY238" i="6"/>
  <c r="AY256" i="6"/>
  <c r="AY27" i="6"/>
  <c r="AY63" i="6"/>
  <c r="AY70" i="6"/>
  <c r="AY203" i="6"/>
  <c r="AY230" i="6"/>
  <c r="AY265" i="6"/>
  <c r="AY11" i="6"/>
  <c r="AY60" i="6"/>
  <c r="AY264" i="6"/>
  <c r="AY98" i="6"/>
  <c r="AY112" i="6"/>
  <c r="AY109" i="6"/>
  <c r="AY24" i="5"/>
  <c r="AY120" i="6"/>
  <c r="AY224" i="6"/>
  <c r="AY26" i="5"/>
  <c r="AY52" i="5"/>
  <c r="AY117" i="6"/>
  <c r="AY212" i="6"/>
  <c r="AY57" i="5"/>
  <c r="AY102" i="6"/>
  <c r="AY116" i="6"/>
  <c r="AY211" i="6"/>
  <c r="AY54" i="5"/>
  <c r="AY56" i="6"/>
  <c r="AY113" i="6"/>
  <c r="AY176" i="6"/>
  <c r="AY234" i="6"/>
  <c r="AY258" i="6"/>
  <c r="AY131" i="6"/>
  <c r="AY123" i="6"/>
  <c r="AY184" i="6"/>
  <c r="AY180" i="6"/>
  <c r="AY17" i="5"/>
  <c r="AY19" i="5"/>
  <c r="AY29" i="5"/>
  <c r="AY25" i="5"/>
  <c r="AY45" i="5"/>
  <c r="AY47" i="5"/>
  <c r="AY53" i="5"/>
  <c r="AY6" i="6"/>
  <c r="AY23" i="6"/>
  <c r="AY19" i="6"/>
  <c r="AY69" i="6"/>
  <c r="AY77" i="6"/>
  <c r="AY73" i="6"/>
  <c r="AY87" i="6"/>
  <c r="AY122" i="6"/>
  <c r="AY130" i="6"/>
  <c r="AY126" i="6"/>
  <c r="AY175" i="6"/>
  <c r="AY183" i="6"/>
  <c r="AY179" i="6"/>
  <c r="AY237" i="6"/>
  <c r="AY233" i="6"/>
  <c r="AY229" i="6"/>
  <c r="AY3" i="7"/>
  <c r="AY20" i="5"/>
  <c r="AY48" i="5"/>
  <c r="AY78" i="6"/>
  <c r="AY74" i="6"/>
  <c r="AY127" i="6"/>
  <c r="AY22" i="5"/>
  <c r="AY18" i="5"/>
  <c r="AY28" i="5"/>
  <c r="AY50" i="5"/>
  <c r="AY46" i="5"/>
  <c r="AY56" i="5"/>
  <c r="AY5" i="6"/>
  <c r="AY26" i="6"/>
  <c r="AY22" i="6"/>
  <c r="AY18" i="6"/>
  <c r="AY66" i="6"/>
  <c r="AY62" i="6"/>
  <c r="AY58" i="6"/>
  <c r="AY80" i="6"/>
  <c r="AY76" i="6"/>
  <c r="AY72" i="6"/>
  <c r="AY86" i="6"/>
  <c r="AY119" i="6"/>
  <c r="AY115" i="6"/>
  <c r="AY111" i="6"/>
  <c r="AY133" i="6"/>
  <c r="AY129" i="6"/>
  <c r="AY125" i="6"/>
  <c r="AY153" i="6"/>
  <c r="AY186" i="6"/>
  <c r="AY182" i="6"/>
  <c r="AY178" i="6"/>
  <c r="AY210" i="6"/>
  <c r="AY202" i="6"/>
  <c r="AY228" i="6"/>
  <c r="AY236" i="6"/>
  <c r="AY232" i="6"/>
  <c r="AY15" i="5"/>
  <c r="AY12" i="6"/>
  <c r="AY25" i="6"/>
  <c r="AY21" i="6"/>
  <c r="AY35" i="6"/>
  <c r="AY65" i="6"/>
  <c r="AY61" i="6"/>
  <c r="AY79" i="6"/>
  <c r="AY75" i="6"/>
  <c r="AY103" i="6"/>
  <c r="AY118" i="6"/>
  <c r="AY114" i="6"/>
  <c r="AY132" i="6"/>
  <c r="AY128" i="6"/>
  <c r="AY156" i="6"/>
  <c r="AY185" i="6"/>
  <c r="AY181" i="6"/>
  <c r="AY209" i="6"/>
  <c r="AY239" i="6"/>
  <c r="AY235"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5" i="6"/>
  <c r="AY44" i="6"/>
  <c r="AY10" i="6"/>
  <c r="AY4" i="6"/>
  <c r="AY3" i="6"/>
  <c r="AY9" i="6"/>
  <c r="AY14" i="6"/>
  <c r="AY8" i="6"/>
  <c r="AY13" i="6"/>
  <c r="AY67" i="5"/>
  <c r="AY70"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I4" i="4" s="1"/>
  <c r="C3" i="4"/>
  <c r="R2" i="4"/>
  <c r="S2" i="4" s="1"/>
  <c r="S3" i="4" s="1"/>
  <c r="M2" i="4"/>
  <c r="N2" i="4"/>
  <c r="N3" i="4"/>
  <c r="H2" i="4"/>
  <c r="I2" i="4"/>
  <c r="C2" i="4"/>
  <c r="D2" i="4" s="1"/>
  <c r="D3" i="4" s="1"/>
  <c r="D4" i="4" s="1"/>
  <c r="D5" i="4" s="1"/>
  <c r="D6" i="4" s="1"/>
  <c r="D7" i="4" s="1"/>
  <c r="D8" i="4" s="1"/>
  <c r="D9" i="4" s="1"/>
  <c r="D10" i="4" s="1"/>
  <c r="D11" i="4" s="1"/>
  <c r="D12" i="4" s="1"/>
  <c r="D13" i="4" s="1"/>
  <c r="D14" i="4" s="1"/>
  <c r="N4" i="4"/>
  <c r="N5" i="4" s="1"/>
  <c r="N6" i="4" s="1"/>
  <c r="N7" i="4" s="1"/>
  <c r="N8" i="4" s="1"/>
  <c r="N9" i="4" s="1"/>
  <c r="N10" i="4" s="1"/>
  <c r="N11" i="4" s="1"/>
  <c r="K13" i="4" s="1"/>
  <c r="AE8" i="11" s="1"/>
  <c r="AY143" i="11" l="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4" i="4"/>
  <c r="S5" i="4" s="1"/>
  <c r="S6" i="4"/>
  <c r="S7" i="4" s="1"/>
  <c r="S8" i="4" s="1"/>
  <c r="P10" i="4" s="1"/>
  <c r="G11" i="11" s="1"/>
  <c r="D15" i="4"/>
  <c r="D16" i="4" s="1"/>
  <c r="D17" i="4" s="1"/>
  <c r="D18" i="4" s="1"/>
  <c r="D19" i="4" s="1"/>
  <c r="D20" i="4" s="1"/>
  <c r="D21" i="4" s="1"/>
  <c r="D22" i="4" s="1"/>
  <c r="D23" i="4" s="1"/>
  <c r="A27" i="4" s="1"/>
  <c r="G8" i="11" s="1"/>
  <c r="AY66" i="5"/>
  <c r="AY52" i="6"/>
  <c r="AY148" i="6"/>
  <c r="AY95" i="6"/>
  <c r="AY39" i="6"/>
  <c r="AY4" i="5"/>
  <c r="AY206" i="6"/>
  <c r="AY149" i="6"/>
  <c r="AY90" i="6"/>
  <c r="AY47" i="6"/>
  <c r="AY62" i="5"/>
  <c r="AY30" i="6"/>
  <c r="AY136" i="6"/>
  <c r="AY91" i="6"/>
  <c r="AY101" i="6"/>
  <c r="AY137" i="6"/>
  <c r="AY251" i="6"/>
  <c r="AY145" i="6"/>
  <c r="AY64" i="5"/>
  <c r="AY88" i="6"/>
  <c r="AY11" i="5"/>
  <c r="AY39" i="5"/>
  <c r="AY68" i="5"/>
  <c r="AY48" i="6"/>
  <c r="AY99" i="6"/>
  <c r="AY152" i="6"/>
  <c r="AY205" i="6"/>
  <c r="AY255" i="6"/>
  <c r="AY200" i="7"/>
  <c r="AY696" i="7"/>
  <c r="AY1290" i="7"/>
  <c r="AY430" i="11"/>
  <c r="AY349" i="11"/>
  <c r="AY189" i="11"/>
  <c r="AY210" i="11"/>
  <c r="AY131" i="11"/>
  <c r="AY169" i="11"/>
  <c r="AY192" i="11"/>
  <c r="AY69" i="11"/>
  <c r="AY327" i="11"/>
  <c r="AY328" i="11"/>
  <c r="AY142" i="6"/>
  <c r="AY82" i="6"/>
  <c r="AY141" i="6"/>
  <c r="AY71" i="5"/>
  <c r="AY42" i="6"/>
  <c r="AY53" i="6"/>
  <c r="AY201" i="6"/>
  <c r="AY146" i="6"/>
  <c r="AY93" i="6"/>
  <c r="AY246" i="6"/>
  <c r="AY192" i="6"/>
  <c r="AY157" i="6"/>
  <c r="AY36" i="6"/>
  <c r="AY12" i="5"/>
  <c r="AY38" i="6"/>
  <c r="AY189" i="6"/>
  <c r="AY144" i="6"/>
  <c r="AY243" i="6"/>
  <c r="AY105" i="6"/>
  <c r="AY190" i="6"/>
  <c r="AY194" i="6"/>
  <c r="AY254" i="6"/>
  <c r="AY32" i="5"/>
  <c r="AY201" i="7"/>
  <c r="AY1291" i="7"/>
  <c r="AY664" i="7"/>
  <c r="AY728" i="7"/>
  <c r="AY354" i="11"/>
  <c r="AY431" i="11"/>
  <c r="AY79" i="11"/>
  <c r="AY181" i="11"/>
  <c r="AY100" i="11"/>
  <c r="AY126" i="11"/>
  <c r="AY128" i="11"/>
  <c r="AY145" i="11"/>
  <c r="AY330" i="11"/>
  <c r="AY324" i="11"/>
  <c r="AY89" i="6"/>
  <c r="AY34" i="6"/>
  <c r="AY43" i="6"/>
  <c r="AY46" i="6"/>
  <c r="AY259" i="6"/>
  <c r="AY195" i="6"/>
  <c r="AY250" i="6"/>
  <c r="AY196" i="6"/>
  <c r="AY139" i="6"/>
  <c r="AY40" i="6"/>
  <c r="AY10" i="5"/>
  <c r="AY193" i="6"/>
  <c r="AY13" i="5"/>
  <c r="AY36" i="5"/>
  <c r="AY248" i="6"/>
  <c r="AY42" i="5"/>
  <c r="AY154" i="6"/>
  <c r="AY155" i="6"/>
  <c r="AY60" i="5"/>
  <c r="AY1258" i="7"/>
  <c r="AY629" i="7"/>
  <c r="AY730" i="7"/>
  <c r="AY352" i="11"/>
  <c r="AY359" i="11"/>
  <c r="AY58" i="11"/>
  <c r="AY87" i="11"/>
  <c r="AY81" i="11"/>
  <c r="AY184" i="11"/>
  <c r="AY129" i="11"/>
  <c r="AY340" i="11"/>
  <c r="AY326" i="11"/>
  <c r="AY331" i="11"/>
  <c r="AY138" i="11"/>
  <c r="AY49" i="6"/>
  <c r="AY263" i="6"/>
  <c r="AY199" i="6"/>
  <c r="AY59" i="5"/>
  <c r="AY188" i="6"/>
  <c r="AY143" i="6"/>
  <c r="AY96" i="6"/>
  <c r="AY40" i="5"/>
  <c r="AY5" i="5"/>
  <c r="AY197" i="6"/>
  <c r="AY33" i="6"/>
  <c r="AY6" i="5"/>
  <c r="AY208" i="6"/>
  <c r="AY252" i="6"/>
  <c r="AY106" i="6"/>
  <c r="AY257" i="6"/>
  <c r="AY84" i="6"/>
  <c r="AY204" i="6"/>
  <c r="AY262" i="6"/>
  <c r="AY1256" i="7"/>
  <c r="AY168" i="7"/>
  <c r="AY134" i="7"/>
  <c r="AY631" i="7"/>
  <c r="AY350" i="11"/>
  <c r="AY357" i="11"/>
  <c r="AY183" i="11"/>
  <c r="AY191" i="11"/>
  <c r="AY242" i="6"/>
  <c r="AY356" i="11"/>
  <c r="AY7" i="5"/>
  <c r="AY50" i="6"/>
  <c r="AY249" i="6"/>
  <c r="AY43" i="5"/>
  <c r="AY135" i="6"/>
  <c r="AY100" i="6"/>
  <c r="AY38" i="5"/>
  <c r="AY8" i="5"/>
  <c r="AY37" i="6"/>
  <c r="AY260" i="6"/>
  <c r="AY198" i="6"/>
  <c r="AY151" i="6"/>
  <c r="AY348" i="11"/>
  <c r="AY355" i="11"/>
  <c r="AY85" i="11"/>
  <c r="AY188" i="11"/>
  <c r="AY213" i="11"/>
  <c r="AY124" i="11"/>
  <c r="AY73" i="11"/>
  <c r="AY338" i="11"/>
  <c r="AY333" i="11"/>
  <c r="AY32" i="6"/>
  <c r="AY140" i="6"/>
  <c r="AY241" i="6"/>
  <c r="AY31" i="5"/>
  <c r="AY104" i="6"/>
  <c r="AY34" i="5"/>
  <c r="AY83" i="6"/>
  <c r="AY29" i="6"/>
  <c r="AY35" i="5"/>
  <c r="AY159" i="6"/>
  <c r="AY244" i="6"/>
  <c r="AY247" i="6"/>
  <c r="AY63" i="5"/>
  <c r="AY662" i="7"/>
  <c r="AY353" i="11"/>
  <c r="AY82" i="11"/>
  <c r="AY186" i="11"/>
  <c r="AY209" i="11"/>
  <c r="AY212" i="11"/>
  <c r="AY125" i="11"/>
</calcChain>
</file>

<file path=xl/sharedStrings.xml><?xml version="1.0" encoding="utf-8"?>
<sst xmlns="http://schemas.openxmlformats.org/spreadsheetml/2006/main" count="2597" uniqueCount="931">
  <si>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</si>
  <si>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</si>
  <si>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</si>
  <si>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</si>
  <si>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</si>
  <si>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</si>
  <si>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</si>
  <si>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</si>
  <si>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</si>
  <si>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</si>
  <si>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</si>
  <si>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</si>
  <si>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</si>
  <si>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</si>
  <si>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</si>
  <si>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</si>
  <si>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</si>
  <si>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</si>
  <si>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</si>
  <si>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</si>
  <si>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</si>
  <si>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</si>
  <si>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</si>
  <si>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</si>
  <si>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</si>
  <si>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</si>
  <si>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</si>
  <si>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</si>
  <si>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</si>
  <si>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</si>
  <si>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</si>
  <si>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</si>
  <si>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</si>
  <si>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</si>
  <si>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</si>
  <si>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</si>
  <si>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</si>
  <si>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</si>
  <si>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</si>
  <si>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</si>
  <si>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</si>
  <si>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</si>
  <si>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</si>
  <si>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</si>
  <si>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</si>
  <si>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</si>
  <si>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</si>
  <si>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</si>
  <si>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</si>
  <si>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</si>
  <si>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</si>
  <si>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</si>
  <si>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</si>
  <si>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</si>
  <si>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</si>
  <si>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</si>
  <si>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</si>
  <si>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</si>
  <si>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</si>
  <si>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</si>
  <si>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</si>
  <si>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</si>
  <si>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</si>
  <si>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</si>
  <si>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</si>
  <si>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</si>
  <si>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</si>
  <si>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</si>
  <si>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</si>
  <si>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</si>
  <si>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</si>
  <si>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</si>
  <si>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</si>
  <si>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</si>
  <si>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</si>
  <si>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</si>
  <si>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</si>
  <si>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</si>
  <si>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</si>
  <si>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</si>
  <si>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</si>
  <si>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</si>
  <si>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</si>
  <si>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</si>
  <si>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</si>
  <si>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</si>
  <si>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</si>
  <si>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</si>
  <si>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</si>
  <si>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</si>
  <si>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</si>
  <si>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</si>
  <si>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</si>
  <si>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</si>
  <si>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</si>
  <si>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</si>
  <si>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</si>
  <si>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</si>
  <si>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</si>
  <si>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</si>
  <si>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</si>
  <si>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</si>
  <si>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</si>
  <si>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</si>
  <si>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</si>
  <si>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</si>
  <si>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</si>
  <si>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</si>
  <si>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</si>
  <si>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</si>
  <si>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</si>
  <si>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</si>
  <si>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</si>
  <si>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</si>
  <si>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</si>
  <si>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</si>
  <si>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</si>
  <si>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</si>
  <si>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</si>
  <si>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</si>
  <si>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</si>
  <si>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</si>
  <si>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</si>
  <si>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</si>
  <si>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</si>
  <si>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</si>
  <si>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</si>
  <si>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</si>
  <si>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</si>
  <si>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</si>
  <si>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</si>
  <si>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</si>
  <si>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</si>
  <si>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</si>
  <si>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</si>
  <si>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</si>
  <si>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</si>
  <si>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</si>
  <si>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</si>
  <si>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</si>
  <si>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</si>
  <si>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</si>
  <si>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</si>
  <si>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</si>
  <si>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</si>
  <si>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</si>
  <si>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</si>
  <si>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</si>
  <si>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</si>
  <si>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</si>
  <si>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</si>
  <si>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</si>
  <si>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</si>
  <si>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</si>
  <si>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</si>
  <si>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</si>
  <si>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</si>
  <si>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</si>
  <si>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</si>
  <si>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</si>
  <si>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</si>
  <si>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</si>
  <si>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</si>
  <si>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</si>
  <si>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</si>
  <si>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</si>
  <si>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</si>
  <si>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</si>
  <si>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</si>
  <si>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</si>
  <si>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</si>
  <si>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</si>
  <si>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</si>
  <si>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</si>
  <si>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</si>
  <si>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</si>
  <si>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</si>
  <si>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</si>
  <si>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</si>
  <si>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</si>
  <si>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</si>
  <si>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</si>
  <si>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</si>
  <si>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</si>
  <si>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</si>
  <si>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</si>
  <si>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</si>
  <si>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</si>
  <si>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</si>
  <si>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</si>
  <si>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</si>
  <si>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</si>
  <si>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</si>
  <si>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</si>
  <si>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</si>
  <si>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</si>
  <si>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</si>
  <si>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</si>
  <si>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</si>
  <si>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</si>
  <si>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</si>
  <si>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</si>
  <si>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</si>
  <si>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</si>
  <si>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</si>
  <si>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</si>
  <si>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</si>
  <si>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</si>
  <si>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</si>
  <si>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</si>
  <si>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</si>
  <si>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</si>
  <si>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</si>
  <si>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</si>
  <si>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</si>
  <si>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</si>
  <si>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</si>
  <si>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</si>
  <si>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</si>
  <si>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</si>
  <si>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</si>
  <si>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</si>
  <si>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</si>
  <si>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</si>
  <si>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</si>
  <si>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</si>
  <si>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</si>
  <si>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</si>
  <si>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</si>
  <si>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</si>
  <si>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</si>
  <si>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</si>
  <si>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</si>
  <si>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</si>
  <si>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</si>
  <si>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</si>
  <si>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</si>
  <si>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</si>
  <si>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</si>
  <si>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</si>
  <si>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</si>
  <si>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</si>
  <si>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</si>
  <si>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</si>
  <si>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</si>
  <si>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</si>
  <si>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</si>
  <si>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</si>
  <si>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</si>
  <si>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</si>
  <si>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</si>
  <si>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</si>
  <si>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</si>
  <si>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</si>
  <si>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</si>
  <si>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</si>
  <si>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</si>
  <si>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</si>
  <si>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</si>
  <si>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</si>
  <si>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</si>
  <si>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</si>
  <si>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</si>
  <si>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</si>
  <si>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</si>
  <si>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</si>
  <si>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</si>
  <si>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</si>
  <si>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</si>
  <si>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</si>
  <si>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</si>
  <si>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</si>
  <si>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</si>
  <si>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</si>
  <si>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</si>
  <si>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</si>
  <si>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</si>
  <si>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</si>
  <si>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</si>
  <si>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</si>
  <si>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</si>
  <si>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</si>
  <si>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</si>
  <si>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</si>
  <si>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</si>
  <si>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</si>
  <si>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</si>
  <si>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</si>
  <si>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</si>
  <si>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</si>
  <si>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</si>
  <si>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</si>
  <si>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</si>
  <si>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</si>
  <si>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</si>
  <si>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</si>
  <si>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</si>
  <si>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</si>
  <si>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</si>
  <si>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</si>
  <si>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</si>
  <si>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</si>
  <si>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</si>
  <si>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</si>
  <si>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</si>
  <si>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</si>
  <si>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</si>
  <si>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</si>
  <si>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</si>
  <si>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</si>
  <si>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</si>
  <si>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</si>
  <si>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</si>
  <si>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</si>
  <si>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</si>
  <si>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</si>
  <si>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</si>
  <si>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</si>
  <si>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</si>
  <si>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</si>
  <si>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</si>
  <si>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</si>
  <si>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</si>
  <si>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</si>
  <si>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</si>
  <si>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</si>
  <si>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</si>
  <si>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</si>
  <si>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</si>
  <si>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</si>
  <si>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</si>
  <si>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</si>
  <si>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</si>
  <si>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</si>
  <si>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</si>
  <si>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</si>
  <si>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</si>
  <si>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</si>
  <si>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</si>
  <si>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</si>
  <si>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</si>
  <si>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</si>
  <si>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</si>
  <si>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</si>
  <si>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</si>
  <si>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</si>
  <si>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</si>
  <si>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</si>
  <si>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</si>
  <si>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</si>
  <si>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</si>
  <si>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</si>
  <si>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</si>
  <si>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</si>
  <si>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</si>
  <si>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</si>
  <si>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</si>
  <si>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</si>
  <si>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</si>
  <si>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</si>
  <si>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</si>
  <si>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</si>
  <si>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</si>
  <si>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</si>
  <si>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</si>
  <si>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</si>
  <si>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</si>
  <si>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</si>
  <si>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</si>
  <si>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</si>
  <si>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</si>
  <si>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</si>
  <si>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</si>
  <si>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</si>
  <si>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</si>
  <si>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</si>
  <si>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</si>
  <si>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</si>
  <si>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</si>
  <si>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</si>
  <si>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</si>
  <si>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</si>
  <si>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</si>
  <si>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</si>
  <si>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</si>
  <si>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</si>
  <si>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</si>
  <si>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</si>
  <si>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</si>
  <si>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</si>
  <si>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</si>
  <si>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</si>
  <si>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</si>
  <si>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</si>
  <si>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</si>
  <si>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</si>
  <si>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</si>
  <si>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</si>
  <si>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</si>
  <si>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</si>
  <si>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</si>
  <si>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</si>
  <si>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</si>
  <si>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</si>
  <si>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</si>
  <si>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</si>
  <si>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</si>
  <si>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</si>
  <si>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</si>
  <si>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</si>
  <si>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</si>
  <si>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</si>
  <si>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</si>
  <si>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</si>
  <si>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</si>
  <si>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</si>
  <si>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</si>
  <si>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</si>
  <si>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</si>
  <si>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</si>
  <si>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</si>
  <si>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</si>
  <si>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</si>
  <si>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</si>
  <si>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</si>
  <si>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</si>
  <si>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</si>
  <si>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</si>
  <si>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</si>
  <si>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</si>
  <si>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</si>
  <si>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</si>
  <si>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</si>
  <si>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</si>
  <si>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</si>
  <si>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</si>
  <si>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</si>
  <si>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</si>
  <si>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</si>
  <si>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</si>
  <si>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</si>
  <si>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</si>
  <si>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</si>
  <si>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</si>
  <si>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</si>
  <si>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</si>
  <si>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</si>
  <si>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</si>
  <si>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</si>
  <si>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</si>
  <si>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</si>
  <si>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</si>
  <si>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</si>
  <si>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</si>
  <si>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</si>
  <si>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</si>
  <si>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</si>
  <si>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</si>
  <si>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</si>
  <si>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</si>
  <si>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</si>
  <si>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</si>
  <si>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</si>
  <si>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</si>
  <si>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</si>
  <si>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</si>
  <si>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</si>
  <si>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</si>
  <si>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</si>
  <si>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</si>
  <si>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</si>
  <si>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</si>
  <si>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</si>
  <si>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</si>
  <si>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</si>
  <si>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</si>
  <si>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</si>
  <si>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</si>
  <si>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</si>
  <si>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</si>
  <si>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</si>
  <si>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</si>
  <si>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</si>
  <si>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</si>
  <si>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</si>
  <si>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</si>
  <si>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</si>
  <si>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</si>
  <si>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</si>
  <si>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</si>
  <si>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</si>
  <si>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</si>
  <si>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</si>
  <si>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</si>
  <si>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</si>
  <si>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</si>
  <si>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</si>
  <si>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</si>
  <si>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</si>
  <si>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</si>
  <si>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</si>
  <si>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</si>
  <si>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</si>
  <si>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</si>
  <si>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</si>
  <si>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</si>
  <si>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</si>
  <si>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</si>
  <si>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</si>
  <si>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</si>
  <si>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</si>
  <si>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</si>
  <si>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</si>
  <si>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</si>
  <si>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</si>
  <si>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</si>
  <si>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</si>
  <si>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</si>
  <si>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</si>
  <si>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</si>
  <si>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</si>
  <si>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</si>
  <si>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</si>
  <si>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</si>
  <si>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</si>
  <si>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</si>
  <si>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</si>
  <si>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</si>
  <si>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</si>
  <si>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</si>
  <si>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</si>
  <si>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</si>
  <si>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</si>
  <si>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</si>
  <si>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</si>
  <si>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</si>
  <si>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</si>
  <si>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</si>
  <si>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</si>
  <si>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</si>
  <si>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</si>
  <si>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</si>
  <si>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</si>
  <si>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</si>
  <si>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</si>
  <si>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</si>
  <si>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</si>
  <si>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</si>
  <si>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</si>
  <si>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</si>
  <si>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</si>
  <si>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</si>
  <si>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</si>
  <si>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</si>
  <si>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</si>
  <si>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</si>
  <si>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</si>
  <si>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</si>
  <si>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</si>
  <si>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</si>
  <si>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</si>
  <si>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</si>
  <si>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</si>
  <si>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</si>
  <si>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</si>
  <si>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</si>
  <si>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</si>
  <si>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</si>
  <si>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</si>
  <si>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</si>
  <si>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</si>
  <si>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</si>
  <si>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</si>
  <si>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</si>
  <si>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</si>
  <si>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</si>
  <si>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</si>
  <si>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</si>
  <si>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</si>
  <si>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</si>
  <si>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</si>
  <si>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</si>
  <si>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</si>
  <si>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</si>
  <si>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</si>
  <si>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</si>
  <si>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</si>
  <si>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</si>
  <si>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</si>
  <si>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</si>
  <si>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</si>
  <si>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</si>
  <si>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</si>
  <si>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</si>
  <si>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</si>
  <si>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</si>
  <si>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</si>
  <si>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</si>
  <si>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</si>
  <si>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</si>
  <si>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</si>
  <si>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</si>
  <si>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</si>
  <si>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</si>
  <si>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</si>
  <si>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</si>
  <si>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</si>
  <si>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</si>
  <si>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</si>
  <si>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</si>
  <si>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</si>
  <si>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</si>
  <si>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</si>
  <si>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</si>
  <si>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</si>
  <si>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</si>
  <si>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</si>
  <si>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</si>
  <si>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</si>
  <si>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</si>
  <si>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</si>
  <si>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</si>
  <si>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</si>
  <si>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</si>
  <si>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</si>
  <si>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</si>
  <si>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</si>
  <si>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</si>
  <si>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</si>
  <si>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</si>
  <si>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</si>
  <si>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</si>
  <si>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</si>
  <si>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</si>
  <si>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</si>
  <si>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</si>
  <si>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</si>
  <si>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</si>
  <si>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</si>
  <si>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</si>
  <si>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</si>
  <si>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</si>
  <si>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</si>
  <si>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</si>
  <si>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</si>
  <si>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</si>
  <si>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</si>
  <si>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</si>
  <si>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</si>
  <si>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</si>
  <si>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</si>
  <si>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</si>
  <si>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</si>
  <si>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</si>
  <si>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</si>
  <si>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</si>
  <si>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</si>
  <si>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</si>
  <si>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</si>
  <si>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</si>
  <si>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</si>
  <si>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</si>
  <si>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</si>
  <si>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</si>
  <si>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</si>
  <si>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</si>
  <si>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</si>
  <si>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</si>
  <si>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</si>
  <si>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奄美群島振興開発事業</t>
  </si>
  <si>
    <t>国土政策局</t>
  </si>
  <si>
    <t>昭和29年度</t>
  </si>
  <si>
    <t>終了予定なし</t>
  </si>
  <si>
    <t>特別地域振興官</t>
  </si>
  <si>
    <t>奄美群島振興開発特別措置法第６条及び第９条のほか、当該事業に関する法律等による</t>
  </si>
  <si>
    <t>奄美群島振興開発特別措置法第５条に基づき
鹿児島県が策定した奄美群島振興開発計画（令和元年5月策定）</t>
  </si>
  <si>
    <t>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</si>
  <si>
    <t>社会資本整備総合交付金</t>
  </si>
  <si>
    <t>農業農村整備事業費補助</t>
  </si>
  <si>
    <t>防災・安全社会資本整備交付金</t>
  </si>
  <si>
    <t>農山漁村地域整備交付金</t>
  </si>
  <si>
    <t>港湾改修費</t>
  </si>
  <si>
    <t>令和５年度末時点の奄美群島の総人口（住民基本台帳登録人口）103,000人以上</t>
  </si>
  <si>
    <t>奄美群島の総人口</t>
  </si>
  <si>
    <t>人</t>
  </si>
  <si>
    <t>-</t>
  </si>
  <si>
    <t>百万円</t>
  </si>
  <si>
    <t>令和５年度の奄美群島の農業産出額（名目）　　　　　40,636百万円</t>
  </si>
  <si>
    <t>奄美群島の農業産出額</t>
  </si>
  <si>
    <t>奄美群島の宿泊観光客数</t>
  </si>
  <si>
    <t>千人</t>
  </si>
  <si>
    <t>各省の所管部局において、個別の事業単位ごとに活動指標を設定</t>
  </si>
  <si>
    <t>－</t>
  </si>
  <si>
    <t>／　</t>
    <phoneticPr fontId="5"/>
  </si>
  <si>
    <t>奄美群島の振興開発に必要な経費</t>
  </si>
  <si>
    <t>60,95,96,97,101</t>
  </si>
  <si>
    <t>399,400</t>
  </si>
  <si>
    <t>386</t>
  </si>
  <si>
    <t>403</t>
  </si>
  <si>
    <t>420</t>
  </si>
  <si>
    <t>410</t>
  </si>
  <si>
    <t>409</t>
  </si>
  <si>
    <t>○</t>
  </si>
  <si>
    <t>・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海岸（補助率2/3等）、道路(補助率8/10等）、港湾（補助率8/10等）、空港（補助率8/10等)、水道（補助率1/2）、廃棄物（補助率1/3等)、農業農村整備（補助率6/10等）、水産基盤整備（補助率8/10等）等である。</t>
    <phoneticPr fontId="5"/>
  </si>
  <si>
    <t>その他</t>
    <rPh sb="2" eb="3">
      <t>タ</t>
    </rPh>
    <phoneticPr fontId="5"/>
  </si>
  <si>
    <t>国交</t>
  </si>
  <si>
    <t>令和５年度の奄美群島内の総生産額（名目）　　　　　　　334,123百万円</t>
    <phoneticPr fontId="5"/>
  </si>
  <si>
    <t>-</t>
    <phoneticPr fontId="5"/>
  </si>
  <si>
    <t>国土交通省国土政策局調べ（令和４年５月）</t>
    <phoneticPr fontId="5"/>
  </si>
  <si>
    <t>各省の所管部門において、個別の事業単位ごとに活動指標を設定</t>
    <rPh sb="0" eb="2">
      <t>カクショウ</t>
    </rPh>
    <rPh sb="3" eb="5">
      <t>ショカン</t>
    </rPh>
    <rPh sb="5" eb="7">
      <t>ブモン</t>
    </rPh>
    <rPh sb="12" eb="14">
      <t>コベツ</t>
    </rPh>
    <rPh sb="15" eb="17">
      <t>ジギョウ</t>
    </rPh>
    <rPh sb="17" eb="19">
      <t>タンイ</t>
    </rPh>
    <rPh sb="22" eb="24">
      <t>カツドウ</t>
    </rPh>
    <rPh sb="24" eb="26">
      <t>シヒョウ</t>
    </rPh>
    <rPh sb="27" eb="29">
      <t>セッテイ</t>
    </rPh>
    <phoneticPr fontId="5"/>
  </si>
  <si>
    <t>各省の所管部門において、個別の事業単位ごとに活動目標を設定</t>
    <rPh sb="0" eb="2">
      <t>カクショウ</t>
    </rPh>
    <rPh sb="3" eb="5">
      <t>ショカン</t>
    </rPh>
    <rPh sb="5" eb="7">
      <t>ブモン</t>
    </rPh>
    <rPh sb="12" eb="14">
      <t>コベツ</t>
    </rPh>
    <rPh sb="15" eb="17">
      <t>ジギョウ</t>
    </rPh>
    <rPh sb="17" eb="19">
      <t>タンイ</t>
    </rPh>
    <rPh sb="22" eb="24">
      <t>カツドウ</t>
    </rPh>
    <rPh sb="24" eb="26">
      <t>モクヒョウ</t>
    </rPh>
    <rPh sb="27" eb="29">
      <t>セッテイ</t>
    </rPh>
    <phoneticPr fontId="5"/>
  </si>
  <si>
    <t>各省の所管部門において、個別の事業単位ごとに活動指標を設定</t>
    <rPh sb="0" eb="2">
      <t>カクショウ</t>
    </rPh>
    <rPh sb="3" eb="5">
      <t>ショカン</t>
    </rPh>
    <rPh sb="5" eb="7">
      <t>ブモン</t>
    </rPh>
    <rPh sb="12" eb="14">
      <t>コベツ</t>
    </rPh>
    <rPh sb="15" eb="17">
      <t>ジギョウ</t>
    </rPh>
    <rPh sb="17" eb="19">
      <t>タンイ</t>
    </rPh>
    <rPh sb="22" eb="24">
      <t>カツドウ</t>
    </rPh>
    <rPh sb="24" eb="26">
      <t>シヒョウ</t>
    </rPh>
    <rPh sb="27" eb="29">
      <t>セッテイ</t>
    </rPh>
    <phoneticPr fontId="5"/>
  </si>
  <si>
    <t>-</t>
    <phoneticPr fontId="5"/>
  </si>
  <si>
    <t>１０　国土の総合的な利用、整備及び保全、国土に関する情報の整備</t>
    <phoneticPr fontId="5"/>
  </si>
  <si>
    <t>３９　離島等の振興を図る</t>
    <phoneticPr fontId="5"/>
  </si>
  <si>
    <t>有</t>
  </si>
  <si>
    <t>無</t>
  </si>
  <si>
    <t>‐</t>
  </si>
  <si>
    <t>00</t>
    <phoneticPr fontId="5"/>
  </si>
  <si>
    <t>本事業は、奄美群島の特殊事情に鑑み制定された奄美群島振興開発特別措置法に基づき実施されている事業である。　　　　　　　　　地方公共団体の社会資本の整備等の取組に対して支援等を行う事業であり、地元からの要望を踏まえ、国として優先度が高い事業を実施している。</t>
    <rPh sb="0" eb="1">
      <t>ホン</t>
    </rPh>
    <rPh sb="1" eb="3">
      <t>ジギョウ</t>
    </rPh>
    <rPh sb="5" eb="7">
      <t>アマミ</t>
    </rPh>
    <rPh sb="7" eb="9">
      <t>グントウ</t>
    </rPh>
    <rPh sb="10" eb="12">
      <t>トクシュ</t>
    </rPh>
    <rPh sb="12" eb="14">
      <t>ジジョウ</t>
    </rPh>
    <rPh sb="15" eb="16">
      <t>カンガ</t>
    </rPh>
    <rPh sb="17" eb="19">
      <t>セイテイ</t>
    </rPh>
    <rPh sb="22" eb="24">
      <t>アマミ</t>
    </rPh>
    <rPh sb="24" eb="26">
      <t>グントウ</t>
    </rPh>
    <rPh sb="26" eb="28">
      <t>シンコウ</t>
    </rPh>
    <rPh sb="28" eb="30">
      <t>カイハツ</t>
    </rPh>
    <rPh sb="30" eb="32">
      <t>トクベツ</t>
    </rPh>
    <rPh sb="32" eb="35">
      <t>ソチホウ</t>
    </rPh>
    <rPh sb="36" eb="37">
      <t>モト</t>
    </rPh>
    <rPh sb="39" eb="41">
      <t>ジッシ</t>
    </rPh>
    <rPh sb="46" eb="48">
      <t>ジギョウ</t>
    </rPh>
    <rPh sb="61" eb="63">
      <t>チホウ</t>
    </rPh>
    <rPh sb="63" eb="65">
      <t>コウキョウ</t>
    </rPh>
    <rPh sb="65" eb="67">
      <t>ダンタイ</t>
    </rPh>
    <rPh sb="68" eb="72">
      <t>シャカイシホン</t>
    </rPh>
    <rPh sb="73" eb="75">
      <t>セイビ</t>
    </rPh>
    <rPh sb="75" eb="76">
      <t>トウ</t>
    </rPh>
    <rPh sb="77" eb="79">
      <t>トリクミ</t>
    </rPh>
    <rPh sb="80" eb="81">
      <t>タイ</t>
    </rPh>
    <rPh sb="83" eb="85">
      <t>シエン</t>
    </rPh>
    <rPh sb="85" eb="86">
      <t>トウ</t>
    </rPh>
    <rPh sb="87" eb="88">
      <t>オコナ</t>
    </rPh>
    <rPh sb="89" eb="91">
      <t>ジギョウ</t>
    </rPh>
    <rPh sb="95" eb="97">
      <t>ジモト</t>
    </rPh>
    <rPh sb="100" eb="102">
      <t>ヨウボウ</t>
    </rPh>
    <rPh sb="103" eb="104">
      <t>フ</t>
    </rPh>
    <rPh sb="107" eb="108">
      <t>クニ</t>
    </rPh>
    <rPh sb="111" eb="114">
      <t>ユウセンド</t>
    </rPh>
    <rPh sb="115" eb="116">
      <t>タカ</t>
    </rPh>
    <rPh sb="117" eb="119">
      <t>ジギョウ</t>
    </rPh>
    <rPh sb="120" eb="122">
      <t>ジッシ</t>
    </rPh>
    <phoneticPr fontId="4"/>
  </si>
  <si>
    <t>本事業は、奄美群島振興開発特別措置法に基づく事業であることから、国が行うことが必要である。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32" eb="33">
      <t>クニ</t>
    </rPh>
    <rPh sb="34" eb="35">
      <t>オコナ</t>
    </rPh>
    <rPh sb="39" eb="41">
      <t>ヒツヨウ</t>
    </rPh>
    <phoneticPr fontId="4"/>
  </si>
  <si>
    <t>本事業は、奄美群島振興開発特別措置法に基づく事業であり、地元からの要望を踏まえ、政策目標達成に向けて優先度が高い事業を実施している。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28" eb="30">
      <t>ジモト</t>
    </rPh>
    <rPh sb="33" eb="35">
      <t>ヨウボウ</t>
    </rPh>
    <rPh sb="36" eb="37">
      <t>フ</t>
    </rPh>
    <rPh sb="40" eb="42">
      <t>セイサク</t>
    </rPh>
    <rPh sb="42" eb="44">
      <t>モクヒョウ</t>
    </rPh>
    <rPh sb="44" eb="46">
      <t>タッセイ</t>
    </rPh>
    <rPh sb="47" eb="48">
      <t>ム</t>
    </rPh>
    <rPh sb="50" eb="52">
      <t>ユウセン</t>
    </rPh>
    <rPh sb="52" eb="53">
      <t>ド</t>
    </rPh>
    <rPh sb="54" eb="55">
      <t>タカ</t>
    </rPh>
    <rPh sb="56" eb="58">
      <t>ジギョウ</t>
    </rPh>
    <rPh sb="59" eb="61">
      <t>ジッシ</t>
    </rPh>
    <phoneticPr fontId="4"/>
  </si>
  <si>
    <t>・一者応札及び一者応募となった案件は、同種・類似業務の実績がある業者がいることなどを踏まえ、競争入札を実施した結果、一者のみ応札・応募となったものであるが、第三者機関である入札監視委員会の活用などにより、改善に向けた検討を実施している。</t>
    <rPh sb="1" eb="2">
      <t>イチ</t>
    </rPh>
    <rPh sb="2" eb="3">
      <t>シャ</t>
    </rPh>
    <rPh sb="3" eb="5">
      <t>オウサツ</t>
    </rPh>
    <rPh sb="5" eb="6">
      <t>オヨ</t>
    </rPh>
    <rPh sb="7" eb="8">
      <t>イチ</t>
    </rPh>
    <rPh sb="8" eb="9">
      <t>シャ</t>
    </rPh>
    <rPh sb="9" eb="11">
      <t>オウボ</t>
    </rPh>
    <rPh sb="15" eb="17">
      <t>アンケン</t>
    </rPh>
    <rPh sb="19" eb="21">
      <t>ドウシュ</t>
    </rPh>
    <rPh sb="22" eb="24">
      <t>ルイジ</t>
    </rPh>
    <rPh sb="24" eb="26">
      <t>ギョウム</t>
    </rPh>
    <rPh sb="27" eb="29">
      <t>ジッセキ</t>
    </rPh>
    <rPh sb="32" eb="34">
      <t>ギョウシャ</t>
    </rPh>
    <rPh sb="42" eb="43">
      <t>フ</t>
    </rPh>
    <rPh sb="46" eb="48">
      <t>キョウソウ</t>
    </rPh>
    <rPh sb="48" eb="50">
      <t>ニュウサツ</t>
    </rPh>
    <rPh sb="51" eb="53">
      <t>ジッシ</t>
    </rPh>
    <rPh sb="55" eb="57">
      <t>ケッカ</t>
    </rPh>
    <rPh sb="58" eb="59">
      <t>イチ</t>
    </rPh>
    <rPh sb="59" eb="60">
      <t>シャ</t>
    </rPh>
    <rPh sb="62" eb="64">
      <t>オウサツ</t>
    </rPh>
    <rPh sb="65" eb="67">
      <t>オウボ</t>
    </rPh>
    <rPh sb="78" eb="81">
      <t>ダイサンシャ</t>
    </rPh>
    <rPh sb="81" eb="83">
      <t>キカン</t>
    </rPh>
    <rPh sb="86" eb="88">
      <t>ニュウサツ</t>
    </rPh>
    <rPh sb="88" eb="90">
      <t>カンシ</t>
    </rPh>
    <rPh sb="90" eb="93">
      <t>イインカイ</t>
    </rPh>
    <rPh sb="94" eb="96">
      <t>カツヨウ</t>
    </rPh>
    <rPh sb="102" eb="104">
      <t>カイゼン</t>
    </rPh>
    <rPh sb="105" eb="106">
      <t>ム</t>
    </rPh>
    <rPh sb="108" eb="110">
      <t>ケントウ</t>
    </rPh>
    <rPh sb="111" eb="113">
      <t>ジッシ</t>
    </rPh>
    <phoneticPr fontId="4"/>
  </si>
  <si>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4"/>
  </si>
  <si>
    <t>各事業担当部局及び各事業所管省庁において個別の事業ごとに点検を実施しており、単位当たりコスト等の水準は妥当と考えられる。</t>
    <rPh sb="0" eb="3">
      <t>カクジギョウ</t>
    </rPh>
    <rPh sb="3" eb="5">
      <t>タントウ</t>
    </rPh>
    <rPh sb="5" eb="7">
      <t>ブキョク</t>
    </rPh>
    <rPh sb="7" eb="8">
      <t>オヨ</t>
    </rPh>
    <rPh sb="9" eb="12">
      <t>カクジギョウ</t>
    </rPh>
    <rPh sb="12" eb="14">
      <t>ショカン</t>
    </rPh>
    <rPh sb="14" eb="16">
      <t>ショウチョウ</t>
    </rPh>
    <rPh sb="20" eb="22">
      <t>コベツ</t>
    </rPh>
    <rPh sb="23" eb="25">
      <t>ジギョウ</t>
    </rPh>
    <rPh sb="28" eb="30">
      <t>テンケン</t>
    </rPh>
    <rPh sb="31" eb="33">
      <t>ジッシ</t>
    </rPh>
    <rPh sb="38" eb="40">
      <t>タンイ</t>
    </rPh>
    <rPh sb="40" eb="41">
      <t>ア</t>
    </rPh>
    <rPh sb="46" eb="47">
      <t>トウ</t>
    </rPh>
    <rPh sb="48" eb="50">
      <t>スイジュン</t>
    </rPh>
    <rPh sb="51" eb="53">
      <t>ダトウ</t>
    </rPh>
    <rPh sb="54" eb="55">
      <t>カンガ</t>
    </rPh>
    <phoneticPr fontId="4"/>
  </si>
  <si>
    <t>-</t>
    <phoneticPr fontId="5"/>
  </si>
  <si>
    <t>鹿児島県が作成する奄美群島振興開発計画に基づき行う社会資本の整備等に限定されている。</t>
    <rPh sb="0" eb="4">
      <t>カゴシマケン</t>
    </rPh>
    <rPh sb="5" eb="7">
      <t>サクセイ</t>
    </rPh>
    <rPh sb="9" eb="11">
      <t>アマミ</t>
    </rPh>
    <rPh sb="11" eb="13">
      <t>グントウ</t>
    </rPh>
    <rPh sb="13" eb="15">
      <t>シンコウ</t>
    </rPh>
    <rPh sb="15" eb="17">
      <t>カイハツ</t>
    </rPh>
    <rPh sb="17" eb="19">
      <t>ケイカク</t>
    </rPh>
    <rPh sb="20" eb="21">
      <t>モト</t>
    </rPh>
    <rPh sb="23" eb="24">
      <t>オコナ</t>
    </rPh>
    <rPh sb="25" eb="29">
      <t>シャカイシホン</t>
    </rPh>
    <rPh sb="30" eb="32">
      <t>セイビ</t>
    </rPh>
    <rPh sb="32" eb="33">
      <t>トウ</t>
    </rPh>
    <rPh sb="34" eb="36">
      <t>ゲンテイ</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</si>
  <si>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</si>
  <si>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成果実績は、成果目標と同一の指標を設定しており、成果目標に見合ったものとなっている。</t>
    <rPh sb="0" eb="2">
      <t>セイカ</t>
    </rPh>
    <rPh sb="2" eb="4">
      <t>ジッセキ</t>
    </rPh>
    <rPh sb="6" eb="8">
      <t>セイカ</t>
    </rPh>
    <rPh sb="8" eb="10">
      <t>モクヒョウ</t>
    </rPh>
    <rPh sb="11" eb="13">
      <t>ドウイツ</t>
    </rPh>
    <rPh sb="14" eb="16">
      <t>シヒョウ</t>
    </rPh>
    <rPh sb="17" eb="19">
      <t>セッテイ</t>
    </rPh>
    <rPh sb="24" eb="26">
      <t>セイカ</t>
    </rPh>
    <rPh sb="26" eb="28">
      <t>モクヒョウ</t>
    </rPh>
    <rPh sb="29" eb="31">
      <t>ミア</t>
    </rPh>
    <phoneticPr fontId="4"/>
  </si>
  <si>
    <t>整備された施設等が十分活用されているものと考えられる。</t>
    <rPh sb="0" eb="2">
      <t>セイビ</t>
    </rPh>
    <rPh sb="5" eb="7">
      <t>シセツ</t>
    </rPh>
    <rPh sb="7" eb="8">
      <t>トウ</t>
    </rPh>
    <rPh sb="9" eb="11">
      <t>ジュウブン</t>
    </rPh>
    <rPh sb="11" eb="13">
      <t>カツヨウ</t>
    </rPh>
    <rPh sb="21" eb="22">
      <t>カンガ</t>
    </rPh>
    <phoneticPr fontId="4"/>
  </si>
  <si>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8" eb="10">
      <t>テイジュウ</t>
    </rPh>
    <rPh sb="11" eb="13">
      <t>コウリュウ</t>
    </rPh>
    <rPh sb="14" eb="16">
      <t>ソクシン</t>
    </rPh>
    <rPh sb="16" eb="17">
      <t>トウ</t>
    </rPh>
    <rPh sb="18" eb="20">
      <t>モクテキ</t>
    </rPh>
    <rPh sb="21" eb="23">
      <t>チホウ</t>
    </rPh>
    <rPh sb="23" eb="25">
      <t>コウキョウ</t>
    </rPh>
    <rPh sb="25" eb="27">
      <t>ダンタイ</t>
    </rPh>
    <rPh sb="27" eb="28">
      <t>トウ</t>
    </rPh>
    <rPh sb="29" eb="30">
      <t>オコナ</t>
    </rPh>
    <rPh sb="31" eb="33">
      <t>セサク</t>
    </rPh>
    <rPh sb="34" eb="36">
      <t>シエン</t>
    </rPh>
    <rPh sb="38" eb="41">
      <t>ヒコウキョウ</t>
    </rPh>
    <rPh sb="45" eb="47">
      <t>ジギョウ</t>
    </rPh>
    <rPh sb="52" eb="54">
      <t>アマミ</t>
    </rPh>
    <rPh sb="54" eb="56">
      <t>グントウ</t>
    </rPh>
    <rPh sb="57" eb="59">
      <t>シンコウ</t>
    </rPh>
    <rPh sb="59" eb="61">
      <t>カイハツ</t>
    </rPh>
    <rPh sb="62" eb="64">
      <t>ヒツヨウ</t>
    </rPh>
    <rPh sb="65" eb="67">
      <t>ケイヒ</t>
    </rPh>
    <rPh sb="71" eb="73">
      <t>アマミ</t>
    </rPh>
    <rPh sb="73" eb="75">
      <t>グントウ</t>
    </rPh>
    <rPh sb="76" eb="78">
      <t>シンコウ</t>
    </rPh>
    <rPh sb="83" eb="87">
      <t>シャカイシホン</t>
    </rPh>
    <rPh sb="88" eb="90">
      <t>セイビ</t>
    </rPh>
    <rPh sb="90" eb="91">
      <t>トウ</t>
    </rPh>
    <rPh sb="96" eb="98">
      <t>アマミ</t>
    </rPh>
    <rPh sb="98" eb="100">
      <t>グントウ</t>
    </rPh>
    <rPh sb="100" eb="102">
      <t>シンコウ</t>
    </rPh>
    <rPh sb="102" eb="104">
      <t>カイハツ</t>
    </rPh>
    <rPh sb="104" eb="106">
      <t>ジギョウ</t>
    </rPh>
    <rPh sb="109" eb="111">
      <t>シエン</t>
    </rPh>
    <rPh sb="120" eb="122">
      <t>テキセツ</t>
    </rPh>
    <rPh sb="123" eb="125">
      <t>ヤクワリ</t>
    </rPh>
    <rPh sb="125" eb="127">
      <t>ブンタン</t>
    </rPh>
    <phoneticPr fontId="4"/>
  </si>
  <si>
    <t>奄美群島振興開発特別措置法の趣旨を踏まえ、引き続き、奄美群島に係る公共事業の総合性を確保し、計画的かつ効率的な事業執行に努める。</t>
    <rPh sb="0" eb="2">
      <t>アマミ</t>
    </rPh>
    <rPh sb="2" eb="4">
      <t>グントウ</t>
    </rPh>
    <rPh sb="4" eb="6">
      <t>シンコウ</t>
    </rPh>
    <rPh sb="6" eb="8">
      <t>カイハツ</t>
    </rPh>
    <rPh sb="8" eb="10">
      <t>トクベツ</t>
    </rPh>
    <rPh sb="10" eb="13">
      <t>ソチホウ</t>
    </rPh>
    <rPh sb="14" eb="16">
      <t>シュシ</t>
    </rPh>
    <rPh sb="17" eb="18">
      <t>フ</t>
    </rPh>
    <rPh sb="21" eb="22">
      <t>ヒ</t>
    </rPh>
    <rPh sb="23" eb="24">
      <t>ツヅ</t>
    </rPh>
    <rPh sb="26" eb="28">
      <t>アマミ</t>
    </rPh>
    <rPh sb="28" eb="30">
      <t>グントウ</t>
    </rPh>
    <rPh sb="31" eb="32">
      <t>カカ</t>
    </rPh>
    <rPh sb="33" eb="35">
      <t>コウキョウ</t>
    </rPh>
    <rPh sb="35" eb="37">
      <t>ジギョウ</t>
    </rPh>
    <rPh sb="38" eb="41">
      <t>ソウゴウセイ</t>
    </rPh>
    <rPh sb="42" eb="44">
      <t>カクホ</t>
    </rPh>
    <rPh sb="46" eb="49">
      <t>ケイカクテキ</t>
    </rPh>
    <rPh sb="51" eb="54">
      <t>コウリツテキ</t>
    </rPh>
    <rPh sb="55" eb="57">
      <t>ジギョウ</t>
    </rPh>
    <rPh sb="57" eb="59">
      <t>シッコウ</t>
    </rPh>
    <rPh sb="60" eb="61">
      <t>ツト</t>
    </rPh>
    <phoneticPr fontId="4"/>
  </si>
  <si>
    <t>・本事業に関する予算は、昭和49年3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実績報告により事業目的に沿った効果的な使われ方になっているか確認を行っている。　   　　　　　　　　　　　　　　　　　　　　　　　　　　　　　　　　　　　　　　　　　　　　　　　　　　　　　　　　　　　　　　　　　　　　　　　　　　　　　　　　　　                         ・本事業は地理的・自然的条件（外海遠隔離島・台風の常襲地帯）や歴史的経緯（昭和21年より昭和28年まで行政分離され米軍軍政下）などの奄美群島における特殊事情にかんがみ、その基礎条件の改善並びに地理的及び自然的特性に即した奄美群島の振興開発を図り、もって奄美群島の自律的発展並びにその住民の生活の安定及び福祉の向上、奄美群島における成果指標については、令和元年度に新たな目標を設定しており、目標年度における目標値の達成は実現可能であると見込まれる。　　　　　　　　　　　　　　　　　　　　　　　　　　　　　　　　　　　　　　　　　　　　　　　　　　　　　　　　　　　　　　　　
・一方で、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1" eb="2">
      <t>ホン</t>
    </rPh>
    <rPh sb="2" eb="4">
      <t>ジギョウ</t>
    </rPh>
    <rPh sb="5" eb="6">
      <t>カン</t>
    </rPh>
    <rPh sb="8" eb="10">
      <t>ヨサン</t>
    </rPh>
    <rPh sb="12" eb="14">
      <t>ショウワ</t>
    </rPh>
    <rPh sb="16" eb="17">
      <t>ネン</t>
    </rPh>
    <rPh sb="18" eb="19">
      <t>ガツ</t>
    </rPh>
    <rPh sb="21" eb="22">
      <t>ニチ</t>
    </rPh>
    <rPh sb="23" eb="25">
      <t>カクギ</t>
    </rPh>
    <rPh sb="25" eb="27">
      <t>リョウカイ</t>
    </rPh>
    <rPh sb="28" eb="29">
      <t>モト</t>
    </rPh>
    <rPh sb="32" eb="34">
      <t>ジギョウ</t>
    </rPh>
    <rPh sb="35" eb="38">
      <t>ソウゴウセイ</t>
    </rPh>
    <rPh sb="39" eb="41">
      <t>カクホ</t>
    </rPh>
    <rPh sb="48" eb="50">
      <t>ヨサン</t>
    </rPh>
    <rPh sb="51" eb="53">
      <t>コクド</t>
    </rPh>
    <rPh sb="53" eb="55">
      <t>コウツウ</t>
    </rPh>
    <rPh sb="55" eb="56">
      <t>ショウ</t>
    </rPh>
    <rPh sb="57" eb="59">
      <t>ショカン</t>
    </rPh>
    <rPh sb="60" eb="62">
      <t>イッカツ</t>
    </rPh>
    <rPh sb="62" eb="64">
      <t>ケイジョウ</t>
    </rPh>
    <rPh sb="68" eb="70">
      <t>シヨウ</t>
    </rPh>
    <rPh sb="71" eb="72">
      <t>サイ</t>
    </rPh>
    <rPh sb="74" eb="76">
      <t>カクショウ</t>
    </rPh>
    <rPh sb="76" eb="78">
      <t>ショカン</t>
    </rPh>
    <rPh sb="79" eb="80">
      <t>ウツ</t>
    </rPh>
    <rPh sb="81" eb="82">
      <t>カ</t>
    </rPh>
    <rPh sb="84" eb="85">
      <t>オコナ</t>
    </rPh>
    <rPh sb="91" eb="93">
      <t>アマミ</t>
    </rPh>
    <rPh sb="93" eb="95">
      <t>グントウ</t>
    </rPh>
    <rPh sb="95" eb="97">
      <t>シンコウ</t>
    </rPh>
    <rPh sb="97" eb="99">
      <t>カイハツ</t>
    </rPh>
    <rPh sb="99" eb="101">
      <t>ケイカク</t>
    </rPh>
    <rPh sb="102" eb="103">
      <t>モト</t>
    </rPh>
    <rPh sb="106" eb="108">
      <t>カクショウ</t>
    </rPh>
    <rPh sb="108" eb="110">
      <t>ジギョウ</t>
    </rPh>
    <rPh sb="110" eb="112">
      <t>シッコウ</t>
    </rPh>
    <rPh sb="112" eb="114">
      <t>ブキョク</t>
    </rPh>
    <rPh sb="119" eb="122">
      <t>シシュツサキ</t>
    </rPh>
    <rPh sb="125" eb="127">
      <t>チホウ</t>
    </rPh>
    <rPh sb="127" eb="129">
      <t>コウキョウ</t>
    </rPh>
    <rPh sb="129" eb="131">
      <t>ダンタイ</t>
    </rPh>
    <rPh sb="131" eb="132">
      <t>トウ</t>
    </rPh>
    <rPh sb="133" eb="135">
      <t>シンセイ</t>
    </rPh>
    <rPh sb="136" eb="137">
      <t>モト</t>
    </rPh>
    <rPh sb="139" eb="141">
      <t>シト</t>
    </rPh>
    <rPh sb="142" eb="144">
      <t>ハアク</t>
    </rPh>
    <rPh sb="146" eb="147">
      <t>ウエ</t>
    </rPh>
    <rPh sb="148" eb="151">
      <t>ホジョキン</t>
    </rPh>
    <rPh sb="152" eb="154">
      <t>コウフ</t>
    </rPh>
    <rPh sb="155" eb="157">
      <t>ケッテイ</t>
    </rPh>
    <rPh sb="159" eb="161">
      <t>ジゴ</t>
    </rPh>
    <rPh sb="173" eb="175">
      <t>ジギョウ</t>
    </rPh>
    <rPh sb="175" eb="177">
      <t>モクテキ</t>
    </rPh>
    <rPh sb="178" eb="179">
      <t>ソ</t>
    </rPh>
    <rPh sb="181" eb="184">
      <t>コウカテキ</t>
    </rPh>
    <rPh sb="185" eb="186">
      <t>ツカ</t>
    </rPh>
    <rPh sb="188" eb="189">
      <t>カタ</t>
    </rPh>
    <rPh sb="196" eb="198">
      <t>カクニン</t>
    </rPh>
    <rPh sb="199" eb="200">
      <t>オコナ</t>
    </rPh>
    <rPh sb="317" eb="318">
      <t>ホン</t>
    </rPh>
    <rPh sb="318" eb="320">
      <t>ジギョウ</t>
    </rPh>
    <rPh sb="321" eb="324">
      <t>チリテキ</t>
    </rPh>
    <rPh sb="325" eb="328">
      <t>シゼンテキ</t>
    </rPh>
    <rPh sb="328" eb="330">
      <t>ジョウケン</t>
    </rPh>
    <rPh sb="331" eb="333">
      <t>ガイカイ</t>
    </rPh>
    <rPh sb="333" eb="335">
      <t>エンカク</t>
    </rPh>
    <rPh sb="335" eb="337">
      <t>リトウ</t>
    </rPh>
    <rPh sb="338" eb="340">
      <t>タイフウ</t>
    </rPh>
    <rPh sb="341" eb="343">
      <t>ジョウシュウ</t>
    </rPh>
    <rPh sb="343" eb="345">
      <t>チタイ</t>
    </rPh>
    <rPh sb="347" eb="350">
      <t>レキシテキ</t>
    </rPh>
    <rPh sb="350" eb="352">
      <t>ケイイ</t>
    </rPh>
    <rPh sb="353" eb="355">
      <t>ショウワ</t>
    </rPh>
    <rPh sb="357" eb="358">
      <t>ネン</t>
    </rPh>
    <rPh sb="360" eb="362">
      <t>ショウワ</t>
    </rPh>
    <rPh sb="364" eb="365">
      <t>ネン</t>
    </rPh>
    <rPh sb="367" eb="369">
      <t>ギョウセイ</t>
    </rPh>
    <rPh sb="369" eb="371">
      <t>ブンリ</t>
    </rPh>
    <rPh sb="373" eb="375">
      <t>ベイグン</t>
    </rPh>
    <rPh sb="375" eb="378">
      <t>グンセイカ</t>
    </rPh>
    <rPh sb="382" eb="384">
      <t>アマミ</t>
    </rPh>
    <rPh sb="384" eb="386">
      <t>グントウ</t>
    </rPh>
    <rPh sb="390" eb="392">
      <t>トクシュ</t>
    </rPh>
    <rPh sb="392" eb="394">
      <t>ジジョウ</t>
    </rPh>
    <rPh sb="402" eb="404">
      <t>キソ</t>
    </rPh>
    <rPh sb="404" eb="406">
      <t>ジョウケン</t>
    </rPh>
    <rPh sb="407" eb="409">
      <t>カイゼン</t>
    </rPh>
    <rPh sb="409" eb="410">
      <t>ナラ</t>
    </rPh>
    <rPh sb="412" eb="415">
      <t>チリテキ</t>
    </rPh>
    <rPh sb="415" eb="416">
      <t>オヨ</t>
    </rPh>
    <rPh sb="417" eb="420">
      <t>シゼンテキ</t>
    </rPh>
    <rPh sb="420" eb="422">
      <t>トクセイ</t>
    </rPh>
    <rPh sb="423" eb="424">
      <t>ソク</t>
    </rPh>
    <rPh sb="426" eb="428">
      <t>アマミ</t>
    </rPh>
    <rPh sb="428" eb="430">
      <t>グントウ</t>
    </rPh>
    <rPh sb="431" eb="433">
      <t>シンコウ</t>
    </rPh>
    <rPh sb="433" eb="435">
      <t>カイハツ</t>
    </rPh>
    <rPh sb="436" eb="437">
      <t>ハカ</t>
    </rPh>
    <rPh sb="442" eb="444">
      <t>アマミ</t>
    </rPh>
    <rPh sb="444" eb="446">
      <t>グントウ</t>
    </rPh>
    <rPh sb="447" eb="450">
      <t>ジリツテキ</t>
    </rPh>
    <rPh sb="450" eb="452">
      <t>ハッテン</t>
    </rPh>
    <rPh sb="452" eb="453">
      <t>ナラ</t>
    </rPh>
    <rPh sb="457" eb="459">
      <t>ジュウミン</t>
    </rPh>
    <rPh sb="460" eb="462">
      <t>セイカツ</t>
    </rPh>
    <rPh sb="463" eb="465">
      <t>アンテイ</t>
    </rPh>
    <rPh sb="465" eb="466">
      <t>オヨ</t>
    </rPh>
    <rPh sb="467" eb="469">
      <t>フクシ</t>
    </rPh>
    <rPh sb="470" eb="472">
      <t>コウジョウ</t>
    </rPh>
    <rPh sb="473" eb="475">
      <t>アマミ</t>
    </rPh>
    <rPh sb="475" eb="477">
      <t>グントウ</t>
    </rPh>
    <rPh sb="481" eb="483">
      <t>セイカ</t>
    </rPh>
    <rPh sb="483" eb="485">
      <t>シヒョウ</t>
    </rPh>
    <rPh sb="491" eb="493">
      <t>レイワ</t>
    </rPh>
    <rPh sb="493" eb="496">
      <t>ガンネンド</t>
    </rPh>
    <rPh sb="497" eb="498">
      <t>アラ</t>
    </rPh>
    <rPh sb="500" eb="502">
      <t>モクヒョウ</t>
    </rPh>
    <rPh sb="503" eb="505">
      <t>セッテイ</t>
    </rPh>
    <rPh sb="510" eb="512">
      <t>モクヒョウ</t>
    </rPh>
    <rPh sb="512" eb="514">
      <t>ネンド</t>
    </rPh>
    <rPh sb="518" eb="521">
      <t>モクヒョウチ</t>
    </rPh>
    <rPh sb="522" eb="524">
      <t>タッセイ</t>
    </rPh>
    <rPh sb="525" eb="527">
      <t>ジツゲン</t>
    </rPh>
    <rPh sb="527" eb="529">
      <t>カノウ</t>
    </rPh>
    <rPh sb="533" eb="535">
      <t>ミコ</t>
    </rPh>
    <rPh sb="605" eb="607">
      <t>イッポウ</t>
    </rPh>
    <rPh sb="609" eb="611">
      <t>アマミ</t>
    </rPh>
    <rPh sb="611" eb="613">
      <t>グントウ</t>
    </rPh>
    <rPh sb="619" eb="621">
      <t>ホンド</t>
    </rPh>
    <rPh sb="623" eb="624">
      <t>アイダ</t>
    </rPh>
    <rPh sb="625" eb="626">
      <t>ショ</t>
    </rPh>
    <rPh sb="626" eb="628">
      <t>カクサ</t>
    </rPh>
    <rPh sb="633" eb="634">
      <t>ノコ</t>
    </rPh>
    <rPh sb="640" eb="641">
      <t>ヒ</t>
    </rPh>
    <rPh sb="642" eb="643">
      <t>ツヅ</t>
    </rPh>
    <rPh sb="645" eb="647">
      <t>アマミ</t>
    </rPh>
    <rPh sb="647" eb="649">
      <t>グントウ</t>
    </rPh>
    <rPh sb="650" eb="653">
      <t>ジリツテキ</t>
    </rPh>
    <rPh sb="653" eb="655">
      <t>ハッテン</t>
    </rPh>
    <rPh sb="656" eb="657">
      <t>ハカ</t>
    </rPh>
    <rPh sb="661" eb="663">
      <t>アマミ</t>
    </rPh>
    <rPh sb="663" eb="665">
      <t>グントウ</t>
    </rPh>
    <rPh sb="665" eb="667">
      <t>シンコウ</t>
    </rPh>
    <rPh sb="667" eb="669">
      <t>カイハツ</t>
    </rPh>
    <rPh sb="669" eb="671">
      <t>ケイカク</t>
    </rPh>
    <rPh sb="672" eb="673">
      <t>モト</t>
    </rPh>
    <rPh sb="675" eb="678">
      <t>ケイカクテキ</t>
    </rPh>
    <rPh sb="680" eb="683">
      <t>コウカテキ</t>
    </rPh>
    <rPh sb="684" eb="686">
      <t>ジギョウ</t>
    </rPh>
    <rPh sb="687" eb="689">
      <t>ジッシ</t>
    </rPh>
    <rPh sb="693" eb="696">
      <t>キソテキ</t>
    </rPh>
    <rPh sb="696" eb="698">
      <t>ジョウケン</t>
    </rPh>
    <rPh sb="699" eb="701">
      <t>カイゼン</t>
    </rPh>
    <rPh sb="702" eb="703">
      <t>ハカ</t>
    </rPh>
    <rPh sb="704" eb="706">
      <t>ヒツヨウ</t>
    </rPh>
    <phoneticPr fontId="4"/>
  </si>
  <si>
    <t>A.九州地方整備局</t>
    <rPh sb="2" eb="4">
      <t>キュウシュウ</t>
    </rPh>
    <rPh sb="4" eb="6">
      <t>チホウ</t>
    </rPh>
    <rPh sb="6" eb="9">
      <t>セイビキョク</t>
    </rPh>
    <phoneticPr fontId="5"/>
  </si>
  <si>
    <t>B.九州地方整備局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</si>
  <si>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</si>
  <si>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港湾改修費補助</t>
    <rPh sb="0" eb="2">
      <t>コウワン</t>
    </rPh>
    <rPh sb="2" eb="4">
      <t>カイシュウ</t>
    </rPh>
    <rPh sb="4" eb="5">
      <t>ヒ</t>
    </rPh>
    <rPh sb="5" eb="7">
      <t>ホジョ</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</si>
  <si>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</si>
  <si>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</si>
  <si>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E.竹山建設(株)</t>
    <rPh sb="2" eb="4">
      <t>タケヤマ</t>
    </rPh>
    <rPh sb="4" eb="6">
      <t>ケンセツ</t>
    </rPh>
    <rPh sb="6" eb="9">
      <t>カブ</t>
    </rPh>
    <phoneticPr fontId="5"/>
  </si>
  <si>
    <t>離島振興事業費</t>
    <rPh sb="0" eb="7">
      <t>リトウシンコウジギョウヒ</t>
    </rPh>
    <phoneticPr fontId="5"/>
  </si>
  <si>
    <t>令和３年度名瀬港（立神地区）防波堤（沖）（改良）裏込工事（第２次）</t>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</si>
  <si>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</si>
  <si>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</si>
  <si>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t>
  </si>
  <si>
    <t>工事費</t>
    <rPh sb="0" eb="3">
      <t>コウジヒ</t>
    </rPh>
    <phoneticPr fontId="5"/>
  </si>
  <si>
    <t>測量設計費</t>
    <rPh sb="0" eb="2">
      <t>ソクリョウ</t>
    </rPh>
    <rPh sb="2" eb="5">
      <t>セッケイヒ</t>
    </rPh>
    <phoneticPr fontId="5"/>
  </si>
  <si>
    <t>-</t>
    <phoneticPr fontId="5"/>
  </si>
  <si>
    <t>九州地方整備局</t>
    <rPh sb="0" eb="2">
      <t>キュウシュウ</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</si>
  <si>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ケンキュウジョ</t>
    </rPh>
    <phoneticPr fontId="5"/>
  </si>
  <si>
    <t>港湾整備事業の実施</t>
    <rPh sb="0" eb="2">
      <t>コウワン</t>
    </rPh>
    <rPh sb="2" eb="4">
      <t>セイビ</t>
    </rPh>
    <rPh sb="4" eb="6">
      <t>ジギョウ</t>
    </rPh>
    <rPh sb="7" eb="9">
      <t>ジッシ</t>
    </rPh>
    <phoneticPr fontId="5"/>
  </si>
  <si>
    <t>－</t>
    <phoneticPr fontId="5"/>
  </si>
  <si>
    <t>港湾整備事業に係る補助金の交付</t>
    <rPh sb="0" eb="2">
      <t>コウワン</t>
    </rPh>
    <rPh sb="2" eb="4">
      <t>セイビ</t>
    </rPh>
    <rPh sb="4" eb="6">
      <t>ジギョウ</t>
    </rPh>
    <rPh sb="7" eb="8">
      <t>カカ</t>
    </rPh>
    <rPh sb="9" eb="12">
      <t>ホジョキン</t>
    </rPh>
    <rPh sb="13" eb="15">
      <t>コウフ</t>
    </rPh>
    <phoneticPr fontId="5"/>
  </si>
  <si>
    <t>補助金等交付</t>
  </si>
  <si>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</si>
  <si>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</si>
  <si>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5"/>
  </si>
  <si>
    <t>令和３年度名瀬港（立神地区）防波堤（沖）（改良）裏込工事</t>
    <phoneticPr fontId="5"/>
  </si>
  <si>
    <t>令和３年度名瀬港（立神地区）防波堤（沖）（改良）裏込工事（第２次）</t>
    <phoneticPr fontId="5"/>
  </si>
  <si>
    <t>令和２年度名瀬港（本港地区）岸壁（－７．５ｍ）（改良）工事（第４次）</t>
    <phoneticPr fontId="5"/>
  </si>
  <si>
    <t>令和３年度名瀬港（本港地区）岸壁（－７．５ｍ）（改良）基本設計</t>
    <phoneticPr fontId="5"/>
  </si>
  <si>
    <t>令和２年度名瀬港監督等補助業務</t>
    <phoneticPr fontId="5"/>
  </si>
  <si>
    <t>令和２年度海象観測装置定期点検・保守</t>
    <phoneticPr fontId="5"/>
  </si>
  <si>
    <t>令和３年度鹿児島港外工事・調査関係資料作成業務</t>
    <phoneticPr fontId="5"/>
  </si>
  <si>
    <t>令和３年度名瀬港（本港地区）岸壁（－７．５ｍ）（改良）深浅測量外１件</t>
    <phoneticPr fontId="5"/>
  </si>
  <si>
    <t>令和３年度港湾整備に係る沿岸気象海象情報の予測情報等提供業務</t>
    <phoneticPr fontId="5"/>
  </si>
  <si>
    <t>令和３年度名瀬港（本港地区）岸壁（－７．５ｍ）（改良）水路測量</t>
    <phoneticPr fontId="5"/>
  </si>
  <si>
    <t>鹿児島県</t>
    <rPh sb="0" eb="4">
      <t>カゴシマケン</t>
    </rPh>
    <phoneticPr fontId="5"/>
  </si>
  <si>
    <t>社会資本整備総合交付金及び防災・安全社会資本整備交付金の実施</t>
    <rPh sb="0" eb="11">
      <t>シャカイシホンセイビソウゴウコウフキン</t>
    </rPh>
    <rPh sb="11" eb="12">
      <t>オヨ</t>
    </rPh>
    <rPh sb="13" eb="15">
      <t>ボウサイ</t>
    </rPh>
    <rPh sb="16" eb="18">
      <t>アンゼン</t>
    </rPh>
    <rPh sb="18" eb="22">
      <t>シャカイシホン</t>
    </rPh>
    <rPh sb="22" eb="24">
      <t>セイビ</t>
    </rPh>
    <rPh sb="24" eb="27">
      <t>コウフキン</t>
    </rPh>
    <rPh sb="28" eb="30">
      <t>ジッシ</t>
    </rPh>
    <phoneticPr fontId="5"/>
  </si>
  <si>
    <t>奄美市</t>
    <rPh sb="0" eb="3">
      <t>アマミシ</t>
    </rPh>
    <phoneticPr fontId="5"/>
  </si>
  <si>
    <t>伊仙町</t>
    <rPh sb="0" eb="3">
      <t>イセンチョウ</t>
    </rPh>
    <phoneticPr fontId="5"/>
  </si>
  <si>
    <t>徳之島町</t>
    <rPh sb="0" eb="4">
      <t>トクノシマチョウ</t>
    </rPh>
    <phoneticPr fontId="5"/>
  </si>
  <si>
    <t>瀬戸内町</t>
    <rPh sb="0" eb="4">
      <t>セトウチチョウ</t>
    </rPh>
    <phoneticPr fontId="5"/>
  </si>
  <si>
    <t>大和村</t>
    <rPh sb="0" eb="3">
      <t>ヤマトソン</t>
    </rPh>
    <phoneticPr fontId="5"/>
  </si>
  <si>
    <t>宇検村</t>
    <rPh sb="0" eb="3">
      <t>ウケンソン</t>
    </rPh>
    <phoneticPr fontId="5"/>
  </si>
  <si>
    <t>龍郷町</t>
    <rPh sb="0" eb="3">
      <t>タツゴウチョウ</t>
    </rPh>
    <phoneticPr fontId="5"/>
  </si>
  <si>
    <t>和泊町</t>
    <rPh sb="0" eb="2">
      <t>ワドマリ</t>
    </rPh>
    <rPh sb="2" eb="3">
      <t>チョウ</t>
    </rPh>
    <phoneticPr fontId="5"/>
  </si>
  <si>
    <t>天城町</t>
    <rPh sb="0" eb="2">
      <t>アマギ</t>
    </rPh>
    <rPh sb="2" eb="3">
      <t>チョウ</t>
    </rPh>
    <phoneticPr fontId="5"/>
  </si>
  <si>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5"/>
  </si>
  <si>
    <t>道路事業の実施(道路更新防災等対策事業)</t>
    <phoneticPr fontId="5"/>
  </si>
  <si>
    <t>A</t>
  </si>
  <si>
    <t>令和３年度九州地方整備局管内港湾等発注補助業務</t>
    <rPh sb="0" eb="2">
      <t>レイワ</t>
    </rPh>
    <rPh sb="3" eb="5">
      <t>ネンド</t>
    </rPh>
    <rPh sb="5" eb="7">
      <t>キュウシュウ</t>
    </rPh>
    <rPh sb="7" eb="9">
      <t>チホウ</t>
    </rPh>
    <rPh sb="9" eb="12">
      <t>セイビキョク</t>
    </rPh>
    <rPh sb="12" eb="14">
      <t>カンナイ</t>
    </rPh>
    <rPh sb="14" eb="16">
      <t>コウワン</t>
    </rPh>
    <rPh sb="16" eb="17">
      <t>トウ</t>
    </rPh>
    <rPh sb="17" eb="19">
      <t>ハッチュウ</t>
    </rPh>
    <rPh sb="19" eb="21">
      <t>ホジョ</t>
    </rPh>
    <rPh sb="21" eb="23">
      <t>ギョウム</t>
    </rPh>
    <phoneticPr fontId="5"/>
  </si>
  <si>
    <t>鹿児島県</t>
    <rPh sb="0" eb="4">
      <t>カゴシマケン</t>
    </rPh>
    <phoneticPr fontId="5"/>
  </si>
  <si>
    <t>道路事業の実施（無電柱化推進事業）</t>
    <rPh sb="0" eb="2">
      <t>ドウロ</t>
    </rPh>
    <rPh sb="2" eb="4">
      <t>ジギョウ</t>
    </rPh>
    <rPh sb="5" eb="7">
      <t>ジッシ</t>
    </rPh>
    <rPh sb="8" eb="12">
      <t>ムデンチュウカ</t>
    </rPh>
    <rPh sb="12" eb="14">
      <t>スイシン</t>
    </rPh>
    <rPh sb="14" eb="16">
      <t>ジギョウ</t>
    </rPh>
    <phoneticPr fontId="5"/>
  </si>
  <si>
    <t>-</t>
    <phoneticPr fontId="5"/>
  </si>
  <si>
    <t>－</t>
    <phoneticPr fontId="5"/>
  </si>
  <si>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5"/>
  </si>
  <si>
    <t>農山漁村地域整備交付金の実施</t>
    <rPh sb="0" eb="4">
      <t>ノウサンギョソン</t>
    </rPh>
    <rPh sb="4" eb="6">
      <t>チイキ</t>
    </rPh>
    <rPh sb="6" eb="8">
      <t>セイビ</t>
    </rPh>
    <rPh sb="8" eb="11">
      <t>コウフキン</t>
    </rPh>
    <rPh sb="12" eb="14">
      <t>ジッシ</t>
    </rPh>
    <phoneticPr fontId="5"/>
  </si>
  <si>
    <t>鹿児島県</t>
    <rPh sb="0" eb="4">
      <t>カゴシマケン</t>
    </rPh>
    <phoneticPr fontId="5"/>
  </si>
  <si>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5"/>
  </si>
  <si>
    <t>-</t>
    <phoneticPr fontId="5"/>
  </si>
  <si>
    <t>－</t>
    <phoneticPr fontId="5"/>
  </si>
  <si>
    <t>九州森林管理局</t>
    <rPh sb="0" eb="2">
      <t>キュウシュウ</t>
    </rPh>
    <rPh sb="2" eb="4">
      <t>シンリン</t>
    </rPh>
    <rPh sb="4" eb="6">
      <t>カンリ</t>
    </rPh>
    <rPh sb="6" eb="7">
      <t>キョク</t>
    </rPh>
    <phoneticPr fontId="5"/>
  </si>
  <si>
    <t>治山事業(直轄)の実施</t>
    <rPh sb="0" eb="2">
      <t>チサン</t>
    </rPh>
    <rPh sb="2" eb="4">
      <t>ジギョウ</t>
    </rPh>
    <rPh sb="5" eb="7">
      <t>チョッカツ</t>
    </rPh>
    <rPh sb="9" eb="11">
      <t>ジッシ</t>
    </rPh>
    <phoneticPr fontId="5"/>
  </si>
  <si>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</si>
  <si>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</si>
  <si>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</si>
  <si>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農業生産基盤整備事業の実施</t>
    <rPh sb="0" eb="10">
      <t>ノウギョウセイサンキバンセイビジギョウ</t>
    </rPh>
    <rPh sb="11" eb="13">
      <t>ジッシ</t>
    </rPh>
    <phoneticPr fontId="5"/>
  </si>
  <si>
    <t>天城町</t>
    <rPh sb="0" eb="2">
      <t>アマギ</t>
    </rPh>
    <rPh sb="2" eb="3">
      <t>チョウ</t>
    </rPh>
    <phoneticPr fontId="5"/>
  </si>
  <si>
    <t>喜界町</t>
    <rPh sb="0" eb="3">
      <t>キカイチョウ</t>
    </rPh>
    <phoneticPr fontId="5"/>
  </si>
  <si>
    <t>和泊町</t>
    <rPh sb="0" eb="3">
      <t>ワドマリチョウ</t>
    </rPh>
    <phoneticPr fontId="5"/>
  </si>
  <si>
    <t>奄美市</t>
    <rPh sb="0" eb="3">
      <t>アマミシ</t>
    </rPh>
    <phoneticPr fontId="5"/>
  </si>
  <si>
    <t>伊仙町</t>
    <rPh sb="0" eb="3">
      <t>イセンチョウ</t>
    </rPh>
    <phoneticPr fontId="5"/>
  </si>
  <si>
    <t>龍郷町</t>
    <rPh sb="0" eb="3">
      <t>タツゴウチョウ</t>
    </rPh>
    <phoneticPr fontId="5"/>
  </si>
  <si>
    <t>徳之島町</t>
    <rPh sb="0" eb="4">
      <t>トクノシマチョウ</t>
    </rPh>
    <phoneticPr fontId="5"/>
  </si>
  <si>
    <t>知名町</t>
    <rPh sb="0" eb="3">
      <t>チナチョウ</t>
    </rPh>
    <phoneticPr fontId="5"/>
  </si>
  <si>
    <t>与論町</t>
    <rPh sb="0" eb="3">
      <t>ヨロンチョウ</t>
    </rPh>
    <phoneticPr fontId="5"/>
  </si>
  <si>
    <t>宇検村</t>
    <rPh sb="0" eb="3">
      <t>ウケンソン</t>
    </rPh>
    <phoneticPr fontId="5"/>
  </si>
  <si>
    <t>瀬戸内町</t>
    <rPh sb="0" eb="4">
      <t>セトウチチョウ</t>
    </rPh>
    <phoneticPr fontId="5"/>
  </si>
  <si>
    <t>天城町</t>
    <rPh sb="0" eb="3">
      <t>アマギチョウ</t>
    </rPh>
    <phoneticPr fontId="5"/>
  </si>
  <si>
    <t>水産基盤整備事業の実施</t>
    <rPh sb="0" eb="2">
      <t>スイサン</t>
    </rPh>
    <rPh sb="2" eb="4">
      <t>キバン</t>
    </rPh>
    <rPh sb="4" eb="6">
      <t>セイビ</t>
    </rPh>
    <rPh sb="6" eb="8">
      <t>ジギョウ</t>
    </rPh>
    <rPh sb="9" eb="11">
      <t>ジッシ</t>
    </rPh>
    <phoneticPr fontId="5"/>
  </si>
  <si>
    <t>水産基盤整備事業の実施</t>
    <rPh sb="0" eb="8">
      <t>スイサンキバンセイビジギョウ</t>
    </rPh>
    <rPh sb="9" eb="11">
      <t>ジッシ</t>
    </rPh>
    <phoneticPr fontId="5"/>
  </si>
  <si>
    <t>治山事業(直轄)の実施</t>
    <rPh sb="0" eb="4">
      <t>チサンジギョウ</t>
    </rPh>
    <rPh sb="5" eb="7">
      <t>チョッカツ</t>
    </rPh>
    <rPh sb="9" eb="11">
      <t>ジッシ</t>
    </rPh>
    <phoneticPr fontId="5"/>
  </si>
  <si>
    <t>森林整備事業の実施</t>
    <rPh sb="0" eb="2">
      <t>シンリン</t>
    </rPh>
    <rPh sb="2" eb="4">
      <t>セイビ</t>
    </rPh>
    <rPh sb="4" eb="6">
      <t>ジギョウ</t>
    </rPh>
    <rPh sb="7" eb="9">
      <t>ジッシ</t>
    </rPh>
    <phoneticPr fontId="5"/>
  </si>
  <si>
    <t>森林整備事業の実施</t>
    <rPh sb="0" eb="6">
      <t>シンリンセイビジギョウ</t>
    </rPh>
    <rPh sb="7" eb="9">
      <t>ジッシ</t>
    </rPh>
    <phoneticPr fontId="5"/>
  </si>
  <si>
    <t>あまみ大島森林組合</t>
    <rPh sb="3" eb="5">
      <t>オオシマ</t>
    </rPh>
    <rPh sb="5" eb="7">
      <t>シンリン</t>
    </rPh>
    <rPh sb="7" eb="9">
      <t>クミアイ</t>
    </rPh>
    <phoneticPr fontId="5"/>
  </si>
  <si>
    <t>瀬戸内町森林組合</t>
    <rPh sb="0" eb="4">
      <t>セトウチチョウ</t>
    </rPh>
    <rPh sb="4" eb="6">
      <t>シンリン</t>
    </rPh>
    <rPh sb="6" eb="8">
      <t>クミアイ</t>
    </rPh>
    <phoneticPr fontId="5"/>
  </si>
  <si>
    <t>徳之島地区森林組合</t>
    <rPh sb="0" eb="3">
      <t>トクノシマ</t>
    </rPh>
    <rPh sb="3" eb="5">
      <t>チク</t>
    </rPh>
    <rPh sb="5" eb="7">
      <t>シンリン</t>
    </rPh>
    <rPh sb="7" eb="9">
      <t>クミアイ</t>
    </rPh>
    <phoneticPr fontId="5"/>
  </si>
  <si>
    <t>盛林業</t>
    <rPh sb="0" eb="1">
      <t>モ</t>
    </rPh>
    <rPh sb="1" eb="3">
      <t>リンギョウ</t>
    </rPh>
    <phoneticPr fontId="5"/>
  </si>
  <si>
    <t>与論町</t>
    <rPh sb="0" eb="3">
      <t>ヨロンチョウ</t>
    </rPh>
    <phoneticPr fontId="5"/>
  </si>
  <si>
    <t>龍郷町</t>
    <rPh sb="0" eb="3">
      <t>タツゴウチョウ</t>
    </rPh>
    <phoneticPr fontId="5"/>
  </si>
  <si>
    <t>伊仙町</t>
    <rPh sb="0" eb="3">
      <t>イセンチョウ</t>
    </rPh>
    <phoneticPr fontId="5"/>
  </si>
  <si>
    <t>天城町</t>
    <rPh sb="0" eb="3">
      <t>アマギチョウ</t>
    </rPh>
    <phoneticPr fontId="5"/>
  </si>
  <si>
    <t>瀬戸内町</t>
    <rPh sb="0" eb="4">
      <t>セトウチチョウ</t>
    </rPh>
    <phoneticPr fontId="5"/>
  </si>
  <si>
    <t>知名町</t>
    <rPh sb="0" eb="3">
      <t>チナチョウ</t>
    </rPh>
    <phoneticPr fontId="5"/>
  </si>
  <si>
    <t>奄美市</t>
    <rPh sb="0" eb="3">
      <t>アマミシ</t>
    </rPh>
    <phoneticPr fontId="5"/>
  </si>
  <si>
    <t>徳之島愛ランド広域連合</t>
    <rPh sb="0" eb="3">
      <t>トクノシマ</t>
    </rPh>
    <rPh sb="3" eb="4">
      <t>アイ</t>
    </rPh>
    <rPh sb="7" eb="9">
      <t>コウイキ</t>
    </rPh>
    <rPh sb="9" eb="11">
      <t>レンゴウ</t>
    </rPh>
    <phoneticPr fontId="5"/>
  </si>
  <si>
    <t>喜界町</t>
    <rPh sb="0" eb="3">
      <t>キカイチョウ</t>
    </rPh>
    <phoneticPr fontId="5"/>
  </si>
  <si>
    <t>宇検村</t>
    <rPh sb="0" eb="3">
      <t>ウケンソン</t>
    </rPh>
    <phoneticPr fontId="5"/>
  </si>
  <si>
    <t>廃棄物処理施設等の整備の実施</t>
    <rPh sb="0" eb="3">
      <t>ハイキブツ</t>
    </rPh>
    <rPh sb="3" eb="5">
      <t>ショリ</t>
    </rPh>
    <rPh sb="5" eb="7">
      <t>シセツ</t>
    </rPh>
    <rPh sb="7" eb="8">
      <t>トウ</t>
    </rPh>
    <rPh sb="9" eb="11">
      <t>セイビ</t>
    </rPh>
    <rPh sb="12" eb="14">
      <t>ジッシ</t>
    </rPh>
    <phoneticPr fontId="5"/>
  </si>
  <si>
    <t>廃棄物処理施設等の整備の実施</t>
    <rPh sb="0" eb="8">
      <t>ハイキブツショリシセツトウ</t>
    </rPh>
    <rPh sb="9" eb="11">
      <t>セイビ</t>
    </rPh>
    <rPh sb="12" eb="14">
      <t>ジッシ</t>
    </rPh>
    <phoneticPr fontId="5"/>
  </si>
  <si>
    <t>-</t>
    <phoneticPr fontId="5"/>
  </si>
  <si>
    <t>－</t>
    <phoneticPr fontId="5"/>
  </si>
  <si>
    <t>水道施設整備事業の実施</t>
    <rPh sb="0" eb="2">
      <t>スイドウ</t>
    </rPh>
    <rPh sb="2" eb="4">
      <t>シセツ</t>
    </rPh>
    <rPh sb="4" eb="6">
      <t>セイビ</t>
    </rPh>
    <rPh sb="6" eb="8">
      <t>ジギョウ</t>
    </rPh>
    <rPh sb="9" eb="11">
      <t>ジッシ</t>
    </rPh>
    <phoneticPr fontId="5"/>
  </si>
  <si>
    <t>C.九州農政局</t>
    <rPh sb="2" eb="4">
      <t>キュウシュウ</t>
    </rPh>
    <rPh sb="4" eb="7">
      <t>ノウセイキョク</t>
    </rPh>
    <phoneticPr fontId="5"/>
  </si>
  <si>
    <t>D.九州農政局</t>
    <rPh sb="2" eb="7">
      <t>キュウシュウノウセイキョク</t>
    </rPh>
    <phoneticPr fontId="5"/>
  </si>
  <si>
    <t>F. 鹿児島県</t>
    <rPh sb="3" eb="7">
      <t>カゴシマケン</t>
    </rPh>
    <phoneticPr fontId="5"/>
  </si>
  <si>
    <t>G.鹿児島県</t>
    <rPh sb="2" eb="6">
      <t>カゴシマケン</t>
    </rPh>
    <phoneticPr fontId="5"/>
  </si>
  <si>
    <t>H.鹿児島県</t>
    <rPh sb="2" eb="6">
      <t>カゴシマケン</t>
    </rPh>
    <phoneticPr fontId="5"/>
  </si>
  <si>
    <t>離島振興事業費</t>
    <rPh sb="0" eb="2">
      <t>リトウ</t>
    </rPh>
    <rPh sb="2" eb="4">
      <t>シンコウ</t>
    </rPh>
    <rPh sb="4" eb="7">
      <t>ジギョウヒ</t>
    </rPh>
    <phoneticPr fontId="5"/>
  </si>
  <si>
    <t>工事費</t>
    <rPh sb="0" eb="3">
      <t>コウジヒ</t>
    </rPh>
    <phoneticPr fontId="5"/>
  </si>
  <si>
    <t>測量設計費</t>
    <rPh sb="0" eb="2">
      <t>ソクリョウ</t>
    </rPh>
    <rPh sb="2" eb="5">
      <t>セッケイヒ</t>
    </rPh>
    <phoneticPr fontId="5"/>
  </si>
  <si>
    <t>指導監督費</t>
    <rPh sb="0" eb="2">
      <t>シドウ</t>
    </rPh>
    <rPh sb="2" eb="4">
      <t>カントク</t>
    </rPh>
    <rPh sb="4" eb="5">
      <t>ヒ</t>
    </rPh>
    <phoneticPr fontId="5"/>
  </si>
  <si>
    <t>離島振興事業費</t>
    <rPh sb="0" eb="7">
      <t>リトウシンコウジギョウヒ</t>
    </rPh>
    <phoneticPr fontId="5"/>
  </si>
  <si>
    <t>離島振興事業費</t>
    <rPh sb="0" eb="7">
      <t>リトウシンコウジギョウヒ</t>
    </rPh>
    <phoneticPr fontId="5"/>
  </si>
  <si>
    <t>測量設計費</t>
    <rPh sb="0" eb="2">
      <t>ソクリョウ</t>
    </rPh>
    <rPh sb="2" eb="5">
      <t>セッケイヒ</t>
    </rPh>
    <phoneticPr fontId="5"/>
  </si>
  <si>
    <t>I.鹿児島県</t>
    <rPh sb="2" eb="6">
      <t>カゴシマケン</t>
    </rPh>
    <phoneticPr fontId="5"/>
  </si>
  <si>
    <t>K.鹿児島県</t>
    <rPh sb="2" eb="6">
      <t>カゴシマケン</t>
    </rPh>
    <phoneticPr fontId="5"/>
  </si>
  <si>
    <t>工事費</t>
    <rPh sb="0" eb="3">
      <t>コウジヒ</t>
    </rPh>
    <phoneticPr fontId="5"/>
  </si>
  <si>
    <t>用地補償費</t>
    <rPh sb="0" eb="2">
      <t>ヨウチ</t>
    </rPh>
    <rPh sb="2" eb="5">
      <t>ホショウヒ</t>
    </rPh>
    <phoneticPr fontId="5"/>
  </si>
  <si>
    <t>測量試験費</t>
    <rPh sb="0" eb="2">
      <t>ソクリョウ</t>
    </rPh>
    <rPh sb="2" eb="4">
      <t>シケン</t>
    </rPh>
    <rPh sb="4" eb="5">
      <t>ヒ</t>
    </rPh>
    <phoneticPr fontId="5"/>
  </si>
  <si>
    <t>換地費</t>
    <rPh sb="0" eb="2">
      <t>カンチ</t>
    </rPh>
    <rPh sb="2" eb="3">
      <t>ヒ</t>
    </rPh>
    <phoneticPr fontId="5"/>
  </si>
  <si>
    <t>補助金の交付</t>
    <rPh sb="0" eb="3">
      <t>ホジョキン</t>
    </rPh>
    <rPh sb="4" eb="6">
      <t>コウフ</t>
    </rPh>
    <phoneticPr fontId="5"/>
  </si>
  <si>
    <t>L.鹿児島県</t>
    <rPh sb="2" eb="6">
      <t>カゴシマケン</t>
    </rPh>
    <phoneticPr fontId="5"/>
  </si>
  <si>
    <t>農山漁村地域整備交付金</t>
    <rPh sb="0" eb="11">
      <t>ノウサンギョソンチイキセイビコウフキン</t>
    </rPh>
    <phoneticPr fontId="5"/>
  </si>
  <si>
    <t>各省の所管部局において、個別の事業単位ごとに活動目標を設定</t>
    <rPh sb="24" eb="26">
      <t>モクヒョウ</t>
    </rPh>
    <phoneticPr fontId="5"/>
  </si>
  <si>
    <t>国土交通省国土政策局調べ（令和４年５月）</t>
    <phoneticPr fontId="5"/>
  </si>
  <si>
    <t>M.鹿児島県</t>
    <rPh sb="2" eb="6">
      <t>カゴシマケン</t>
    </rPh>
    <phoneticPr fontId="5"/>
  </si>
  <si>
    <t>N.九州森林管理局</t>
    <rPh sb="2" eb="4">
      <t>キュウシュウ</t>
    </rPh>
    <rPh sb="4" eb="6">
      <t>シンリン</t>
    </rPh>
    <rPh sb="6" eb="9">
      <t>カンリキョク</t>
    </rPh>
    <phoneticPr fontId="5"/>
  </si>
  <si>
    <t>指導監督費</t>
    <rPh sb="0" eb="2">
      <t>シドウ</t>
    </rPh>
    <rPh sb="2" eb="4">
      <t>カントク</t>
    </rPh>
    <rPh sb="4" eb="5">
      <t>ヒ</t>
    </rPh>
    <phoneticPr fontId="5"/>
  </si>
  <si>
    <t>O.鹿児島県</t>
    <rPh sb="2" eb="6">
      <t>カゴシマケン</t>
    </rPh>
    <phoneticPr fontId="5"/>
  </si>
  <si>
    <t>P.公益財団法人鹿児島県地域振興公社</t>
    <rPh sb="2" eb="4">
      <t>コウエキ</t>
    </rPh>
    <rPh sb="4" eb="18">
      <t>ザイダンホウジンカゴシマケンチイキシンコウコウシャ</t>
    </rPh>
    <phoneticPr fontId="5"/>
  </si>
  <si>
    <t>工事費</t>
    <rPh sb="0" eb="2">
      <t>コウジ</t>
    </rPh>
    <rPh sb="2" eb="3">
      <t>ヒ</t>
    </rPh>
    <phoneticPr fontId="5"/>
  </si>
  <si>
    <t>Q.天城町</t>
    <rPh sb="2" eb="5">
      <t>アマギチョウ</t>
    </rPh>
    <phoneticPr fontId="5"/>
  </si>
  <si>
    <t>測量試験費</t>
    <rPh sb="0" eb="5">
      <t>ソクリョウシケンヒ</t>
    </rPh>
    <phoneticPr fontId="5"/>
  </si>
  <si>
    <t>R.与論町</t>
    <rPh sb="2" eb="5">
      <t>ヨロンチョウ</t>
    </rPh>
    <phoneticPr fontId="5"/>
  </si>
  <si>
    <t>S.丸福建設(株)</t>
    <rPh sb="2" eb="4">
      <t>マルフク</t>
    </rPh>
    <rPh sb="4" eb="6">
      <t>ケンセツ</t>
    </rPh>
    <rPh sb="6" eb="9">
      <t>カブ</t>
    </rPh>
    <phoneticPr fontId="5"/>
  </si>
  <si>
    <t>T.奄美市</t>
    <rPh sb="2" eb="5">
      <t>アマミシ</t>
    </rPh>
    <phoneticPr fontId="5"/>
  </si>
  <si>
    <t>V.盛林業</t>
    <rPh sb="2" eb="3">
      <t>モ</t>
    </rPh>
    <rPh sb="3" eb="5">
      <t>リンギョウ</t>
    </rPh>
    <phoneticPr fontId="5"/>
  </si>
  <si>
    <t>森林整備費</t>
    <rPh sb="0" eb="2">
      <t>シンリン</t>
    </rPh>
    <rPh sb="2" eb="5">
      <t>セイビヒ</t>
    </rPh>
    <phoneticPr fontId="5"/>
  </si>
  <si>
    <t>U.あまみ大島森林組合</t>
    <rPh sb="5" eb="7">
      <t>オオシマ</t>
    </rPh>
    <rPh sb="7" eb="9">
      <t>シンリン</t>
    </rPh>
    <rPh sb="9" eb="11">
      <t>クミアイ</t>
    </rPh>
    <phoneticPr fontId="5"/>
  </si>
  <si>
    <t>W.与論町</t>
    <rPh sb="2" eb="5">
      <t>ヨロンチョウ</t>
    </rPh>
    <phoneticPr fontId="5"/>
  </si>
  <si>
    <t>X.瀬戸内町</t>
    <rPh sb="2" eb="6">
      <t>セトウチチョウ</t>
    </rPh>
    <phoneticPr fontId="5"/>
  </si>
  <si>
    <t>調査費</t>
    <rPh sb="0" eb="3">
      <t>チョウサヒ</t>
    </rPh>
    <phoneticPr fontId="5"/>
  </si>
  <si>
    <t>事務費</t>
    <rPh sb="0" eb="3">
      <t>ジムヒ</t>
    </rPh>
    <phoneticPr fontId="5"/>
  </si>
  <si>
    <t>国立研究開発法人 海上・港湾・航空技術研究所</t>
  </si>
  <si>
    <t>港湾の施設の技術上の基準の作用条件に係る基礎的研究委託　他</t>
    <rPh sb="28" eb="29">
      <t>ホカ</t>
    </rPh>
    <phoneticPr fontId="5"/>
  </si>
  <si>
    <t>－</t>
    <phoneticPr fontId="5"/>
  </si>
  <si>
    <t>当該予算は国土交通省にて一括計上しているが予算の執行に際して各省の所管部局に移し替え等を行っている。</t>
    <rPh sb="0" eb="2">
      <t>トウガイ</t>
    </rPh>
    <rPh sb="2" eb="4">
      <t>ヨサン</t>
    </rPh>
    <rPh sb="5" eb="7">
      <t>コクド</t>
    </rPh>
    <rPh sb="7" eb="10">
      <t>コウツウショウ</t>
    </rPh>
    <rPh sb="12" eb="14">
      <t>イッカツ</t>
    </rPh>
    <rPh sb="14" eb="16">
      <t>ケイジョウ</t>
    </rPh>
    <rPh sb="21" eb="23">
      <t>ヨサン</t>
    </rPh>
    <rPh sb="24" eb="26">
      <t>シッコウ</t>
    </rPh>
    <rPh sb="27" eb="28">
      <t>サイ</t>
    </rPh>
    <rPh sb="30" eb="32">
      <t>カクショウ</t>
    </rPh>
    <rPh sb="33" eb="35">
      <t>ショカン</t>
    </rPh>
    <rPh sb="35" eb="37">
      <t>ブキョク</t>
    </rPh>
    <rPh sb="38" eb="39">
      <t>ウツ</t>
    </rPh>
    <rPh sb="40" eb="41">
      <t>カ</t>
    </rPh>
    <rPh sb="42" eb="43">
      <t>トウ</t>
    </rPh>
    <rPh sb="44" eb="45">
      <t>オコナ</t>
    </rPh>
    <phoneticPr fontId="5"/>
  </si>
  <si>
    <t>各省の所管部局において、個別の事業単位毎に設定された異なる単位により算出　　　　　　　　　　　　　</t>
  </si>
  <si>
    <t>離島振興事業費</t>
    <rPh sb="0" eb="7">
      <t>リトウシンコウジギョウヒ</t>
    </rPh>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</si>
  <si>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</si>
  <si>
    <t>かんがい排水事業</t>
    <rPh sb="4" eb="6">
      <t>ハイスイ</t>
    </rPh>
    <rPh sb="6" eb="8">
      <t>ジギョウ</t>
    </rPh>
    <phoneticPr fontId="5"/>
  </si>
  <si>
    <t>農業農村整備営繕宿舎費</t>
    <rPh sb="0" eb="2">
      <t>ノウギョウ</t>
    </rPh>
    <rPh sb="2" eb="4">
      <t>ノウソン</t>
    </rPh>
    <rPh sb="4" eb="6">
      <t>セイビ</t>
    </rPh>
    <rPh sb="6" eb="8">
      <t>エイゼン</t>
    </rPh>
    <rPh sb="8" eb="10">
      <t>シュクシャ</t>
    </rPh>
    <rPh sb="10" eb="11">
      <t>ヒ</t>
    </rPh>
    <phoneticPr fontId="5"/>
  </si>
  <si>
    <t>離島振興事業費</t>
    <rPh sb="0" eb="7">
      <t>リトウシンコウジギョウヒ</t>
    </rPh>
    <phoneticPr fontId="5"/>
  </si>
  <si>
    <t>工事費</t>
    <rPh sb="0" eb="3">
      <t>コウジヒ</t>
    </rPh>
    <phoneticPr fontId="5"/>
  </si>
  <si>
    <t>J.(株)川北電工</t>
    <rPh sb="2" eb="5">
      <t>カブ</t>
    </rPh>
    <rPh sb="5" eb="7">
      <t>カワキタ</t>
    </rPh>
    <rPh sb="7" eb="9">
      <t>デンコウ</t>
    </rPh>
    <phoneticPr fontId="5"/>
  </si>
  <si>
    <t>令和２年度沖永良部農業水利事業水管理施設整備工事</t>
    <rPh sb="0" eb="2">
      <t>レイワ</t>
    </rPh>
    <rPh sb="3" eb="5">
      <t>ネンド</t>
    </rPh>
    <rPh sb="5" eb="9">
      <t>オキノエラブ</t>
    </rPh>
    <rPh sb="9" eb="11">
      <t>ノウギョウ</t>
    </rPh>
    <rPh sb="11" eb="13">
      <t>スイリ</t>
    </rPh>
    <rPh sb="13" eb="15">
      <t>ジギョウ</t>
    </rPh>
    <rPh sb="15" eb="16">
      <t>ミズ</t>
    </rPh>
    <rPh sb="16" eb="18">
      <t>カンリ</t>
    </rPh>
    <rPh sb="18" eb="20">
      <t>シセツ</t>
    </rPh>
    <rPh sb="20" eb="22">
      <t>セイビ</t>
    </rPh>
    <rPh sb="22" eb="24">
      <t>コウジ</t>
    </rPh>
    <phoneticPr fontId="5"/>
  </si>
  <si>
    <t>令和３年度沖永良部農業水利事業地下ダム地質調査(その１)業務　等</t>
    <rPh sb="0" eb="2">
      <t>レイワ</t>
    </rPh>
    <rPh sb="3" eb="5">
      <t>ネンド</t>
    </rPh>
    <rPh sb="5" eb="9">
      <t>オキノエラブ</t>
    </rPh>
    <rPh sb="9" eb="11">
      <t>ノウギョウ</t>
    </rPh>
    <rPh sb="11" eb="13">
      <t>スイリ</t>
    </rPh>
    <rPh sb="13" eb="15">
      <t>ジギョウ</t>
    </rPh>
    <rPh sb="15" eb="17">
      <t>チカ</t>
    </rPh>
    <rPh sb="19" eb="21">
      <t>チシツ</t>
    </rPh>
    <rPh sb="21" eb="23">
      <t>チョウサ</t>
    </rPh>
    <rPh sb="28" eb="30">
      <t>ギョウム</t>
    </rPh>
    <rPh sb="31" eb="32">
      <t>トウ</t>
    </rPh>
    <phoneticPr fontId="5"/>
  </si>
  <si>
    <t>令和２年度沖永良部農業水利事業地下ダム施行技術検証業務　等</t>
    <rPh sb="0" eb="2">
      <t>レイワ</t>
    </rPh>
    <rPh sb="3" eb="5">
      <t>ネンド</t>
    </rPh>
    <rPh sb="5" eb="9">
      <t>オキノエラブ</t>
    </rPh>
    <rPh sb="9" eb="11">
      <t>ノウギョウ</t>
    </rPh>
    <rPh sb="11" eb="13">
      <t>スイリ</t>
    </rPh>
    <rPh sb="13" eb="15">
      <t>ジギョウ</t>
    </rPh>
    <rPh sb="15" eb="17">
      <t>チカ</t>
    </rPh>
    <rPh sb="19" eb="21">
      <t>セコウ</t>
    </rPh>
    <rPh sb="21" eb="23">
      <t>ギジュツ</t>
    </rPh>
    <rPh sb="23" eb="25">
      <t>ケンショウ</t>
    </rPh>
    <rPh sb="25" eb="27">
      <t>ギョウム</t>
    </rPh>
    <rPh sb="28" eb="29">
      <t>トウ</t>
    </rPh>
    <phoneticPr fontId="5"/>
  </si>
  <si>
    <t>沖永良部農業水利事業集水井ポンプ設置製作据付(その３)工事</t>
    <rPh sb="0" eb="4">
      <t>オキノエラブ</t>
    </rPh>
    <rPh sb="4" eb="6">
      <t>ノウギョウ</t>
    </rPh>
    <rPh sb="6" eb="8">
      <t>スイリ</t>
    </rPh>
    <rPh sb="8" eb="10">
      <t>ジギョウ</t>
    </rPh>
    <rPh sb="10" eb="12">
      <t>シュウスイ</t>
    </rPh>
    <rPh sb="12" eb="13">
      <t>イ</t>
    </rPh>
    <rPh sb="16" eb="18">
      <t>セッチ</t>
    </rPh>
    <rPh sb="18" eb="20">
      <t>セイサク</t>
    </rPh>
    <rPh sb="20" eb="22">
      <t>スエツケ</t>
    </rPh>
    <rPh sb="27" eb="29">
      <t>コウジ</t>
    </rPh>
    <phoneticPr fontId="5"/>
  </si>
  <si>
    <t>令和２年度沖永良部農業水利事業地下水観測孔設置その他工事</t>
    <rPh sb="0" eb="2">
      <t>レイワ</t>
    </rPh>
    <rPh sb="3" eb="5">
      <t>ネンド</t>
    </rPh>
    <rPh sb="5" eb="9">
      <t>オキノエラブ</t>
    </rPh>
    <rPh sb="9" eb="11">
      <t>ノウギョウ</t>
    </rPh>
    <rPh sb="11" eb="13">
      <t>スイリ</t>
    </rPh>
    <rPh sb="13" eb="15">
      <t>ジギョウ</t>
    </rPh>
    <rPh sb="15" eb="18">
      <t>チカスイ</t>
    </rPh>
    <rPh sb="18" eb="20">
      <t>カンソク</t>
    </rPh>
    <rPh sb="20" eb="21">
      <t>アナ</t>
    </rPh>
    <rPh sb="21" eb="23">
      <t>セッチ</t>
    </rPh>
    <rPh sb="25" eb="26">
      <t>タ</t>
    </rPh>
    <rPh sb="26" eb="28">
      <t>コウジ</t>
    </rPh>
    <phoneticPr fontId="5"/>
  </si>
  <si>
    <t>令和元年度沖永良部農業水利事業安全施設設置他(その２)工事</t>
    <rPh sb="0" eb="2">
      <t>レイワ</t>
    </rPh>
    <rPh sb="2" eb="5">
      <t>ガンネンド</t>
    </rPh>
    <rPh sb="5" eb="9">
      <t>オキノエラブ</t>
    </rPh>
    <rPh sb="9" eb="11">
      <t>ノウギョウ</t>
    </rPh>
    <rPh sb="11" eb="13">
      <t>スイリ</t>
    </rPh>
    <rPh sb="13" eb="15">
      <t>ジギョウ</t>
    </rPh>
    <rPh sb="15" eb="17">
      <t>アンゼン</t>
    </rPh>
    <rPh sb="17" eb="19">
      <t>シセツ</t>
    </rPh>
    <rPh sb="19" eb="21">
      <t>セッチ</t>
    </rPh>
    <rPh sb="21" eb="22">
      <t>ホカ</t>
    </rPh>
    <rPh sb="27" eb="29">
      <t>コウジ</t>
    </rPh>
    <phoneticPr fontId="5"/>
  </si>
  <si>
    <t>令和３年度喜界島農業水利事業湾頭原２号幹線水路調査測量設計業務</t>
    <rPh sb="0" eb="2">
      <t>レイワ</t>
    </rPh>
    <rPh sb="3" eb="5">
      <t>ネンド</t>
    </rPh>
    <rPh sb="5" eb="8">
      <t>キカイジマ</t>
    </rPh>
    <rPh sb="8" eb="10">
      <t>ノウギョウ</t>
    </rPh>
    <rPh sb="10" eb="12">
      <t>スイリ</t>
    </rPh>
    <rPh sb="12" eb="14">
      <t>ジギョウ</t>
    </rPh>
    <rPh sb="14" eb="15">
      <t>ワン</t>
    </rPh>
    <rPh sb="15" eb="16">
      <t>アタマ</t>
    </rPh>
    <rPh sb="16" eb="17">
      <t>ハラ</t>
    </rPh>
    <rPh sb="18" eb="19">
      <t>ゴウ</t>
    </rPh>
    <rPh sb="19" eb="21">
      <t>カンセン</t>
    </rPh>
    <rPh sb="21" eb="23">
      <t>スイロ</t>
    </rPh>
    <rPh sb="23" eb="25">
      <t>チョウサ</t>
    </rPh>
    <rPh sb="25" eb="27">
      <t>ソクリョウ</t>
    </rPh>
    <rPh sb="27" eb="29">
      <t>セッケイ</t>
    </rPh>
    <rPh sb="29" eb="31">
      <t>ギョウム</t>
    </rPh>
    <phoneticPr fontId="5"/>
  </si>
  <si>
    <t>令和３年度喜界島農業水利事業喜界第２地下ダム南堤調査業務</t>
    <rPh sb="0" eb="2">
      <t>レイワ</t>
    </rPh>
    <rPh sb="3" eb="5">
      <t>ネンド</t>
    </rPh>
    <rPh sb="5" eb="8">
      <t>キカイジマ</t>
    </rPh>
    <rPh sb="8" eb="10">
      <t>ノウギョウ</t>
    </rPh>
    <rPh sb="10" eb="12">
      <t>スイリ</t>
    </rPh>
    <rPh sb="12" eb="14">
      <t>ジギョウ</t>
    </rPh>
    <rPh sb="14" eb="16">
      <t>キカイ</t>
    </rPh>
    <rPh sb="16" eb="17">
      <t>ダイ</t>
    </rPh>
    <rPh sb="18" eb="20">
      <t>チカ</t>
    </rPh>
    <rPh sb="22" eb="23">
      <t>ミナミ</t>
    </rPh>
    <rPh sb="23" eb="24">
      <t>テイ</t>
    </rPh>
    <rPh sb="24" eb="26">
      <t>チョウサ</t>
    </rPh>
    <rPh sb="26" eb="28">
      <t>ギョウム</t>
    </rPh>
    <phoneticPr fontId="5"/>
  </si>
  <si>
    <t>令和２年度沖永良部農業水利事業集水井ポンプ設置製作据付(その２)工事　等</t>
    <rPh sb="0" eb="2">
      <t>レイワ</t>
    </rPh>
    <rPh sb="3" eb="5">
      <t>ネンド</t>
    </rPh>
    <rPh sb="5" eb="9">
      <t>オキノエラブ</t>
    </rPh>
    <rPh sb="9" eb="11">
      <t>ノウギョウ</t>
    </rPh>
    <rPh sb="11" eb="13">
      <t>スイリ</t>
    </rPh>
    <rPh sb="13" eb="15">
      <t>ジギョウ</t>
    </rPh>
    <rPh sb="15" eb="18">
      <t>シュウスイイ</t>
    </rPh>
    <rPh sb="21" eb="27">
      <t>セッチセイサクスエツケ</t>
    </rPh>
    <rPh sb="32" eb="34">
      <t>コウジ</t>
    </rPh>
    <rPh sb="35" eb="36">
      <t>トウ</t>
    </rPh>
    <phoneticPr fontId="5"/>
  </si>
  <si>
    <t>令和３年度沖永良部農業水利事業水質調査業務　等</t>
    <rPh sb="0" eb="2">
      <t>レイワ</t>
    </rPh>
    <rPh sb="3" eb="5">
      <t>ネンド</t>
    </rPh>
    <rPh sb="5" eb="9">
      <t>オキノエラブ</t>
    </rPh>
    <rPh sb="9" eb="11">
      <t>ノウギョウ</t>
    </rPh>
    <rPh sb="11" eb="13">
      <t>スイリ</t>
    </rPh>
    <rPh sb="13" eb="15">
      <t>ジギョウ</t>
    </rPh>
    <rPh sb="15" eb="17">
      <t>スイシツ</t>
    </rPh>
    <rPh sb="17" eb="19">
      <t>チョウサ</t>
    </rPh>
    <rPh sb="19" eb="21">
      <t>ギョウム</t>
    </rPh>
    <rPh sb="22" eb="23">
      <t>トウ</t>
    </rPh>
    <phoneticPr fontId="5"/>
  </si>
  <si>
    <t>株式会社川北電工</t>
    <rPh sb="0" eb="2">
      <t>カブシキ</t>
    </rPh>
    <rPh sb="2" eb="4">
      <t>カイシャ</t>
    </rPh>
    <rPh sb="4" eb="5">
      <t>カワ</t>
    </rPh>
    <rPh sb="5" eb="6">
      <t>キタ</t>
    </rPh>
    <rPh sb="6" eb="8">
      <t>デンコウ</t>
    </rPh>
    <phoneticPr fontId="5"/>
  </si>
  <si>
    <t>日本基礎技術株式会社九州支店</t>
    <rPh sb="0" eb="2">
      <t>ニホン</t>
    </rPh>
    <rPh sb="2" eb="4">
      <t>キソ</t>
    </rPh>
    <rPh sb="4" eb="6">
      <t>ギジュツ</t>
    </rPh>
    <rPh sb="6" eb="8">
      <t>カブシキ</t>
    </rPh>
    <rPh sb="8" eb="10">
      <t>カイシャ</t>
    </rPh>
    <rPh sb="10" eb="12">
      <t>キュウシュウ</t>
    </rPh>
    <rPh sb="12" eb="14">
      <t>シテン</t>
    </rPh>
    <phoneticPr fontId="5"/>
  </si>
  <si>
    <t>NTCコンサルタンツ株式会社九州支店</t>
    <rPh sb="10" eb="14">
      <t>カブシキカイシャ</t>
    </rPh>
    <rPh sb="14" eb="16">
      <t>キュウシュウ</t>
    </rPh>
    <rPh sb="16" eb="18">
      <t>シテン</t>
    </rPh>
    <phoneticPr fontId="5"/>
  </si>
  <si>
    <t>株式会社稲盛機工店</t>
    <rPh sb="0" eb="4">
      <t>カブシキカイシャ</t>
    </rPh>
    <rPh sb="4" eb="5">
      <t>イネ</t>
    </rPh>
    <rPh sb="5" eb="6">
      <t>モ</t>
    </rPh>
    <rPh sb="6" eb="7">
      <t>キ</t>
    </rPh>
    <rPh sb="7" eb="8">
      <t>コウ</t>
    </rPh>
    <rPh sb="8" eb="9">
      <t>テン</t>
    </rPh>
    <phoneticPr fontId="5"/>
  </si>
  <si>
    <t>株式会社久保建設</t>
    <rPh sb="0" eb="4">
      <t>カブシキカイシャ</t>
    </rPh>
    <rPh sb="4" eb="6">
      <t>クボ</t>
    </rPh>
    <rPh sb="6" eb="8">
      <t>ケンセツ</t>
    </rPh>
    <phoneticPr fontId="5"/>
  </si>
  <si>
    <t>株式会社安藤・間九州支店</t>
    <rPh sb="0" eb="2">
      <t>カブシキ</t>
    </rPh>
    <rPh sb="2" eb="4">
      <t>カイシャ</t>
    </rPh>
    <rPh sb="4" eb="6">
      <t>アンドウ</t>
    </rPh>
    <rPh sb="7" eb="8">
      <t>アイダ</t>
    </rPh>
    <rPh sb="8" eb="10">
      <t>キュウシュウ</t>
    </rPh>
    <rPh sb="10" eb="12">
      <t>シテン</t>
    </rPh>
    <phoneticPr fontId="5"/>
  </si>
  <si>
    <t>内外エンジニアリング株式会社福岡支店</t>
    <rPh sb="0" eb="2">
      <t>ナイガイ</t>
    </rPh>
    <rPh sb="10" eb="14">
      <t>カブシキカイシャ</t>
    </rPh>
    <rPh sb="14" eb="16">
      <t>フクオカ</t>
    </rPh>
    <rPh sb="16" eb="18">
      <t>シテン</t>
    </rPh>
    <phoneticPr fontId="5"/>
  </si>
  <si>
    <t>中央開発株式会社九州支社</t>
    <rPh sb="0" eb="2">
      <t>チュウオウ</t>
    </rPh>
    <rPh sb="2" eb="4">
      <t>カイハツ</t>
    </rPh>
    <rPh sb="4" eb="8">
      <t>カブシキカイシャ</t>
    </rPh>
    <rPh sb="8" eb="10">
      <t>キュウシュウ</t>
    </rPh>
    <rPh sb="10" eb="12">
      <t>シシャ</t>
    </rPh>
    <phoneticPr fontId="5"/>
  </si>
  <si>
    <t>株式会社メカテクス</t>
    <rPh sb="0" eb="4">
      <t>カブシキカイシャ</t>
    </rPh>
    <phoneticPr fontId="5"/>
  </si>
  <si>
    <t>若鈴コンサルタンツ株式会社九州支店</t>
    <rPh sb="0" eb="1">
      <t>ワカ</t>
    </rPh>
    <rPh sb="1" eb="2">
      <t>スズ</t>
    </rPh>
    <rPh sb="9" eb="13">
      <t>カブシキカイシャ</t>
    </rPh>
    <rPh sb="13" eb="15">
      <t>キュウシュウ</t>
    </rPh>
    <rPh sb="15" eb="17">
      <t>シテン</t>
    </rPh>
    <phoneticPr fontId="5"/>
  </si>
  <si>
    <t>-</t>
    <phoneticPr fontId="5"/>
  </si>
  <si>
    <t>－</t>
    <phoneticPr fontId="5"/>
  </si>
  <si>
    <t>令和５年度の奄美群島の延べ宿泊観光客数　1,000千人</t>
    <phoneticPr fontId="5"/>
  </si>
  <si>
    <t>事業自体の法的位置づけや重要性は理解できる。しかし、(1)農業の基盤整備に投資し、それがアウトカム指標の農業生産額の増額につながるにはタイムラグがあり、指標の見直しが必要ではないか。(2)事業の中には一者入札も多く、入札の公平性、透明性、競争性を確保する努力が必要である。(3)「奄美群島の延べ宿泊観光客数」をアウトカム指標としているが、どのようなロジックでそれが事業から達成されるのかわかりづらい。</t>
    <phoneticPr fontId="5"/>
  </si>
  <si>
    <t>○奄美群島振興開発計画に基づく各種公共事業については、入札の公平性・透明性・競争性が確保され、かつ、効果的な執行となるよう、各所管部局において必要な見直しが行われるよう働きかけるべき。
○アウトカム指標について、活動指標等に紐づくものとするなど、より合理的なものに見直すべき。</t>
    <rPh sb="1" eb="3">
      <t>アマミ</t>
    </rPh>
    <rPh sb="3" eb="5">
      <t>グントウ</t>
    </rPh>
    <rPh sb="7" eb="11">
      <t>カイハツケイカク</t>
    </rPh>
    <rPh sb="12" eb="13">
      <t>モト</t>
    </rPh>
    <rPh sb="27" eb="29">
      <t>ニュウサツ</t>
    </rPh>
    <rPh sb="30" eb="33">
      <t>コウヘイセイ</t>
    </rPh>
    <rPh sb="34" eb="37">
      <t>トウメイセイ</t>
    </rPh>
    <rPh sb="38" eb="41">
      <t>キョウソウセイ</t>
    </rPh>
    <rPh sb="42" eb="44">
      <t>カクホ</t>
    </rPh>
    <rPh sb="99" eb="101">
      <t>シヒョウ</t>
    </rPh>
    <rPh sb="106" eb="110">
      <t>カツドウシヒョウ</t>
    </rPh>
    <rPh sb="110" eb="111">
      <t>トウ</t>
    </rPh>
    <rPh sb="112" eb="113">
      <t>ヒモ</t>
    </rPh>
    <rPh sb="125" eb="128">
      <t>ゴウリテキ</t>
    </rPh>
    <rPh sb="132" eb="134">
      <t>ミナオ</t>
    </rPh>
    <phoneticPr fontId="5"/>
  </si>
  <si>
    <t>特別地域振興官
宮本　貴章</t>
    <rPh sb="8" eb="10">
      <t>ミヤモト</t>
    </rPh>
    <rPh sb="11" eb="13">
      <t>タカアキ</t>
    </rPh>
    <phoneticPr fontId="5"/>
  </si>
  <si>
    <t>　令和元年度までの｢奄美群島振興開発事業｣を、令和２年度に｢奄美群島振興開発事業｣と｢奄美群島振興開発事業に必要な経費｣に分割した。
　そのため、｢予算額・執行額｣における令和３年度の｢前年度から繰越し｣の額が、令和２年度の｢翌年度へ繰越し｣の額とは一致しない。
重要政策推進枠：2,952
｢防災・減災、国土強靱化のための5カ年加速化対策｣等については、予算編成過程で検討する。</t>
    <rPh sb="1" eb="3">
      <t>レイワ</t>
    </rPh>
    <rPh sb="3" eb="6">
      <t>ガンネンド</t>
    </rPh>
    <rPh sb="10" eb="12">
      <t>アマミ</t>
    </rPh>
    <rPh sb="12" eb="14">
      <t>グントウ</t>
    </rPh>
    <rPh sb="14" eb="16">
      <t>シンコウ</t>
    </rPh>
    <rPh sb="16" eb="18">
      <t>カイハツ</t>
    </rPh>
    <rPh sb="18" eb="20">
      <t>ジギョウ</t>
    </rPh>
    <rPh sb="23" eb="25">
      <t>レイワ</t>
    </rPh>
    <rPh sb="26" eb="28">
      <t>ネンド</t>
    </rPh>
    <rPh sb="30" eb="32">
      <t>アマミ</t>
    </rPh>
    <rPh sb="32" eb="34">
      <t>グントウ</t>
    </rPh>
    <rPh sb="34" eb="36">
      <t>シンコウ</t>
    </rPh>
    <rPh sb="36" eb="38">
      <t>カイハツ</t>
    </rPh>
    <rPh sb="38" eb="40">
      <t>ジギョウ</t>
    </rPh>
    <rPh sb="43" eb="45">
      <t>アマミ</t>
    </rPh>
    <rPh sb="45" eb="47">
      <t>グントウ</t>
    </rPh>
    <rPh sb="47" eb="49">
      <t>シンコウ</t>
    </rPh>
    <rPh sb="49" eb="51">
      <t>カイハツ</t>
    </rPh>
    <rPh sb="51" eb="53">
      <t>ジギョウ</t>
    </rPh>
    <rPh sb="54" eb="56">
      <t>ヒツヨウ</t>
    </rPh>
    <rPh sb="57" eb="59">
      <t>ケイヒ</t>
    </rPh>
    <rPh sb="61" eb="63">
      <t>ブンカツ</t>
    </rPh>
    <rPh sb="74" eb="77">
      <t>ヨサンガク</t>
    </rPh>
    <rPh sb="78" eb="80">
      <t>シッコウ</t>
    </rPh>
    <rPh sb="80" eb="81">
      <t>ガク</t>
    </rPh>
    <rPh sb="86" eb="88">
      <t>レイワ</t>
    </rPh>
    <rPh sb="89" eb="91">
      <t>ネンド</t>
    </rPh>
    <rPh sb="93" eb="96">
      <t>ゼンネンド</t>
    </rPh>
    <rPh sb="98" eb="100">
      <t>クリコシ</t>
    </rPh>
    <rPh sb="103" eb="104">
      <t>ガク</t>
    </rPh>
    <rPh sb="106" eb="108">
      <t>レイワ</t>
    </rPh>
    <rPh sb="109" eb="111">
      <t>ネンド</t>
    </rPh>
    <rPh sb="113" eb="116">
      <t>ヨクネンド</t>
    </rPh>
    <rPh sb="117" eb="119">
      <t>クリコシ</t>
    </rPh>
    <rPh sb="122" eb="123">
      <t>ガク</t>
    </rPh>
    <rPh sb="125" eb="127">
      <t>イッチ</t>
    </rPh>
    <rPh sb="133" eb="140">
      <t>ジュウヨウセイサクスイシンワク</t>
    </rPh>
    <rPh sb="149" eb="151">
      <t>ボウサイ</t>
    </rPh>
    <rPh sb="152" eb="154">
      <t>ゲンサイ</t>
    </rPh>
    <rPh sb="155" eb="159">
      <t>コクドキョウジン</t>
    </rPh>
    <rPh sb="159" eb="160">
      <t>カ</t>
    </rPh>
    <rPh sb="166" eb="167">
      <t>ネン</t>
    </rPh>
    <rPh sb="167" eb="170">
      <t>カソクカ</t>
    </rPh>
    <rPh sb="170" eb="172">
      <t>タイサク</t>
    </rPh>
    <rPh sb="173" eb="174">
      <t>トウ</t>
    </rPh>
    <rPh sb="180" eb="182">
      <t>ヨサン</t>
    </rPh>
    <rPh sb="182" eb="184">
      <t>ヘンセイ</t>
    </rPh>
    <rPh sb="184" eb="186">
      <t>カテイ</t>
    </rPh>
    <rPh sb="187" eb="189">
      <t>ケントウ</t>
    </rPh>
    <phoneticPr fontId="5"/>
  </si>
  <si>
    <t>○各アウトカム指標については、鹿児島県が策定する奄美群島振興開発計画で設定したものであり、公共事業・非公共事業の両面から効率的・効果的に施策を講じるための指標である。より合理的な指標となるよう検討を行っていく。
○奄美群島振興開発計画に基づく各種公共事業については、入札の公平性・透明性・競争性が確保され、かつ、効果的な執行となるよう、各所管部局において必要な見直しが行われるよう働きかける。
○奄美群島振興開発計画に基づく事業については、奄美群島振興開発特別措置法の趣旨を踏まえ、引き続き、奄美群島に係る公共事業の総合性を確保し、計画的かつ効率的な事業執行に努める。</t>
    <rPh sb="1" eb="2">
      <t>カク</t>
    </rPh>
    <rPh sb="7" eb="9">
      <t>シヒョウ</t>
    </rPh>
    <rPh sb="15" eb="19">
      <t>カゴシマケン</t>
    </rPh>
    <rPh sb="20" eb="22">
      <t>サクテイ</t>
    </rPh>
    <rPh sb="24" eb="26">
      <t>アマミ</t>
    </rPh>
    <rPh sb="26" eb="28">
      <t>グントウ</t>
    </rPh>
    <rPh sb="28" eb="30">
      <t>シンコウ</t>
    </rPh>
    <rPh sb="30" eb="32">
      <t>カイハツ</t>
    </rPh>
    <rPh sb="32" eb="34">
      <t>ケイカク</t>
    </rPh>
    <rPh sb="35" eb="37">
      <t>セッテイ</t>
    </rPh>
    <rPh sb="45" eb="47">
      <t>コウキョウ</t>
    </rPh>
    <rPh sb="47" eb="49">
      <t>ジギョウ</t>
    </rPh>
    <rPh sb="50" eb="53">
      <t>ヒコウキョウ</t>
    </rPh>
    <rPh sb="53" eb="55">
      <t>ジギョウ</t>
    </rPh>
    <rPh sb="56" eb="58">
      <t>リョウメン</t>
    </rPh>
    <rPh sb="60" eb="63">
      <t>コウリツテキ</t>
    </rPh>
    <rPh sb="64" eb="67">
      <t>コウカテキ</t>
    </rPh>
    <rPh sb="68" eb="70">
      <t>セサク</t>
    </rPh>
    <rPh sb="71" eb="72">
      <t>コウ</t>
    </rPh>
    <rPh sb="77" eb="79">
      <t>シヒョウ</t>
    </rPh>
    <rPh sb="85" eb="88">
      <t>ゴウリテキ</t>
    </rPh>
    <rPh sb="89" eb="91">
      <t>シヒョウ</t>
    </rPh>
    <rPh sb="96" eb="98">
      <t>ケントウ</t>
    </rPh>
    <rPh sb="99" eb="100">
      <t>オコナ</t>
    </rPh>
    <phoneticPr fontId="5"/>
  </si>
  <si>
    <t>　R1年度までの「奄美群島振興開発事業」を、「奄美群島振興開発事業」と「奄美群島振興開発事業に必要な経費」に分割した。
【分割した理由】
奄美群島の振興につながる社会資本の整備等の一括計上の公共事業については「奄美群島振興開発事業」により、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rPh sb="90" eb="92">
      <t>イッカツ</t>
    </rPh>
    <rPh sb="92" eb="94">
      <t>ケイジョウ</t>
    </rPh>
    <rPh sb="95" eb="97">
      <t>コウキョウ</t>
    </rPh>
    <rPh sb="97" eb="99">
      <t>ジギョウ</t>
    </rPh>
    <phoneticPr fontId="5"/>
  </si>
  <si>
    <t>https://www.mlit.go.jp/seisakutokatsu/hyouka/seisakutokatsu_hyouka_tk_000037.html</t>
    <phoneticPr fontId="5"/>
  </si>
  <si>
    <t>P76（全体版）</t>
    <rPh sb="4" eb="7">
      <t>ゼンタイバン</t>
    </rPh>
    <phoneticPr fontId="5"/>
  </si>
  <si>
    <t>村上建設株式会社</t>
    <rPh sb="0" eb="2">
      <t>ムラカミ</t>
    </rPh>
    <rPh sb="2" eb="4">
      <t>ケンセツ</t>
    </rPh>
    <rPh sb="4" eb="8">
      <t>カブシキカイシャ</t>
    </rPh>
    <phoneticPr fontId="5"/>
  </si>
  <si>
    <t>竹山建設株式会社</t>
    <rPh sb="0" eb="2">
      <t>タケヤマ</t>
    </rPh>
    <rPh sb="2" eb="4">
      <t>ケンセツ</t>
    </rPh>
    <rPh sb="4" eb="8">
      <t>カブシキカイシャ</t>
    </rPh>
    <phoneticPr fontId="5"/>
  </si>
  <si>
    <t>株式会社不動テトラ</t>
    <rPh sb="0" eb="4">
      <t>カブシキカイシャ</t>
    </rPh>
    <rPh sb="4" eb="6">
      <t>フドウ</t>
    </rPh>
    <phoneticPr fontId="5"/>
  </si>
  <si>
    <t>株式会社五省コンサルタント</t>
    <rPh sb="0" eb="4">
      <t>カブシキカイシャ</t>
    </rPh>
    <rPh sb="4" eb="6">
      <t>ゴショウ</t>
    </rPh>
    <phoneticPr fontId="5"/>
  </si>
  <si>
    <t>株式会社ボルテック</t>
    <rPh sb="0" eb="4">
      <t>カブシキカイシャ</t>
    </rPh>
    <phoneticPr fontId="5"/>
  </si>
  <si>
    <t>株式会社ソニック</t>
    <rPh sb="0" eb="4">
      <t>カブシキカイシャ</t>
    </rPh>
    <phoneticPr fontId="5"/>
  </si>
  <si>
    <t>一般財団法人港湾空港総合技術センター</t>
    <rPh sb="0" eb="6">
      <t>イッパンザイダンホウジン</t>
    </rPh>
    <rPh sb="6" eb="8">
      <t>コウワン</t>
    </rPh>
    <rPh sb="8" eb="10">
      <t>クウコウ</t>
    </rPh>
    <rPh sb="10" eb="12">
      <t>ソウゴウ</t>
    </rPh>
    <rPh sb="12" eb="14">
      <t>ギジュツ</t>
    </rPh>
    <phoneticPr fontId="5"/>
  </si>
  <si>
    <t>コスモ海洋株式会社</t>
    <rPh sb="3" eb="5">
      <t>カイヨウ</t>
    </rPh>
    <rPh sb="5" eb="9">
      <t>カブシキカイシャ</t>
    </rPh>
    <phoneticPr fontId="5"/>
  </si>
  <si>
    <t>一般財団法人沿岸技術研究センター</t>
    <rPh sb="0" eb="6">
      <t>イッパンザイダンホウジン</t>
    </rPh>
    <rPh sb="6" eb="8">
      <t>エンガン</t>
    </rPh>
    <rPh sb="8" eb="10">
      <t>ギジュツ</t>
    </rPh>
    <rPh sb="10" eb="12">
      <t>ケンキュウ</t>
    </rPh>
    <phoneticPr fontId="5"/>
  </si>
  <si>
    <t>株式会社セトウチ</t>
    <rPh sb="0" eb="4">
      <t>カブシキカイシャ</t>
    </rPh>
    <phoneticPr fontId="5"/>
  </si>
  <si>
    <t>一般財団法人港湾空港総合技術センター</t>
    <rPh sb="0" eb="6">
      <t>イッパンザイダンホウジン</t>
    </rPh>
    <phoneticPr fontId="5"/>
  </si>
  <si>
    <t>丸福建設株式会社</t>
    <rPh sb="0" eb="2">
      <t>マルフク</t>
    </rPh>
    <rPh sb="2" eb="4">
      <t>ケンセツ</t>
    </rPh>
    <rPh sb="4" eb="8">
      <t>カブシキカイシャ</t>
    </rPh>
    <phoneticPr fontId="5"/>
  </si>
  <si>
    <t>株式会社森林テクニクス</t>
    <rPh sb="0" eb="4">
      <t>カブシキカイシャ</t>
    </rPh>
    <rPh sb="4" eb="6">
      <t>シンリン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</si>
</sst>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114935</xdr:colOff>
      <xdr:row>293</xdr:row>
      <xdr:rowOff>62777</xdr:rowOff>
    </xdr:from>
    <xdr:to>
      <xdr:col>45</xdr:col>
      <xdr:colOff>47944</xdr:colOff>
      <xdr:row>293</xdr:row>
      <xdr:rowOff>71032</xdr:rowOff>
    </xdr:to>
    <xdr:cxnSp macro="">
      <xdr:nvCxnSpPr>
        <xdr:cNvPr id="1462" name="直線コネクタ 263">
          <a:extLst>
            <a:ext uri="{FF2B5EF4-FFF2-40B4-BE49-F238E27FC236}">
              <a16:creationId xmlns:a16="http://schemas.microsoft.com/office/drawing/2014/main" id="{00000000-0008-0000-0000-0000B6050000}"/>
            </a:ext>
          </a:extLst>
        </xdr:cNvPr>
        <xdr:cNvCxnSpPr/>
      </xdr:nvCxnSpPr>
      <xdr:spPr>
        <a:xfrm flipH="1">
          <a:off x="1543685" y="102129956"/>
          <a:ext cx="7689080" cy="825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270</xdr:row>
      <xdr:rowOff>266605</xdr:rowOff>
    </xdr:from>
    <xdr:to>
      <xdr:col>24</xdr:col>
      <xdr:colOff>122324</xdr:colOff>
      <xdr:row>270</xdr:row>
      <xdr:rowOff>266605</xdr:rowOff>
    </xdr:to>
    <xdr:cxnSp macro="">
      <xdr:nvCxnSpPr>
        <xdr:cNvPr id="1463" name="直線コネクタ 264">
          <a:extLst>
            <a:ext uri="{FF2B5EF4-FFF2-40B4-BE49-F238E27FC236}">
              <a16:creationId xmlns:a16="http://schemas.microsoft.com/office/drawing/2014/main" id="{00000000-0008-0000-0000-0000B7050000}"/>
            </a:ext>
          </a:extLst>
        </xdr:cNvPr>
        <xdr:cNvCxnSpPr/>
      </xdr:nvCxnSpPr>
      <xdr:spPr>
        <a:xfrm flipH="1">
          <a:off x="1524000" y="90128176"/>
          <a:ext cx="3496895"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114935</xdr:colOff>
      <xdr:row>306</xdr:row>
      <xdr:rowOff>25057</xdr:rowOff>
    </xdr:from>
    <xdr:to>
      <xdr:col>12</xdr:col>
      <xdr:colOff>16418</xdr:colOff>
      <xdr:row>306</xdr:row>
      <xdr:rowOff>30772</xdr:rowOff>
    </xdr:to>
    <xdr:cxnSp macro="">
      <xdr:nvCxnSpPr>
        <xdr:cNvPr id="1464" name="直線コネクタ 265">
          <a:extLst>
            <a:ext uri="{FF2B5EF4-FFF2-40B4-BE49-F238E27FC236}">
              <a16:creationId xmlns:a16="http://schemas.microsoft.com/office/drawing/2014/main" id="{00000000-0008-0000-0000-0000B8050000}"/>
            </a:ext>
          </a:extLst>
        </xdr:cNvPr>
        <xdr:cNvCxnSpPr/>
      </xdr:nvCxnSpPr>
      <xdr:spPr>
        <a:xfrm flipH="1" flipV="1">
          <a:off x="1543685" y="108991057"/>
          <a:ext cx="922019" cy="571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xdr:colOff>
      <xdr:row>289</xdr:row>
      <xdr:rowOff>291699</xdr:rowOff>
    </xdr:from>
    <xdr:to>
      <xdr:col>46</xdr:col>
      <xdr:colOff>116921</xdr:colOff>
      <xdr:row>289</xdr:row>
      <xdr:rowOff>291699</xdr:rowOff>
    </xdr:to>
    <xdr:cxnSp macro="">
      <xdr:nvCxnSpPr>
        <xdr:cNvPr id="1465" name="直線コネクタ 266">
          <a:extLst>
            <a:ext uri="{FF2B5EF4-FFF2-40B4-BE49-F238E27FC236}">
              <a16:creationId xmlns:a16="http://schemas.microsoft.com/office/drawing/2014/main" id="{00000000-0008-0000-0000-0000B9050000}"/>
            </a:ext>
          </a:extLst>
        </xdr:cNvPr>
        <xdr:cNvCxnSpPr/>
      </xdr:nvCxnSpPr>
      <xdr:spPr>
        <a:xfrm flipH="1">
          <a:off x="1539240" y="100236163"/>
          <a:ext cx="79666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269</xdr:row>
      <xdr:rowOff>0</xdr:rowOff>
    </xdr:from>
    <xdr:to>
      <xdr:col>14</xdr:col>
      <xdr:colOff>27373</xdr:colOff>
      <xdr:row>269</xdr:row>
      <xdr:rowOff>408940</xdr:rowOff>
    </xdr:to>
    <xdr:sp macro="" textlink="">
      <xdr:nvSpPr>
        <xdr:cNvPr id="1466" name="テキスト ボックス 62">
          <a:extLst>
            <a:ext uri="{FF2B5EF4-FFF2-40B4-BE49-F238E27FC236}">
              <a16:creationId xmlns:a16="http://schemas.microsoft.com/office/drawing/2014/main" id="{00000000-0008-0000-0000-0000BA050000}"/>
            </a:ext>
          </a:extLst>
        </xdr:cNvPr>
        <xdr:cNvSpPr txBox="1"/>
      </xdr:nvSpPr>
      <xdr:spPr>
        <a:xfrm>
          <a:off x="1428750" y="89330893"/>
          <a:ext cx="1456123" cy="40894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19,199</a:t>
          </a:r>
          <a:r>
            <a:rPr kumimoji="1" lang="ja-JP" altLang="en-US" sz="800">
              <a:solidFill>
                <a:sysClr val="windowText" lastClr="000000"/>
              </a:solidFill>
            </a:rPr>
            <a:t>　百万円</a:t>
          </a:r>
        </a:p>
      </xdr:txBody>
    </xdr:sp>
    <xdr:clientData/>
  </xdr:twoCellAnchor>
  <xdr:twoCellAnchor>
    <xdr:from>
      <xdr:col>8</xdr:col>
      <xdr:colOff>131207</xdr:colOff>
      <xdr:row>270</xdr:row>
      <xdr:rowOff>67273</xdr:rowOff>
    </xdr:from>
    <xdr:to>
      <xdr:col>15</xdr:col>
      <xdr:colOff>167009</xdr:colOff>
      <xdr:row>270</xdr:row>
      <xdr:rowOff>498380</xdr:rowOff>
    </xdr:to>
    <xdr:sp macro="" textlink="">
      <xdr:nvSpPr>
        <xdr:cNvPr id="1467" name="テキスト ボックス 64">
          <a:extLst>
            <a:ext uri="{FF2B5EF4-FFF2-40B4-BE49-F238E27FC236}">
              <a16:creationId xmlns:a16="http://schemas.microsoft.com/office/drawing/2014/main" id="{00000000-0008-0000-0000-0000BB050000}"/>
            </a:ext>
          </a:extLst>
        </xdr:cNvPr>
        <xdr:cNvSpPr txBox="1"/>
      </xdr:nvSpPr>
      <xdr:spPr>
        <a:xfrm>
          <a:off x="1764064" y="89928844"/>
          <a:ext cx="1464552" cy="43110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11,332</a:t>
          </a:r>
          <a:r>
            <a:rPr kumimoji="1" lang="ja-JP" altLang="en-US" sz="800">
              <a:solidFill>
                <a:sysClr val="windowText" lastClr="000000"/>
              </a:solidFill>
            </a:rPr>
            <a:t>　百万円</a:t>
          </a:r>
        </a:p>
      </xdr:txBody>
    </xdr:sp>
    <xdr:clientData/>
  </xdr:twoCellAnchor>
  <xdr:twoCellAnchor>
    <xdr:from>
      <xdr:col>7</xdr:col>
      <xdr:colOff>133350</xdr:colOff>
      <xdr:row>280</xdr:row>
      <xdr:rowOff>271138</xdr:rowOff>
    </xdr:from>
    <xdr:to>
      <xdr:col>26</xdr:col>
      <xdr:colOff>106436</xdr:colOff>
      <xdr:row>280</xdr:row>
      <xdr:rowOff>290823</xdr:rowOff>
    </xdr:to>
    <xdr:cxnSp macro="">
      <xdr:nvCxnSpPr>
        <xdr:cNvPr id="1468" name="直線コネクタ 269">
          <a:extLst>
            <a:ext uri="{FF2B5EF4-FFF2-40B4-BE49-F238E27FC236}">
              <a16:creationId xmlns:a16="http://schemas.microsoft.com/office/drawing/2014/main" id="{00000000-0008-0000-0000-0000BC050000}"/>
            </a:ext>
          </a:extLst>
        </xdr:cNvPr>
        <xdr:cNvCxnSpPr/>
      </xdr:nvCxnSpPr>
      <xdr:spPr>
        <a:xfrm flipH="1">
          <a:off x="1562100" y="95439495"/>
          <a:ext cx="3851122" cy="1968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142002</xdr:colOff>
      <xdr:row>280</xdr:row>
      <xdr:rowOff>97783</xdr:rowOff>
    </xdr:from>
    <xdr:to>
      <xdr:col>15</xdr:col>
      <xdr:colOff>177169</xdr:colOff>
      <xdr:row>280</xdr:row>
      <xdr:rowOff>501008</xdr:rowOff>
    </xdr:to>
    <xdr:sp macro="" textlink="">
      <xdr:nvSpPr>
        <xdr:cNvPr id="1469" name="テキスト ボックス 89">
          <a:extLst>
            <a:ext uri="{FF2B5EF4-FFF2-40B4-BE49-F238E27FC236}">
              <a16:creationId xmlns:a16="http://schemas.microsoft.com/office/drawing/2014/main" id="{00000000-0008-0000-0000-0000BD050000}"/>
            </a:ext>
          </a:extLst>
        </xdr:cNvPr>
        <xdr:cNvSpPr txBox="1"/>
      </xdr:nvSpPr>
      <xdr:spPr>
        <a:xfrm>
          <a:off x="1774859" y="95266140"/>
          <a:ext cx="1463917" cy="4032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6,062</a:t>
          </a:r>
          <a:r>
            <a:rPr kumimoji="1" lang="ja-JP" altLang="en-US" sz="800">
              <a:solidFill>
                <a:sysClr val="windowText" lastClr="000000"/>
              </a:solidFill>
            </a:rPr>
            <a:t>　百万円</a:t>
          </a:r>
        </a:p>
      </xdr:txBody>
    </xdr:sp>
    <xdr:clientData/>
  </xdr:twoCellAnchor>
  <xdr:twoCellAnchor>
    <xdr:from>
      <xdr:col>21</xdr:col>
      <xdr:colOff>20629</xdr:colOff>
      <xdr:row>280</xdr:row>
      <xdr:rowOff>72383</xdr:rowOff>
    </xdr:from>
    <xdr:to>
      <xdr:col>28</xdr:col>
      <xdr:colOff>55795</xdr:colOff>
      <xdr:row>280</xdr:row>
      <xdr:rowOff>478783</xdr:rowOff>
    </xdr:to>
    <xdr:sp macro="" textlink="">
      <xdr:nvSpPr>
        <xdr:cNvPr id="1470" name="テキスト ボックス 90">
          <a:extLst>
            <a:ext uri="{FF2B5EF4-FFF2-40B4-BE49-F238E27FC236}">
              <a16:creationId xmlns:a16="http://schemas.microsoft.com/office/drawing/2014/main" id="{00000000-0008-0000-0000-0000BE050000}"/>
            </a:ext>
          </a:extLst>
        </xdr:cNvPr>
        <xdr:cNvSpPr txBox="1"/>
      </xdr:nvSpPr>
      <xdr:spPr>
        <a:xfrm>
          <a:off x="4306879" y="95240740"/>
          <a:ext cx="1463916" cy="40640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C.</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1,131</a:t>
          </a:r>
          <a:r>
            <a:rPr kumimoji="1" lang="ja-JP" altLang="en-US" sz="800">
              <a:solidFill>
                <a:sysClr val="windowText" lastClr="000000"/>
              </a:solidFill>
            </a:rPr>
            <a:t>　百万円</a:t>
          </a:r>
        </a:p>
      </xdr:txBody>
    </xdr:sp>
    <xdr:clientData/>
  </xdr:twoCellAnchor>
  <xdr:twoCellAnchor>
    <xdr:from>
      <xdr:col>20</xdr:col>
      <xdr:colOff>168995</xdr:colOff>
      <xdr:row>279</xdr:row>
      <xdr:rowOff>416072</xdr:rowOff>
    </xdr:from>
    <xdr:to>
      <xdr:col>23</xdr:col>
      <xdr:colOff>36029</xdr:colOff>
      <xdr:row>280</xdr:row>
      <xdr:rowOff>83813</xdr:rowOff>
    </xdr:to>
    <xdr:sp macro="" textlink="">
      <xdr:nvSpPr>
        <xdr:cNvPr id="1471" name="テキスト ボックス 93">
          <a:extLst>
            <a:ext uri="{FF2B5EF4-FFF2-40B4-BE49-F238E27FC236}">
              <a16:creationId xmlns:a16="http://schemas.microsoft.com/office/drawing/2014/main" id="{00000000-0008-0000-0000-0000BF050000}"/>
            </a:ext>
          </a:extLst>
        </xdr:cNvPr>
        <xdr:cNvSpPr txBox="1"/>
      </xdr:nvSpPr>
      <xdr:spPr>
        <a:xfrm>
          <a:off x="4232995" y="54225972"/>
          <a:ext cx="476634" cy="4424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4754</xdr:colOff>
      <xdr:row>280</xdr:row>
      <xdr:rowOff>515613</xdr:rowOff>
    </xdr:from>
    <xdr:to>
      <xdr:col>28</xdr:col>
      <xdr:colOff>57065</xdr:colOff>
      <xdr:row>281</xdr:row>
      <xdr:rowOff>277105</xdr:rowOff>
    </xdr:to>
    <xdr:sp macro="" textlink="">
      <xdr:nvSpPr>
        <xdr:cNvPr id="1472" name="テキスト ボックス 94">
          <a:extLst>
            <a:ext uri="{FF2B5EF4-FFF2-40B4-BE49-F238E27FC236}">
              <a16:creationId xmlns:a16="http://schemas.microsoft.com/office/drawing/2014/main" id="{00000000-0008-0000-0000-0000C0050000}"/>
            </a:ext>
          </a:extLst>
        </xdr:cNvPr>
        <xdr:cNvSpPr txBox="1"/>
      </xdr:nvSpPr>
      <xdr:spPr>
        <a:xfrm>
          <a:off x="4291004" y="95683970"/>
          <a:ext cx="1481061" cy="29217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かんがい排水事業の実施</a:t>
          </a:r>
        </a:p>
      </xdr:txBody>
    </xdr:sp>
    <xdr:clientData/>
  </xdr:twoCellAnchor>
  <xdr:twoCellAnchor>
    <xdr:from>
      <xdr:col>20</xdr:col>
      <xdr:colOff>195030</xdr:colOff>
      <xdr:row>280</xdr:row>
      <xdr:rowOff>527043</xdr:rowOff>
    </xdr:from>
    <xdr:to>
      <xdr:col>29</xdr:col>
      <xdr:colOff>72067</xdr:colOff>
      <xdr:row>281</xdr:row>
      <xdr:rowOff>159630</xdr:rowOff>
    </xdr:to>
    <xdr:sp macro="" textlink="">
      <xdr:nvSpPr>
        <xdr:cNvPr id="1473" name="大かっこ 1472">
          <a:extLst>
            <a:ext uri="{FF2B5EF4-FFF2-40B4-BE49-F238E27FC236}">
              <a16:creationId xmlns:a16="http://schemas.microsoft.com/office/drawing/2014/main" id="{00000000-0008-0000-0000-0000C1050000}"/>
            </a:ext>
          </a:extLst>
        </xdr:cNvPr>
        <xdr:cNvSpPr/>
      </xdr:nvSpPr>
      <xdr:spPr>
        <a:xfrm>
          <a:off x="4277173" y="95695400"/>
          <a:ext cx="1714001" cy="16326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8</xdr:col>
      <xdr:colOff>92472</xdr:colOff>
      <xdr:row>279</xdr:row>
      <xdr:rowOff>416072</xdr:rowOff>
    </xdr:from>
    <xdr:to>
      <xdr:col>11</xdr:col>
      <xdr:colOff>58104</xdr:colOff>
      <xdr:row>280</xdr:row>
      <xdr:rowOff>72383</xdr:rowOff>
    </xdr:to>
    <xdr:sp macro="" textlink="">
      <xdr:nvSpPr>
        <xdr:cNvPr id="1474" name="テキスト ボックス 107">
          <a:extLst>
            <a:ext uri="{FF2B5EF4-FFF2-40B4-BE49-F238E27FC236}">
              <a16:creationId xmlns:a16="http://schemas.microsoft.com/office/drawing/2014/main" id="{00000000-0008-0000-0000-0000C2050000}"/>
            </a:ext>
          </a:extLst>
        </xdr:cNvPr>
        <xdr:cNvSpPr txBox="1"/>
      </xdr:nvSpPr>
      <xdr:spPr>
        <a:xfrm>
          <a:off x="1718072" y="54225972"/>
          <a:ext cx="575232" cy="4310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140260</xdr:colOff>
      <xdr:row>280</xdr:row>
      <xdr:rowOff>293998</xdr:rowOff>
    </xdr:from>
    <xdr:to>
      <xdr:col>18</xdr:col>
      <xdr:colOff>143435</xdr:colOff>
      <xdr:row>287</xdr:row>
      <xdr:rowOff>183305</xdr:rowOff>
    </xdr:to>
    <xdr:cxnSp macro="">
      <xdr:nvCxnSpPr>
        <xdr:cNvPr id="1475" name="直線コネクタ 276">
          <a:extLst>
            <a:ext uri="{FF2B5EF4-FFF2-40B4-BE49-F238E27FC236}">
              <a16:creationId xmlns:a16="http://schemas.microsoft.com/office/drawing/2014/main" id="{00000000-0008-0000-0000-0000C3050000}"/>
            </a:ext>
          </a:extLst>
        </xdr:cNvPr>
        <xdr:cNvCxnSpPr/>
      </xdr:nvCxnSpPr>
      <xdr:spPr>
        <a:xfrm flipV="1">
          <a:off x="3814189" y="95462355"/>
          <a:ext cx="3175" cy="360405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23404</xdr:colOff>
      <xdr:row>299</xdr:row>
      <xdr:rowOff>373505</xdr:rowOff>
    </xdr:from>
    <xdr:to>
      <xdr:col>41</xdr:col>
      <xdr:colOff>202906</xdr:colOff>
      <xdr:row>299</xdr:row>
      <xdr:rowOff>378585</xdr:rowOff>
    </xdr:to>
    <xdr:cxnSp macro="">
      <xdr:nvCxnSpPr>
        <xdr:cNvPr id="1476" name="直線コネクタ 277">
          <a:extLst>
            <a:ext uri="{FF2B5EF4-FFF2-40B4-BE49-F238E27FC236}">
              <a16:creationId xmlns:a16="http://schemas.microsoft.com/office/drawing/2014/main" id="{00000000-0008-0000-0000-0000C4050000}"/>
            </a:ext>
          </a:extLst>
        </xdr:cNvPr>
        <xdr:cNvCxnSpPr>
          <a:stCxn id="1485" idx="1"/>
        </xdr:cNvCxnSpPr>
      </xdr:nvCxnSpPr>
      <xdr:spPr>
        <a:xfrm flipH="1" flipV="1">
          <a:off x="8187690" y="105624755"/>
          <a:ext cx="383609"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5233</xdr:colOff>
      <xdr:row>295</xdr:row>
      <xdr:rowOff>368715</xdr:rowOff>
    </xdr:from>
    <xdr:to>
      <xdr:col>44</xdr:col>
      <xdr:colOff>115492</xdr:colOff>
      <xdr:row>295</xdr:row>
      <xdr:rowOff>382050</xdr:rowOff>
    </xdr:to>
    <xdr:cxnSp macro="">
      <xdr:nvCxnSpPr>
        <xdr:cNvPr id="1477" name="直線コネクタ 278">
          <a:extLst>
            <a:ext uri="{FF2B5EF4-FFF2-40B4-BE49-F238E27FC236}">
              <a16:creationId xmlns:a16="http://schemas.microsoft.com/office/drawing/2014/main" id="{00000000-0008-0000-0000-0000C5050000}"/>
            </a:ext>
          </a:extLst>
        </xdr:cNvPr>
        <xdr:cNvCxnSpPr/>
      </xdr:nvCxnSpPr>
      <xdr:spPr>
        <a:xfrm flipH="1">
          <a:off x="5516126" y="103497251"/>
          <a:ext cx="3580080" cy="1333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8799</xdr:colOff>
      <xdr:row>298</xdr:row>
      <xdr:rowOff>24985</xdr:rowOff>
    </xdr:from>
    <xdr:to>
      <xdr:col>41</xdr:col>
      <xdr:colOff>193381</xdr:colOff>
      <xdr:row>298</xdr:row>
      <xdr:rowOff>30065</xdr:rowOff>
    </xdr:to>
    <xdr:cxnSp macro="">
      <xdr:nvCxnSpPr>
        <xdr:cNvPr id="1478" name="直線コネクタ 279">
          <a:extLst>
            <a:ext uri="{FF2B5EF4-FFF2-40B4-BE49-F238E27FC236}">
              <a16:creationId xmlns:a16="http://schemas.microsoft.com/office/drawing/2014/main" id="{00000000-0008-0000-0000-0000C6050000}"/>
            </a:ext>
          </a:extLst>
        </xdr:cNvPr>
        <xdr:cNvCxnSpPr>
          <a:stCxn id="1591" idx="1"/>
        </xdr:cNvCxnSpPr>
      </xdr:nvCxnSpPr>
      <xdr:spPr>
        <a:xfrm flipH="1">
          <a:off x="8173085" y="104745556"/>
          <a:ext cx="388689" cy="50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105410</xdr:colOff>
      <xdr:row>269</xdr:row>
      <xdr:rowOff>414655</xdr:rowOff>
    </xdr:from>
    <xdr:to>
      <xdr:col>7</xdr:col>
      <xdr:colOff>114300</xdr:colOff>
      <xdr:row>306</xdr:row>
      <xdr:rowOff>35852</xdr:rowOff>
    </xdr:to>
    <xdr:cxnSp macro="">
      <xdr:nvCxnSpPr>
        <xdr:cNvPr id="1479" name="直線コネクタ 280">
          <a:extLst>
            <a:ext uri="{FF2B5EF4-FFF2-40B4-BE49-F238E27FC236}">
              <a16:creationId xmlns:a16="http://schemas.microsoft.com/office/drawing/2014/main" id="{00000000-0008-0000-0000-0000C7050000}"/>
            </a:ext>
          </a:extLst>
        </xdr:cNvPr>
        <xdr:cNvCxnSpPr/>
      </xdr:nvCxnSpPr>
      <xdr:spPr>
        <a:xfrm flipH="1" flipV="1">
          <a:off x="1534160" y="89745548"/>
          <a:ext cx="8890" cy="19256304"/>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59452</xdr:colOff>
      <xdr:row>289</xdr:row>
      <xdr:rowOff>89769</xdr:rowOff>
    </xdr:from>
    <xdr:to>
      <xdr:col>15</xdr:col>
      <xdr:colOff>94619</xdr:colOff>
      <xdr:row>289</xdr:row>
      <xdr:rowOff>482777</xdr:rowOff>
    </xdr:to>
    <xdr:sp macro="" textlink="">
      <xdr:nvSpPr>
        <xdr:cNvPr id="1480" name="テキスト ボックス 167">
          <a:extLst>
            <a:ext uri="{FF2B5EF4-FFF2-40B4-BE49-F238E27FC236}">
              <a16:creationId xmlns:a16="http://schemas.microsoft.com/office/drawing/2014/main" id="{00000000-0008-0000-0000-0000C8050000}"/>
            </a:ext>
          </a:extLst>
        </xdr:cNvPr>
        <xdr:cNvSpPr txBox="1"/>
      </xdr:nvSpPr>
      <xdr:spPr>
        <a:xfrm>
          <a:off x="1692309" y="100034233"/>
          <a:ext cx="1463917" cy="393008"/>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792</a:t>
          </a:r>
          <a:r>
            <a:rPr kumimoji="1" lang="ja-JP" altLang="en-US" sz="800">
              <a:solidFill>
                <a:sysClr val="windowText" lastClr="000000"/>
              </a:solidFill>
            </a:rPr>
            <a:t>　百万円</a:t>
          </a:r>
        </a:p>
      </xdr:txBody>
    </xdr:sp>
    <xdr:clientData/>
  </xdr:twoCellAnchor>
  <xdr:twoCellAnchor>
    <xdr:from>
      <xdr:col>30</xdr:col>
      <xdr:colOff>169962</xdr:colOff>
      <xdr:row>289</xdr:row>
      <xdr:rowOff>49220</xdr:rowOff>
    </xdr:from>
    <xdr:to>
      <xdr:col>38</xdr:col>
      <xdr:colOff>1021</xdr:colOff>
      <xdr:row>289</xdr:row>
      <xdr:rowOff>463818</xdr:rowOff>
    </xdr:to>
    <xdr:sp macro="" textlink="">
      <xdr:nvSpPr>
        <xdr:cNvPr id="1481" name="テキスト ボックス 168">
          <a:extLst>
            <a:ext uri="{FF2B5EF4-FFF2-40B4-BE49-F238E27FC236}">
              <a16:creationId xmlns:a16="http://schemas.microsoft.com/office/drawing/2014/main" id="{00000000-0008-0000-0000-0000C9050000}"/>
            </a:ext>
          </a:extLst>
        </xdr:cNvPr>
        <xdr:cNvSpPr txBox="1"/>
      </xdr:nvSpPr>
      <xdr:spPr>
        <a:xfrm>
          <a:off x="6293176" y="99993684"/>
          <a:ext cx="1463916" cy="41459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M.</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792</a:t>
          </a:r>
          <a:r>
            <a:rPr kumimoji="1" lang="ja-JP" altLang="en-US" sz="800">
              <a:solidFill>
                <a:sysClr val="windowText" lastClr="000000"/>
              </a:solidFill>
            </a:rPr>
            <a:t>　百万円</a:t>
          </a:r>
        </a:p>
      </xdr:txBody>
    </xdr:sp>
    <xdr:clientData/>
  </xdr:twoCellAnchor>
  <xdr:twoCellAnchor>
    <xdr:from>
      <xdr:col>8</xdr:col>
      <xdr:colOff>89932</xdr:colOff>
      <xdr:row>292</xdr:row>
      <xdr:rowOff>379679</xdr:rowOff>
    </xdr:from>
    <xdr:to>
      <xdr:col>15</xdr:col>
      <xdr:colOff>125099</xdr:colOff>
      <xdr:row>293</xdr:row>
      <xdr:rowOff>258992</xdr:rowOff>
    </xdr:to>
    <xdr:sp macro="" textlink="">
      <xdr:nvSpPr>
        <xdr:cNvPr id="1482" name="テキスト ボックス 169">
          <a:extLst>
            <a:ext uri="{FF2B5EF4-FFF2-40B4-BE49-F238E27FC236}">
              <a16:creationId xmlns:a16="http://schemas.microsoft.com/office/drawing/2014/main" id="{00000000-0008-0000-0000-0000CA050000}"/>
            </a:ext>
          </a:extLst>
        </xdr:cNvPr>
        <xdr:cNvSpPr txBox="1"/>
      </xdr:nvSpPr>
      <xdr:spPr>
        <a:xfrm>
          <a:off x="1722789" y="101916179"/>
          <a:ext cx="1463917" cy="40999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林野庁</a:t>
          </a:r>
          <a:endParaRPr kumimoji="1" lang="en-US" altLang="ja-JP" sz="800">
            <a:solidFill>
              <a:srgbClr val="FF0000"/>
            </a:solidFill>
          </a:endParaRPr>
        </a:p>
        <a:p>
          <a:r>
            <a:rPr kumimoji="1" lang="ja-JP" altLang="en-US" sz="800">
              <a:solidFill>
                <a:srgbClr val="FF0000"/>
              </a:solidFill>
            </a:rPr>
            <a:t>　</a:t>
          </a:r>
          <a:r>
            <a:rPr kumimoji="1" lang="ja-JP" altLang="en-US" sz="800">
              <a:solidFill>
                <a:sysClr val="windowText" lastClr="000000"/>
              </a:solidFill>
            </a:rPr>
            <a:t>　　　　</a:t>
          </a:r>
          <a:r>
            <a:rPr kumimoji="1" lang="en-US" altLang="ja-JP" sz="800">
              <a:solidFill>
                <a:sysClr val="windowText" lastClr="000000"/>
              </a:solidFill>
            </a:rPr>
            <a:t>260</a:t>
          </a:r>
          <a:r>
            <a:rPr kumimoji="1" lang="ja-JP" altLang="en-US" sz="800">
              <a:solidFill>
                <a:sysClr val="windowText" lastClr="000000"/>
              </a:solidFill>
            </a:rPr>
            <a:t>　百万円</a:t>
          </a:r>
        </a:p>
      </xdr:txBody>
    </xdr:sp>
    <xdr:clientData/>
  </xdr:twoCellAnchor>
  <xdr:twoCellAnchor>
    <xdr:from>
      <xdr:col>30</xdr:col>
      <xdr:colOff>182027</xdr:colOff>
      <xdr:row>295</xdr:row>
      <xdr:rowOff>67235</xdr:rowOff>
    </xdr:from>
    <xdr:to>
      <xdr:col>38</xdr:col>
      <xdr:colOff>13721</xdr:colOff>
      <xdr:row>295</xdr:row>
      <xdr:rowOff>514637</xdr:rowOff>
    </xdr:to>
    <xdr:sp macro="" textlink="">
      <xdr:nvSpPr>
        <xdr:cNvPr id="1483" name="テキスト ボックス 171">
          <a:extLst>
            <a:ext uri="{FF2B5EF4-FFF2-40B4-BE49-F238E27FC236}">
              <a16:creationId xmlns:a16="http://schemas.microsoft.com/office/drawing/2014/main" id="{00000000-0008-0000-0000-0000CB050000}"/>
            </a:ext>
          </a:extLst>
        </xdr:cNvPr>
        <xdr:cNvSpPr txBox="1"/>
      </xdr:nvSpPr>
      <xdr:spPr>
        <a:xfrm>
          <a:off x="6233203" y="56948294"/>
          <a:ext cx="1445342" cy="447402"/>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O.</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226</a:t>
          </a:r>
          <a:r>
            <a:rPr kumimoji="1" lang="ja-JP" altLang="en-US" sz="800">
              <a:solidFill>
                <a:sysClr val="windowText" lastClr="000000"/>
              </a:solidFill>
            </a:rPr>
            <a:t>　百万円</a:t>
          </a:r>
        </a:p>
      </xdr:txBody>
    </xdr:sp>
    <xdr:clientData/>
  </xdr:twoCellAnchor>
  <xdr:twoCellAnchor>
    <xdr:from>
      <xdr:col>41</xdr:col>
      <xdr:colOff>185761</xdr:colOff>
      <xdr:row>295</xdr:row>
      <xdr:rowOff>121156</xdr:rowOff>
    </xdr:from>
    <xdr:to>
      <xdr:col>49</xdr:col>
      <xdr:colOff>14419</xdr:colOff>
      <xdr:row>295</xdr:row>
      <xdr:rowOff>514637</xdr:rowOff>
    </xdr:to>
    <xdr:sp macro="" textlink="">
      <xdr:nvSpPr>
        <xdr:cNvPr id="1484" name="テキスト ボックス 172">
          <a:extLst>
            <a:ext uri="{FF2B5EF4-FFF2-40B4-BE49-F238E27FC236}">
              <a16:creationId xmlns:a16="http://schemas.microsoft.com/office/drawing/2014/main" id="{00000000-0008-0000-0000-0000CC050000}"/>
            </a:ext>
          </a:extLst>
        </xdr:cNvPr>
        <xdr:cNvSpPr txBox="1"/>
      </xdr:nvSpPr>
      <xdr:spPr>
        <a:xfrm>
          <a:off x="8554154" y="103249692"/>
          <a:ext cx="1461515" cy="393481"/>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 12</a:t>
          </a:r>
          <a:r>
            <a:rPr kumimoji="1" lang="ja-JP" altLang="en-US" sz="800">
              <a:solidFill>
                <a:sysClr val="windowText" lastClr="000000"/>
              </a:solidFill>
            </a:rPr>
            <a:t>　百万円</a:t>
          </a:r>
        </a:p>
      </xdr:txBody>
    </xdr:sp>
    <xdr:clientData/>
  </xdr:twoCellAnchor>
  <xdr:twoCellAnchor>
    <xdr:from>
      <xdr:col>41</xdr:col>
      <xdr:colOff>202906</xdr:colOff>
      <xdr:row>299</xdr:row>
      <xdr:rowOff>174115</xdr:rowOff>
    </xdr:from>
    <xdr:to>
      <xdr:col>49</xdr:col>
      <xdr:colOff>31564</xdr:colOff>
      <xdr:row>300</xdr:row>
      <xdr:rowOff>41940</xdr:rowOff>
    </xdr:to>
    <xdr:sp macro="" textlink="">
      <xdr:nvSpPr>
        <xdr:cNvPr id="1485" name="テキスト ボックス 174">
          <a:extLst>
            <a:ext uri="{FF2B5EF4-FFF2-40B4-BE49-F238E27FC236}">
              <a16:creationId xmlns:a16="http://schemas.microsoft.com/office/drawing/2014/main" id="{00000000-0008-0000-0000-0000CD050000}"/>
            </a:ext>
          </a:extLst>
        </xdr:cNvPr>
        <xdr:cNvSpPr txBox="1"/>
      </xdr:nvSpPr>
      <xdr:spPr>
        <a:xfrm>
          <a:off x="8571299" y="105425365"/>
          <a:ext cx="1461515" cy="398504"/>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V.</a:t>
          </a:r>
          <a:r>
            <a:rPr kumimoji="1" lang="ja-JP" altLang="en-US" sz="800">
              <a:solidFill>
                <a:sysClr val="windowText" lastClr="000000"/>
              </a:solidFill>
            </a:rPr>
            <a:t>民間事業体（１団体）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30</xdr:col>
      <xdr:colOff>202347</xdr:colOff>
      <xdr:row>289</xdr:row>
      <xdr:rowOff>468898</xdr:rowOff>
    </xdr:from>
    <xdr:to>
      <xdr:col>40</xdr:col>
      <xdr:colOff>17689</xdr:colOff>
      <xdr:row>290</xdr:row>
      <xdr:rowOff>402821</xdr:rowOff>
    </xdr:to>
    <xdr:sp macro="" textlink="">
      <xdr:nvSpPr>
        <xdr:cNvPr id="1486" name="テキスト ボックス 175">
          <a:extLst>
            <a:ext uri="{FF2B5EF4-FFF2-40B4-BE49-F238E27FC236}">
              <a16:creationId xmlns:a16="http://schemas.microsoft.com/office/drawing/2014/main" id="{00000000-0008-0000-0000-0000CE050000}"/>
            </a:ext>
          </a:extLst>
        </xdr:cNvPr>
        <xdr:cNvSpPr txBox="1"/>
      </xdr:nvSpPr>
      <xdr:spPr>
        <a:xfrm>
          <a:off x="6325561" y="100413362"/>
          <a:ext cx="1856414" cy="4646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30</xdr:col>
      <xdr:colOff>198537</xdr:colOff>
      <xdr:row>289</xdr:row>
      <xdr:rowOff>518845</xdr:rowOff>
    </xdr:from>
    <xdr:to>
      <xdr:col>39</xdr:col>
      <xdr:colOff>70632</xdr:colOff>
      <xdr:row>290</xdr:row>
      <xdr:rowOff>233911</xdr:rowOff>
    </xdr:to>
    <xdr:sp macro="" textlink="">
      <xdr:nvSpPr>
        <xdr:cNvPr id="1487" name="大かっこ 1486">
          <a:extLst>
            <a:ext uri="{FF2B5EF4-FFF2-40B4-BE49-F238E27FC236}">
              <a16:creationId xmlns:a16="http://schemas.microsoft.com/office/drawing/2014/main" id="{00000000-0008-0000-0000-0000CF050000}"/>
            </a:ext>
          </a:extLst>
        </xdr:cNvPr>
        <xdr:cNvSpPr/>
      </xdr:nvSpPr>
      <xdr:spPr>
        <a:xfrm>
          <a:off x="6321751" y="100463309"/>
          <a:ext cx="1709060" cy="2457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187666</xdr:colOff>
      <xdr:row>289</xdr:row>
      <xdr:rowOff>46045</xdr:rowOff>
    </xdr:from>
    <xdr:to>
      <xdr:col>49</xdr:col>
      <xdr:colOff>16324</xdr:colOff>
      <xdr:row>289</xdr:row>
      <xdr:rowOff>441593</xdr:rowOff>
    </xdr:to>
    <xdr:sp macro="" textlink="">
      <xdr:nvSpPr>
        <xdr:cNvPr id="1488" name="テキスト ボックス 177">
          <a:extLst>
            <a:ext uri="{FF2B5EF4-FFF2-40B4-BE49-F238E27FC236}">
              <a16:creationId xmlns:a16="http://schemas.microsoft.com/office/drawing/2014/main" id="{00000000-0008-0000-0000-0000D0050000}"/>
            </a:ext>
          </a:extLst>
        </xdr:cNvPr>
        <xdr:cNvSpPr txBox="1"/>
      </xdr:nvSpPr>
      <xdr:spPr>
        <a:xfrm>
          <a:off x="8556059" y="99990509"/>
          <a:ext cx="1461515" cy="39554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R.</a:t>
          </a:r>
          <a:r>
            <a:rPr kumimoji="1" lang="ja-JP" altLang="en-US" sz="800">
              <a:solidFill>
                <a:sysClr val="windowText" lastClr="000000"/>
              </a:solidFill>
            </a:rPr>
            <a:t>市町村（７団体）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206</a:t>
          </a:r>
          <a:r>
            <a:rPr kumimoji="1" lang="ja-JP" altLang="en-US" sz="800">
              <a:solidFill>
                <a:sysClr val="windowText" lastClr="000000"/>
              </a:solidFill>
            </a:rPr>
            <a:t>　百万円</a:t>
          </a:r>
        </a:p>
      </xdr:txBody>
    </xdr:sp>
    <xdr:clientData/>
  </xdr:twoCellAnchor>
  <xdr:twoCellAnchor>
    <xdr:from>
      <xdr:col>42</xdr:col>
      <xdr:colOff>35629</xdr:colOff>
      <xdr:row>289</xdr:row>
      <xdr:rowOff>458103</xdr:rowOff>
    </xdr:from>
    <xdr:to>
      <xdr:col>49</xdr:col>
      <xdr:colOff>122369</xdr:colOff>
      <xdr:row>290</xdr:row>
      <xdr:rowOff>165966</xdr:rowOff>
    </xdr:to>
    <xdr:sp macro="" textlink="">
      <xdr:nvSpPr>
        <xdr:cNvPr id="1489" name="テキスト ボックス 178">
          <a:extLst>
            <a:ext uri="{FF2B5EF4-FFF2-40B4-BE49-F238E27FC236}">
              <a16:creationId xmlns:a16="http://schemas.microsoft.com/office/drawing/2014/main" id="{00000000-0008-0000-0000-0000D1050000}"/>
            </a:ext>
          </a:extLst>
        </xdr:cNvPr>
        <xdr:cNvSpPr txBox="1"/>
      </xdr:nvSpPr>
      <xdr:spPr>
        <a:xfrm>
          <a:off x="8608129" y="100402567"/>
          <a:ext cx="1515490" cy="2385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32454</xdr:colOff>
      <xdr:row>289</xdr:row>
      <xdr:rowOff>510173</xdr:rowOff>
    </xdr:from>
    <xdr:to>
      <xdr:col>49</xdr:col>
      <xdr:colOff>203014</xdr:colOff>
      <xdr:row>290</xdr:row>
      <xdr:rowOff>198351</xdr:rowOff>
    </xdr:to>
    <xdr:sp macro="" textlink="">
      <xdr:nvSpPr>
        <xdr:cNvPr id="1490" name="大かっこ 1489">
          <a:extLst>
            <a:ext uri="{FF2B5EF4-FFF2-40B4-BE49-F238E27FC236}">
              <a16:creationId xmlns:a16="http://schemas.microsoft.com/office/drawing/2014/main" id="{00000000-0008-0000-0000-0000D2050000}"/>
            </a:ext>
          </a:extLst>
        </xdr:cNvPr>
        <xdr:cNvSpPr/>
      </xdr:nvSpPr>
      <xdr:spPr>
        <a:xfrm>
          <a:off x="8604954" y="100454637"/>
          <a:ext cx="1599310" cy="21885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30</xdr:col>
      <xdr:colOff>100885</xdr:colOff>
      <xdr:row>295</xdr:row>
      <xdr:rowOff>514637</xdr:rowOff>
    </xdr:from>
    <xdr:to>
      <xdr:col>39</xdr:col>
      <xdr:colOff>137341</xdr:colOff>
      <xdr:row>296</xdr:row>
      <xdr:rowOff>420839</xdr:rowOff>
    </xdr:to>
    <xdr:sp macro="" textlink="">
      <xdr:nvSpPr>
        <xdr:cNvPr id="1491" name="テキスト ボックス 182">
          <a:extLst>
            <a:ext uri="{FF2B5EF4-FFF2-40B4-BE49-F238E27FC236}">
              <a16:creationId xmlns:a16="http://schemas.microsoft.com/office/drawing/2014/main" id="{00000000-0008-0000-0000-0000D3050000}"/>
            </a:ext>
          </a:extLst>
        </xdr:cNvPr>
        <xdr:cNvSpPr txBox="1"/>
      </xdr:nvSpPr>
      <xdr:spPr>
        <a:xfrm>
          <a:off x="6224099" y="103643173"/>
          <a:ext cx="1873421" cy="436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30</xdr:col>
      <xdr:colOff>82470</xdr:colOff>
      <xdr:row>296</xdr:row>
      <xdr:rowOff>41744</xdr:rowOff>
    </xdr:from>
    <xdr:to>
      <xdr:col>39</xdr:col>
      <xdr:colOff>64917</xdr:colOff>
      <xdr:row>296</xdr:row>
      <xdr:rowOff>301459</xdr:rowOff>
    </xdr:to>
    <xdr:sp macro="" textlink="">
      <xdr:nvSpPr>
        <xdr:cNvPr id="1492" name="大かっこ 1491">
          <a:extLst>
            <a:ext uri="{FF2B5EF4-FFF2-40B4-BE49-F238E27FC236}">
              <a16:creationId xmlns:a16="http://schemas.microsoft.com/office/drawing/2014/main" id="{00000000-0008-0000-0000-0000D4050000}"/>
            </a:ext>
          </a:extLst>
        </xdr:cNvPr>
        <xdr:cNvSpPr/>
      </xdr:nvSpPr>
      <xdr:spPr>
        <a:xfrm>
          <a:off x="6205684" y="103700958"/>
          <a:ext cx="1819412" cy="2597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26739</xdr:colOff>
      <xdr:row>298</xdr:row>
      <xdr:rowOff>226915</xdr:rowOff>
    </xdr:from>
    <xdr:to>
      <xdr:col>49</xdr:col>
      <xdr:colOff>14419</xdr:colOff>
      <xdr:row>298</xdr:row>
      <xdr:rowOff>461173</xdr:rowOff>
    </xdr:to>
    <xdr:sp macro="" textlink="">
      <xdr:nvSpPr>
        <xdr:cNvPr id="1493" name="テキスト ボックス 184">
          <a:extLst>
            <a:ext uri="{FF2B5EF4-FFF2-40B4-BE49-F238E27FC236}">
              <a16:creationId xmlns:a16="http://schemas.microsoft.com/office/drawing/2014/main" id="{00000000-0008-0000-0000-0000D5050000}"/>
            </a:ext>
          </a:extLst>
        </xdr:cNvPr>
        <xdr:cNvSpPr txBox="1"/>
      </xdr:nvSpPr>
      <xdr:spPr>
        <a:xfrm>
          <a:off x="8599239" y="104947486"/>
          <a:ext cx="1416430" cy="234258"/>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23564</xdr:colOff>
      <xdr:row>298</xdr:row>
      <xdr:rowOff>273213</xdr:rowOff>
    </xdr:from>
    <xdr:to>
      <xdr:col>49</xdr:col>
      <xdr:colOff>217619</xdr:colOff>
      <xdr:row>298</xdr:row>
      <xdr:rowOff>504988</xdr:rowOff>
    </xdr:to>
    <xdr:sp macro="" textlink="">
      <xdr:nvSpPr>
        <xdr:cNvPr id="1494" name="大かっこ 1493">
          <a:extLst>
            <a:ext uri="{FF2B5EF4-FFF2-40B4-BE49-F238E27FC236}">
              <a16:creationId xmlns:a16="http://schemas.microsoft.com/office/drawing/2014/main" id="{00000000-0008-0000-0000-0000D6050000}"/>
            </a:ext>
          </a:extLst>
        </xdr:cNvPr>
        <xdr:cNvSpPr/>
      </xdr:nvSpPr>
      <xdr:spPr>
        <a:xfrm>
          <a:off x="8596064" y="104993784"/>
          <a:ext cx="162280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29914</xdr:colOff>
      <xdr:row>300</xdr:row>
      <xdr:rowOff>33050</xdr:rowOff>
    </xdr:from>
    <xdr:to>
      <xdr:col>49</xdr:col>
      <xdr:colOff>108399</xdr:colOff>
      <xdr:row>300</xdr:row>
      <xdr:rowOff>349915</xdr:rowOff>
    </xdr:to>
    <xdr:sp macro="" textlink="">
      <xdr:nvSpPr>
        <xdr:cNvPr id="1495" name="テキスト ボックス 186">
          <a:extLst>
            <a:ext uri="{FF2B5EF4-FFF2-40B4-BE49-F238E27FC236}">
              <a16:creationId xmlns:a16="http://schemas.microsoft.com/office/drawing/2014/main" id="{00000000-0008-0000-0000-0000D7050000}"/>
            </a:ext>
          </a:extLst>
        </xdr:cNvPr>
        <xdr:cNvSpPr txBox="1"/>
      </xdr:nvSpPr>
      <xdr:spPr>
        <a:xfrm>
          <a:off x="8602414" y="105814979"/>
          <a:ext cx="1507235" cy="3168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26739</xdr:colOff>
      <xdr:row>300</xdr:row>
      <xdr:rowOff>81310</xdr:rowOff>
    </xdr:from>
    <xdr:to>
      <xdr:col>49</xdr:col>
      <xdr:colOff>253648</xdr:colOff>
      <xdr:row>300</xdr:row>
      <xdr:rowOff>310545</xdr:rowOff>
    </xdr:to>
    <xdr:sp macro="" textlink="">
      <xdr:nvSpPr>
        <xdr:cNvPr id="1496" name="大かっこ 1495">
          <a:extLst>
            <a:ext uri="{FF2B5EF4-FFF2-40B4-BE49-F238E27FC236}">
              <a16:creationId xmlns:a16="http://schemas.microsoft.com/office/drawing/2014/main" id="{00000000-0008-0000-0000-0000D8050000}"/>
            </a:ext>
          </a:extLst>
        </xdr:cNvPr>
        <xdr:cNvSpPr/>
      </xdr:nvSpPr>
      <xdr:spPr>
        <a:xfrm>
          <a:off x="8599239" y="105863239"/>
          <a:ext cx="1655659"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183515</xdr:colOff>
      <xdr:row>288</xdr:row>
      <xdr:rowOff>423181</xdr:rowOff>
    </xdr:from>
    <xdr:to>
      <xdr:col>10</xdr:col>
      <xdr:colOff>145972</xdr:colOff>
      <xdr:row>289</xdr:row>
      <xdr:rowOff>114534</xdr:rowOff>
    </xdr:to>
    <xdr:sp macro="" textlink="">
      <xdr:nvSpPr>
        <xdr:cNvPr id="1497" name="テキスト ボックス 188">
          <a:extLst>
            <a:ext uri="{FF2B5EF4-FFF2-40B4-BE49-F238E27FC236}">
              <a16:creationId xmlns:a16="http://schemas.microsoft.com/office/drawing/2014/main" id="{00000000-0008-0000-0000-0000D9050000}"/>
            </a:ext>
          </a:extLst>
        </xdr:cNvPr>
        <xdr:cNvSpPr txBox="1"/>
      </xdr:nvSpPr>
      <xdr:spPr>
        <a:xfrm>
          <a:off x="1612265" y="99836967"/>
          <a:ext cx="574778" cy="2220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194310</xdr:colOff>
      <xdr:row>292</xdr:row>
      <xdr:rowOff>191777</xdr:rowOff>
    </xdr:from>
    <xdr:to>
      <xdr:col>10</xdr:col>
      <xdr:colOff>156767</xdr:colOff>
      <xdr:row>292</xdr:row>
      <xdr:rowOff>410159</xdr:rowOff>
    </xdr:to>
    <xdr:sp macro="" textlink="">
      <xdr:nvSpPr>
        <xdr:cNvPr id="1498" name="テキスト ボックス 189">
          <a:extLst>
            <a:ext uri="{FF2B5EF4-FFF2-40B4-BE49-F238E27FC236}">
              <a16:creationId xmlns:a16="http://schemas.microsoft.com/office/drawing/2014/main" id="{00000000-0008-0000-0000-0000DA050000}"/>
            </a:ext>
          </a:extLst>
        </xdr:cNvPr>
        <xdr:cNvSpPr txBox="1"/>
      </xdr:nvSpPr>
      <xdr:spPr>
        <a:xfrm>
          <a:off x="1623060" y="101728277"/>
          <a:ext cx="574778" cy="21838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16419</xdr:colOff>
      <xdr:row>295</xdr:row>
      <xdr:rowOff>354836</xdr:rowOff>
    </xdr:from>
    <xdr:to>
      <xdr:col>40</xdr:col>
      <xdr:colOff>16419</xdr:colOff>
      <xdr:row>299</xdr:row>
      <xdr:rowOff>386840</xdr:rowOff>
    </xdr:to>
    <xdr:cxnSp macro="">
      <xdr:nvCxnSpPr>
        <xdr:cNvPr id="1499" name="直線コネクタ 300">
          <a:extLst>
            <a:ext uri="{FF2B5EF4-FFF2-40B4-BE49-F238E27FC236}">
              <a16:creationId xmlns:a16="http://schemas.microsoft.com/office/drawing/2014/main" id="{00000000-0008-0000-0000-0000DB050000}"/>
            </a:ext>
          </a:extLst>
        </xdr:cNvPr>
        <xdr:cNvCxnSpPr/>
      </xdr:nvCxnSpPr>
      <xdr:spPr>
        <a:xfrm flipV="1">
          <a:off x="8180705" y="103483372"/>
          <a:ext cx="0" cy="2154718"/>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141458</xdr:colOff>
      <xdr:row>296</xdr:row>
      <xdr:rowOff>23964</xdr:rowOff>
    </xdr:from>
    <xdr:to>
      <xdr:col>49</xdr:col>
      <xdr:colOff>366043</xdr:colOff>
      <xdr:row>297</xdr:row>
      <xdr:rowOff>41706</xdr:rowOff>
    </xdr:to>
    <xdr:sp macro="" textlink="">
      <xdr:nvSpPr>
        <xdr:cNvPr id="1500" name="テキスト ボックス 192">
          <a:extLst>
            <a:ext uri="{FF2B5EF4-FFF2-40B4-BE49-F238E27FC236}">
              <a16:creationId xmlns:a16="http://schemas.microsoft.com/office/drawing/2014/main" id="{00000000-0008-0000-0000-0000DC050000}"/>
            </a:ext>
          </a:extLst>
        </xdr:cNvPr>
        <xdr:cNvSpPr txBox="1"/>
      </xdr:nvSpPr>
      <xdr:spPr>
        <a:xfrm>
          <a:off x="9326279" y="103683178"/>
          <a:ext cx="1041014" cy="548421"/>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T</a:t>
          </a:r>
          <a:r>
            <a:rPr kumimoji="1" lang="ja-JP" altLang="en-US" sz="600">
              <a:solidFill>
                <a:sysClr val="windowText" lastClr="000000"/>
              </a:solidFill>
            </a:rPr>
            <a:t>．奄美市の例</a:t>
          </a:r>
        </a:p>
        <a:p>
          <a:r>
            <a:rPr kumimoji="1" lang="ja-JP" altLang="en-US" sz="600">
              <a:solidFill>
                <a:sysClr val="windowText" lastClr="000000"/>
              </a:solidFill>
            </a:rPr>
            <a:t>工事請負費　３  百万円</a:t>
          </a:r>
        </a:p>
        <a:p>
          <a:r>
            <a:rPr kumimoji="1" lang="ja-JP" altLang="en-US" sz="600">
              <a:solidFill>
                <a:sysClr val="windowText" lastClr="000000"/>
              </a:solidFill>
            </a:rPr>
            <a:t>合計　　　　　３  百万円</a:t>
          </a:r>
        </a:p>
        <a:p>
          <a:r>
            <a:rPr kumimoji="1" lang="ja-JP" altLang="en-US" sz="600">
              <a:solidFill>
                <a:sysClr val="windowText" lastClr="000000"/>
              </a:solidFill>
            </a:rPr>
            <a:t>（実績報告ベース）</a:t>
          </a:r>
        </a:p>
      </xdr:txBody>
    </xdr:sp>
    <xdr:clientData/>
  </xdr:twoCellAnchor>
  <xdr:twoCellAnchor>
    <xdr:from>
      <xdr:col>32</xdr:col>
      <xdr:colOff>112474</xdr:colOff>
      <xdr:row>298</xdr:row>
      <xdr:rowOff>101185</xdr:rowOff>
    </xdr:from>
    <xdr:to>
      <xdr:col>39</xdr:col>
      <xdr:colOff>29992</xdr:colOff>
      <xdr:row>299</xdr:row>
      <xdr:rowOff>176655</xdr:rowOff>
    </xdr:to>
    <xdr:sp macro="" textlink="">
      <xdr:nvSpPr>
        <xdr:cNvPr id="1501" name="テキスト ボックス 193">
          <a:extLst>
            <a:ext uri="{FF2B5EF4-FFF2-40B4-BE49-F238E27FC236}">
              <a16:creationId xmlns:a16="http://schemas.microsoft.com/office/drawing/2014/main" id="{00000000-0008-0000-0000-0000DD050000}"/>
            </a:ext>
          </a:extLst>
        </xdr:cNvPr>
        <xdr:cNvSpPr txBox="1"/>
      </xdr:nvSpPr>
      <xdr:spPr>
        <a:xfrm>
          <a:off x="6643903" y="104821756"/>
          <a:ext cx="1346268" cy="606149"/>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U</a:t>
          </a:r>
          <a:r>
            <a:rPr kumimoji="1" lang="ja-JP" altLang="en-US" sz="600">
              <a:solidFill>
                <a:sysClr val="windowText" lastClr="000000"/>
              </a:solidFill>
            </a:rPr>
            <a:t>．あまみ森林組合の例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5</a:t>
          </a:r>
          <a:r>
            <a:rPr kumimoji="1" lang="en-US" altLang="ja-JP" sz="600">
              <a:solidFill>
                <a:sysClr val="windowText" lastClr="000000"/>
              </a:solidFill>
            </a:rPr>
            <a:t>8</a:t>
          </a:r>
          <a:r>
            <a:rPr kumimoji="1" lang="ja-JP" altLang="en-US" sz="600">
              <a:solidFill>
                <a:sysClr val="windowText" lastClr="000000"/>
              </a:solidFill>
            </a:rPr>
            <a:t>　百万円</a:t>
          </a:r>
        </a:p>
        <a:p>
          <a:r>
            <a:rPr kumimoji="1" lang="ja-JP" altLang="en-US" sz="600">
              <a:solidFill>
                <a:sysClr val="windowText" lastClr="000000"/>
              </a:solidFill>
            </a:rPr>
            <a:t>合計　　　　　5</a:t>
          </a:r>
          <a:r>
            <a:rPr kumimoji="1" lang="en-US" altLang="ja-JP" sz="600">
              <a:solidFill>
                <a:sysClr val="windowText" lastClr="000000"/>
              </a:solidFill>
            </a:rPr>
            <a:t>8</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33</xdr:col>
      <xdr:colOff>87298</xdr:colOff>
      <xdr:row>299</xdr:row>
      <xdr:rowOff>337945</xdr:rowOff>
    </xdr:from>
    <xdr:to>
      <xdr:col>39</xdr:col>
      <xdr:colOff>3957</xdr:colOff>
      <xdr:row>300</xdr:row>
      <xdr:rowOff>384840</xdr:rowOff>
    </xdr:to>
    <xdr:sp macro="" textlink="">
      <xdr:nvSpPr>
        <xdr:cNvPr id="1502" name="テキスト ボックス 194">
          <a:extLst>
            <a:ext uri="{FF2B5EF4-FFF2-40B4-BE49-F238E27FC236}">
              <a16:creationId xmlns:a16="http://schemas.microsoft.com/office/drawing/2014/main" id="{00000000-0008-0000-0000-0000DE050000}"/>
            </a:ext>
          </a:extLst>
        </xdr:cNvPr>
        <xdr:cNvSpPr txBox="1"/>
      </xdr:nvSpPr>
      <xdr:spPr>
        <a:xfrm>
          <a:off x="6822834" y="105589195"/>
          <a:ext cx="1141302" cy="577574"/>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V</a:t>
          </a:r>
          <a:r>
            <a:rPr kumimoji="1" lang="ja-JP" altLang="en-US" sz="600">
              <a:solidFill>
                <a:sysClr val="windowText" lastClr="000000"/>
              </a:solidFill>
            </a:rPr>
            <a:t>．盛林業の例</a:t>
          </a:r>
          <a:endParaRPr kumimoji="1" lang="en-US" altLang="ja-JP" sz="600">
            <a:solidFill>
              <a:sysClr val="windowText" lastClr="000000"/>
            </a:solidFill>
          </a:endParaRPr>
        </a:p>
        <a:p>
          <a:r>
            <a:rPr kumimoji="1" lang="ja-JP" altLang="en-US" sz="600">
              <a:solidFill>
                <a:sysClr val="windowText" lastClr="000000"/>
              </a:solidFill>
            </a:rPr>
            <a:t>森林整備費　 21　百万円</a:t>
          </a:r>
        </a:p>
        <a:p>
          <a:r>
            <a:rPr kumimoji="1" lang="ja-JP" altLang="en-US" sz="600">
              <a:solidFill>
                <a:sysClr val="windowText" lastClr="000000"/>
              </a:solidFill>
            </a:rPr>
            <a:t>合計　　　　　 21  百万円</a:t>
          </a:r>
        </a:p>
        <a:p>
          <a:r>
            <a:rPr kumimoji="1" lang="ja-JP" altLang="en-US" sz="600">
              <a:solidFill>
                <a:sysClr val="windowText" lastClr="000000"/>
              </a:solidFill>
            </a:rPr>
            <a:t>（実績報告ベース）</a:t>
          </a:r>
        </a:p>
      </xdr:txBody>
    </xdr:sp>
    <xdr:clientData/>
  </xdr:twoCellAnchor>
  <xdr:twoCellAnchor>
    <xdr:from>
      <xdr:col>30</xdr:col>
      <xdr:colOff>108505</xdr:colOff>
      <xdr:row>288</xdr:row>
      <xdr:rowOff>371202</xdr:rowOff>
    </xdr:from>
    <xdr:to>
      <xdr:col>36</xdr:col>
      <xdr:colOff>52930</xdr:colOff>
      <xdr:row>289</xdr:row>
      <xdr:rowOff>62555</xdr:rowOff>
    </xdr:to>
    <xdr:sp macro="" textlink="">
      <xdr:nvSpPr>
        <xdr:cNvPr id="1503" name="テキスト ボックス 196">
          <a:extLst>
            <a:ext uri="{FF2B5EF4-FFF2-40B4-BE49-F238E27FC236}">
              <a16:creationId xmlns:a16="http://schemas.microsoft.com/office/drawing/2014/main" id="{00000000-0008-0000-0000-0000DF050000}"/>
            </a:ext>
          </a:extLst>
        </xdr:cNvPr>
        <xdr:cNvSpPr txBox="1"/>
      </xdr:nvSpPr>
      <xdr:spPr>
        <a:xfrm>
          <a:off x="6231719" y="99784988"/>
          <a:ext cx="1169068" cy="2220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136692</xdr:colOff>
      <xdr:row>288</xdr:row>
      <xdr:rowOff>379457</xdr:rowOff>
    </xdr:from>
    <xdr:to>
      <xdr:col>47</xdr:col>
      <xdr:colOff>86511</xdr:colOff>
      <xdr:row>289</xdr:row>
      <xdr:rowOff>70810</xdr:rowOff>
    </xdr:to>
    <xdr:sp macro="" textlink="">
      <xdr:nvSpPr>
        <xdr:cNvPr id="1504" name="テキスト ボックス 197">
          <a:extLst>
            <a:ext uri="{FF2B5EF4-FFF2-40B4-BE49-F238E27FC236}">
              <a16:creationId xmlns:a16="http://schemas.microsoft.com/office/drawing/2014/main" id="{00000000-0008-0000-0000-0000E0050000}"/>
            </a:ext>
          </a:extLst>
        </xdr:cNvPr>
        <xdr:cNvSpPr txBox="1"/>
      </xdr:nvSpPr>
      <xdr:spPr>
        <a:xfrm>
          <a:off x="8505085" y="99793243"/>
          <a:ext cx="1174462" cy="22203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30</xdr:col>
      <xdr:colOff>135586</xdr:colOff>
      <xdr:row>294</xdr:row>
      <xdr:rowOff>412285</xdr:rowOff>
    </xdr:from>
    <xdr:to>
      <xdr:col>36</xdr:col>
      <xdr:colOff>80646</xdr:colOff>
      <xdr:row>295</xdr:row>
      <xdr:rowOff>67236</xdr:rowOff>
    </xdr:to>
    <xdr:sp macro="" textlink="">
      <xdr:nvSpPr>
        <xdr:cNvPr id="1505" name="テキスト ボックス 198">
          <a:extLst>
            <a:ext uri="{FF2B5EF4-FFF2-40B4-BE49-F238E27FC236}">
              <a16:creationId xmlns:a16="http://schemas.microsoft.com/office/drawing/2014/main" id="{00000000-0008-0000-0000-0000E1050000}"/>
            </a:ext>
          </a:extLst>
        </xdr:cNvPr>
        <xdr:cNvSpPr txBox="1"/>
      </xdr:nvSpPr>
      <xdr:spPr>
        <a:xfrm>
          <a:off x="6186762" y="56755461"/>
          <a:ext cx="1155296" cy="19283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100001</xdr:colOff>
      <xdr:row>294</xdr:row>
      <xdr:rowOff>448218</xdr:rowOff>
    </xdr:from>
    <xdr:to>
      <xdr:col>47</xdr:col>
      <xdr:colOff>52221</xdr:colOff>
      <xdr:row>295</xdr:row>
      <xdr:rowOff>200531</xdr:rowOff>
    </xdr:to>
    <xdr:sp macro="" textlink="">
      <xdr:nvSpPr>
        <xdr:cNvPr id="1506" name="テキスト ボックス 199">
          <a:extLst>
            <a:ext uri="{FF2B5EF4-FFF2-40B4-BE49-F238E27FC236}">
              <a16:creationId xmlns:a16="http://schemas.microsoft.com/office/drawing/2014/main" id="{00000000-0008-0000-0000-0000E2050000}"/>
            </a:ext>
          </a:extLst>
        </xdr:cNvPr>
        <xdr:cNvSpPr txBox="1"/>
      </xdr:nvSpPr>
      <xdr:spPr>
        <a:xfrm>
          <a:off x="8468394" y="103046075"/>
          <a:ext cx="1176863" cy="28299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169251</xdr:colOff>
      <xdr:row>297</xdr:row>
      <xdr:rowOff>156467</xdr:rowOff>
    </xdr:from>
    <xdr:to>
      <xdr:col>47</xdr:col>
      <xdr:colOff>111276</xdr:colOff>
      <xdr:row>297</xdr:row>
      <xdr:rowOff>377447</xdr:rowOff>
    </xdr:to>
    <xdr:sp macro="" textlink="">
      <xdr:nvSpPr>
        <xdr:cNvPr id="1507" name="テキスト ボックス 200">
          <a:extLst>
            <a:ext uri="{FF2B5EF4-FFF2-40B4-BE49-F238E27FC236}">
              <a16:creationId xmlns:a16="http://schemas.microsoft.com/office/drawing/2014/main" id="{00000000-0008-0000-0000-0000E3050000}"/>
            </a:ext>
          </a:extLst>
        </xdr:cNvPr>
        <xdr:cNvSpPr txBox="1"/>
      </xdr:nvSpPr>
      <xdr:spPr>
        <a:xfrm>
          <a:off x="8537644" y="104346360"/>
          <a:ext cx="1166668"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160996</xdr:colOff>
      <xdr:row>298</xdr:row>
      <xdr:rowOff>527629</xdr:rowOff>
    </xdr:from>
    <xdr:to>
      <xdr:col>47</xdr:col>
      <xdr:colOff>103021</xdr:colOff>
      <xdr:row>299</xdr:row>
      <xdr:rowOff>217930</xdr:rowOff>
    </xdr:to>
    <xdr:sp macro="" textlink="">
      <xdr:nvSpPr>
        <xdr:cNvPr id="1508" name="テキスト ボックス 201">
          <a:extLst>
            <a:ext uri="{FF2B5EF4-FFF2-40B4-BE49-F238E27FC236}">
              <a16:creationId xmlns:a16="http://schemas.microsoft.com/office/drawing/2014/main" id="{00000000-0008-0000-0000-0000E4050000}"/>
            </a:ext>
          </a:extLst>
        </xdr:cNvPr>
        <xdr:cNvSpPr txBox="1"/>
      </xdr:nvSpPr>
      <xdr:spPr>
        <a:xfrm>
          <a:off x="8529389" y="105248200"/>
          <a:ext cx="1166668"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114935</xdr:colOff>
      <xdr:row>304</xdr:row>
      <xdr:rowOff>189713</xdr:rowOff>
    </xdr:from>
    <xdr:to>
      <xdr:col>44</xdr:col>
      <xdr:colOff>18337</xdr:colOff>
      <xdr:row>304</xdr:row>
      <xdr:rowOff>201143</xdr:rowOff>
    </xdr:to>
    <xdr:cxnSp macro="">
      <xdr:nvCxnSpPr>
        <xdr:cNvPr id="1509" name="直線コネクタ 310">
          <a:extLst>
            <a:ext uri="{FF2B5EF4-FFF2-40B4-BE49-F238E27FC236}">
              <a16:creationId xmlns:a16="http://schemas.microsoft.com/office/drawing/2014/main" id="{00000000-0008-0000-0000-0000E5050000}"/>
            </a:ext>
          </a:extLst>
        </xdr:cNvPr>
        <xdr:cNvCxnSpPr/>
      </xdr:nvCxnSpPr>
      <xdr:spPr>
        <a:xfrm flipH="1">
          <a:off x="1543685" y="108094356"/>
          <a:ext cx="7455366" cy="114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302</xdr:row>
      <xdr:rowOff>27342</xdr:rowOff>
    </xdr:from>
    <xdr:to>
      <xdr:col>44</xdr:col>
      <xdr:colOff>67867</xdr:colOff>
      <xdr:row>302</xdr:row>
      <xdr:rowOff>27342</xdr:rowOff>
    </xdr:to>
    <xdr:cxnSp macro="">
      <xdr:nvCxnSpPr>
        <xdr:cNvPr id="1510" name="直線コネクタ 311">
          <a:extLst>
            <a:ext uri="{FF2B5EF4-FFF2-40B4-BE49-F238E27FC236}">
              <a16:creationId xmlns:a16="http://schemas.microsoft.com/office/drawing/2014/main" id="{00000000-0008-0000-0000-0000E6050000}"/>
            </a:ext>
          </a:extLst>
        </xdr:cNvPr>
        <xdr:cNvCxnSpPr/>
      </xdr:nvCxnSpPr>
      <xdr:spPr>
        <a:xfrm flipH="1">
          <a:off x="1533525" y="106870628"/>
          <a:ext cx="7515056"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93107</xdr:colOff>
      <xdr:row>301</xdr:row>
      <xdr:rowOff>398855</xdr:rowOff>
    </xdr:from>
    <xdr:to>
      <xdr:col>15</xdr:col>
      <xdr:colOff>128274</xdr:colOff>
      <xdr:row>302</xdr:row>
      <xdr:rowOff>259694</xdr:rowOff>
    </xdr:to>
    <xdr:sp macro="" textlink="">
      <xdr:nvSpPr>
        <xdr:cNvPr id="1511" name="テキスト ボックス 206">
          <a:extLst>
            <a:ext uri="{FF2B5EF4-FFF2-40B4-BE49-F238E27FC236}">
              <a16:creationId xmlns:a16="http://schemas.microsoft.com/office/drawing/2014/main" id="{00000000-0008-0000-0000-0000E7050000}"/>
            </a:ext>
          </a:extLst>
        </xdr:cNvPr>
        <xdr:cNvSpPr txBox="1"/>
      </xdr:nvSpPr>
      <xdr:spPr>
        <a:xfrm>
          <a:off x="1725964" y="106711462"/>
          <a:ext cx="1463917" cy="39151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147</a:t>
          </a:r>
          <a:r>
            <a:rPr kumimoji="1" lang="ja-JP" altLang="en-US" sz="800">
              <a:solidFill>
                <a:sysClr val="windowText" lastClr="000000"/>
              </a:solidFill>
            </a:rPr>
            <a:t>　百万円</a:t>
          </a:r>
        </a:p>
      </xdr:txBody>
    </xdr:sp>
    <xdr:clientData/>
  </xdr:twoCellAnchor>
  <xdr:twoCellAnchor>
    <xdr:from>
      <xdr:col>42</xdr:col>
      <xdr:colOff>1974</xdr:colOff>
      <xdr:row>301</xdr:row>
      <xdr:rowOff>366561</xdr:rowOff>
    </xdr:from>
    <xdr:to>
      <xdr:col>49</xdr:col>
      <xdr:colOff>34739</xdr:colOff>
      <xdr:row>302</xdr:row>
      <xdr:rowOff>221050</xdr:rowOff>
    </xdr:to>
    <xdr:sp macro="" textlink="">
      <xdr:nvSpPr>
        <xdr:cNvPr id="1512" name="テキスト ボックス 207">
          <a:extLst>
            <a:ext uri="{FF2B5EF4-FFF2-40B4-BE49-F238E27FC236}">
              <a16:creationId xmlns:a16="http://schemas.microsoft.com/office/drawing/2014/main" id="{00000000-0008-0000-0000-0000E8050000}"/>
            </a:ext>
          </a:extLst>
        </xdr:cNvPr>
        <xdr:cNvSpPr txBox="1"/>
      </xdr:nvSpPr>
      <xdr:spPr>
        <a:xfrm>
          <a:off x="8574474" y="106679168"/>
          <a:ext cx="1461515" cy="38516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W.</a:t>
          </a:r>
          <a:r>
            <a:rPr kumimoji="1" lang="ja-JP" altLang="en-US" sz="800">
              <a:solidFill>
                <a:sysClr val="windowText" lastClr="000000"/>
              </a:solidFill>
            </a:rPr>
            <a:t>市町村等（１１団体）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147</a:t>
          </a:r>
          <a:r>
            <a:rPr kumimoji="1" lang="ja-JP" altLang="en-US" sz="800">
              <a:solidFill>
                <a:sysClr val="windowText" lastClr="000000"/>
              </a:solidFill>
            </a:rPr>
            <a:t>　百万円</a:t>
          </a:r>
        </a:p>
      </xdr:txBody>
    </xdr:sp>
    <xdr:clientData/>
  </xdr:twoCellAnchor>
  <xdr:twoCellAnchor>
    <xdr:from>
      <xdr:col>8</xdr:col>
      <xdr:colOff>112792</xdr:colOff>
      <xdr:row>304</xdr:row>
      <xdr:rowOff>39853</xdr:rowOff>
    </xdr:from>
    <xdr:to>
      <xdr:col>15</xdr:col>
      <xdr:colOff>147959</xdr:colOff>
      <xdr:row>304</xdr:row>
      <xdr:rowOff>437940</xdr:rowOff>
    </xdr:to>
    <xdr:sp macro="" textlink="">
      <xdr:nvSpPr>
        <xdr:cNvPr id="1513" name="テキスト ボックス 208">
          <a:extLst>
            <a:ext uri="{FF2B5EF4-FFF2-40B4-BE49-F238E27FC236}">
              <a16:creationId xmlns:a16="http://schemas.microsoft.com/office/drawing/2014/main" id="{00000000-0008-0000-0000-0000E9050000}"/>
            </a:ext>
          </a:extLst>
        </xdr:cNvPr>
        <xdr:cNvSpPr txBox="1"/>
      </xdr:nvSpPr>
      <xdr:spPr>
        <a:xfrm>
          <a:off x="1745649" y="107944496"/>
          <a:ext cx="1463917" cy="39808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51</a:t>
          </a:r>
          <a:r>
            <a:rPr kumimoji="1" lang="ja-JP" altLang="en-US" sz="800">
              <a:solidFill>
                <a:sysClr val="windowText" lastClr="000000"/>
              </a:solidFill>
            </a:rPr>
            <a:t>　百万円</a:t>
          </a:r>
        </a:p>
      </xdr:txBody>
    </xdr:sp>
    <xdr:clientData/>
  </xdr:twoCellAnchor>
  <xdr:twoCellAnchor>
    <xdr:from>
      <xdr:col>42</xdr:col>
      <xdr:colOff>8959</xdr:colOff>
      <xdr:row>303</xdr:row>
      <xdr:rowOff>524268</xdr:rowOff>
    </xdr:from>
    <xdr:to>
      <xdr:col>49</xdr:col>
      <xdr:colOff>41724</xdr:colOff>
      <xdr:row>304</xdr:row>
      <xdr:rowOff>399931</xdr:rowOff>
    </xdr:to>
    <xdr:sp macro="" textlink="">
      <xdr:nvSpPr>
        <xdr:cNvPr id="1514" name="テキスト ボックス 209">
          <a:extLst>
            <a:ext uri="{FF2B5EF4-FFF2-40B4-BE49-F238E27FC236}">
              <a16:creationId xmlns:a16="http://schemas.microsoft.com/office/drawing/2014/main" id="{00000000-0008-0000-0000-0000EA050000}"/>
            </a:ext>
          </a:extLst>
        </xdr:cNvPr>
        <xdr:cNvSpPr txBox="1"/>
      </xdr:nvSpPr>
      <xdr:spPr>
        <a:xfrm>
          <a:off x="8581459" y="107898232"/>
          <a:ext cx="1461515" cy="406342"/>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X.</a:t>
          </a:r>
          <a:r>
            <a:rPr kumimoji="1" lang="ja-JP" altLang="en-US" sz="800">
              <a:solidFill>
                <a:sysClr val="windowText" lastClr="000000"/>
              </a:solidFill>
            </a:rPr>
            <a:t>市町村等（１団体）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51</a:t>
          </a:r>
          <a:r>
            <a:rPr kumimoji="1" lang="ja-JP" altLang="en-US" sz="800">
              <a:solidFill>
                <a:sysClr val="windowText" lastClr="000000"/>
              </a:solidFill>
            </a:rPr>
            <a:t>　百万円</a:t>
          </a:r>
        </a:p>
      </xdr:txBody>
    </xdr:sp>
    <xdr:clientData/>
  </xdr:twoCellAnchor>
  <xdr:twoCellAnchor>
    <xdr:from>
      <xdr:col>8</xdr:col>
      <xdr:colOff>99457</xdr:colOff>
      <xdr:row>305</xdr:row>
      <xdr:rowOff>366782</xdr:rowOff>
    </xdr:from>
    <xdr:to>
      <xdr:col>15</xdr:col>
      <xdr:colOff>134624</xdr:colOff>
      <xdr:row>306</xdr:row>
      <xdr:rowOff>229527</xdr:rowOff>
    </xdr:to>
    <xdr:sp macro="" textlink="">
      <xdr:nvSpPr>
        <xdr:cNvPr id="1515" name="テキスト ボックス 210">
          <a:extLst>
            <a:ext uri="{FF2B5EF4-FFF2-40B4-BE49-F238E27FC236}">
              <a16:creationId xmlns:a16="http://schemas.microsoft.com/office/drawing/2014/main" id="{00000000-0008-0000-0000-0000EB050000}"/>
            </a:ext>
          </a:extLst>
        </xdr:cNvPr>
        <xdr:cNvSpPr txBox="1"/>
      </xdr:nvSpPr>
      <xdr:spPr>
        <a:xfrm>
          <a:off x="1732314" y="108802103"/>
          <a:ext cx="1463917" cy="39342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特別会計繰入（１勘定）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555</a:t>
          </a:r>
          <a:r>
            <a:rPr kumimoji="1" lang="ja-JP" altLang="en-US" sz="800">
              <a:solidFill>
                <a:sysClr val="windowText" lastClr="000000"/>
              </a:solidFill>
            </a:rPr>
            <a:t>　百万円</a:t>
          </a:r>
        </a:p>
      </xdr:txBody>
    </xdr:sp>
    <xdr:clientData/>
  </xdr:twoCellAnchor>
  <xdr:twoCellAnchor>
    <xdr:from>
      <xdr:col>42</xdr:col>
      <xdr:colOff>10864</xdr:colOff>
      <xdr:row>302</xdr:row>
      <xdr:rowOff>205175</xdr:rowOff>
    </xdr:from>
    <xdr:to>
      <xdr:col>49</xdr:col>
      <xdr:colOff>416123</xdr:colOff>
      <xdr:row>303</xdr:row>
      <xdr:rowOff>84488</xdr:rowOff>
    </xdr:to>
    <xdr:sp macro="" textlink="">
      <xdr:nvSpPr>
        <xdr:cNvPr id="1516" name="テキスト ボックス 211">
          <a:extLst>
            <a:ext uri="{FF2B5EF4-FFF2-40B4-BE49-F238E27FC236}">
              <a16:creationId xmlns:a16="http://schemas.microsoft.com/office/drawing/2014/main" id="{00000000-0008-0000-0000-0000EC050000}"/>
            </a:ext>
          </a:extLst>
        </xdr:cNvPr>
        <xdr:cNvSpPr txBox="1"/>
      </xdr:nvSpPr>
      <xdr:spPr>
        <a:xfrm>
          <a:off x="8583364" y="107048461"/>
          <a:ext cx="1834009" cy="4099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7054</xdr:colOff>
      <xdr:row>302</xdr:row>
      <xdr:rowOff>270580</xdr:rowOff>
    </xdr:from>
    <xdr:to>
      <xdr:col>49</xdr:col>
      <xdr:colOff>254918</xdr:colOff>
      <xdr:row>302</xdr:row>
      <xdr:rowOff>502355</xdr:rowOff>
    </xdr:to>
    <xdr:sp macro="" textlink="">
      <xdr:nvSpPr>
        <xdr:cNvPr id="1517" name="大かっこ 1516">
          <a:extLst>
            <a:ext uri="{FF2B5EF4-FFF2-40B4-BE49-F238E27FC236}">
              <a16:creationId xmlns:a16="http://schemas.microsoft.com/office/drawing/2014/main" id="{00000000-0008-0000-0000-0000ED050000}"/>
            </a:ext>
          </a:extLst>
        </xdr:cNvPr>
        <xdr:cNvSpPr/>
      </xdr:nvSpPr>
      <xdr:spPr>
        <a:xfrm>
          <a:off x="8579554" y="107113866"/>
          <a:ext cx="1676614"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32454</xdr:colOff>
      <xdr:row>304</xdr:row>
      <xdr:rowOff>366969</xdr:rowOff>
    </xdr:from>
    <xdr:to>
      <xdr:col>49</xdr:col>
      <xdr:colOff>298098</xdr:colOff>
      <xdr:row>305</xdr:row>
      <xdr:rowOff>91283</xdr:rowOff>
    </xdr:to>
    <xdr:sp macro="" textlink="">
      <xdr:nvSpPr>
        <xdr:cNvPr id="1518" name="テキスト ボックス 213">
          <a:extLst>
            <a:ext uri="{FF2B5EF4-FFF2-40B4-BE49-F238E27FC236}">
              <a16:creationId xmlns:a16="http://schemas.microsoft.com/office/drawing/2014/main" id="{00000000-0008-0000-0000-0000EE050000}"/>
            </a:ext>
          </a:extLst>
        </xdr:cNvPr>
        <xdr:cNvSpPr txBox="1"/>
      </xdr:nvSpPr>
      <xdr:spPr>
        <a:xfrm>
          <a:off x="8604954" y="108271612"/>
          <a:ext cx="1694394" cy="25499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29279</xdr:colOff>
      <xdr:row>304</xdr:row>
      <xdr:rowOff>413901</xdr:rowOff>
    </xdr:from>
    <xdr:to>
      <xdr:col>49</xdr:col>
      <xdr:colOff>231321</xdr:colOff>
      <xdr:row>305</xdr:row>
      <xdr:rowOff>104618</xdr:rowOff>
    </xdr:to>
    <xdr:sp macro="" textlink="">
      <xdr:nvSpPr>
        <xdr:cNvPr id="1519" name="大かっこ 1518">
          <a:extLst>
            <a:ext uri="{FF2B5EF4-FFF2-40B4-BE49-F238E27FC236}">
              <a16:creationId xmlns:a16="http://schemas.microsoft.com/office/drawing/2014/main" id="{00000000-0008-0000-0000-0000EF050000}"/>
            </a:ext>
          </a:extLst>
        </xdr:cNvPr>
        <xdr:cNvSpPr/>
      </xdr:nvSpPr>
      <xdr:spPr>
        <a:xfrm>
          <a:off x="8601779" y="108318544"/>
          <a:ext cx="1630792" cy="2213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191770</xdr:colOff>
      <xdr:row>301</xdr:row>
      <xdr:rowOff>183590</xdr:rowOff>
    </xdr:from>
    <xdr:to>
      <xdr:col>10</xdr:col>
      <xdr:colOff>153592</xdr:colOff>
      <xdr:row>301</xdr:row>
      <xdr:rowOff>409650</xdr:rowOff>
    </xdr:to>
    <xdr:sp macro="" textlink="">
      <xdr:nvSpPr>
        <xdr:cNvPr id="1520" name="テキスト ボックス 215">
          <a:extLst>
            <a:ext uri="{FF2B5EF4-FFF2-40B4-BE49-F238E27FC236}">
              <a16:creationId xmlns:a16="http://schemas.microsoft.com/office/drawing/2014/main" id="{00000000-0008-0000-0000-0000F0050000}"/>
            </a:ext>
          </a:extLst>
        </xdr:cNvPr>
        <xdr:cNvSpPr txBox="1"/>
      </xdr:nvSpPr>
      <xdr:spPr>
        <a:xfrm>
          <a:off x="1620520" y="106496197"/>
          <a:ext cx="574143"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39197</xdr:colOff>
      <xdr:row>302</xdr:row>
      <xdr:rowOff>131515</xdr:rowOff>
    </xdr:from>
    <xdr:to>
      <xdr:col>41</xdr:col>
      <xdr:colOff>75871</xdr:colOff>
      <xdr:row>303</xdr:row>
      <xdr:rowOff>215241</xdr:rowOff>
    </xdr:to>
    <xdr:sp macro="" textlink="">
      <xdr:nvSpPr>
        <xdr:cNvPr id="1521" name="テキスト ボックス 216">
          <a:extLst>
            <a:ext uri="{FF2B5EF4-FFF2-40B4-BE49-F238E27FC236}">
              <a16:creationId xmlns:a16="http://schemas.microsoft.com/office/drawing/2014/main" id="{00000000-0008-0000-0000-0000F1050000}"/>
            </a:ext>
          </a:extLst>
        </xdr:cNvPr>
        <xdr:cNvSpPr txBox="1"/>
      </xdr:nvSpPr>
      <xdr:spPr>
        <a:xfrm>
          <a:off x="7182947" y="106974801"/>
          <a:ext cx="1261317" cy="614404"/>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W</a:t>
          </a:r>
          <a:r>
            <a:rPr kumimoji="1" lang="ja-JP" altLang="en-US" sz="600">
              <a:solidFill>
                <a:sysClr val="windowText" lastClr="000000"/>
              </a:solidFill>
            </a:rPr>
            <a:t>．与論町の例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58</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58</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41344</xdr:colOff>
      <xdr:row>305</xdr:row>
      <xdr:rowOff>203042</xdr:rowOff>
    </xdr:from>
    <xdr:to>
      <xdr:col>48</xdr:col>
      <xdr:colOff>64683</xdr:colOff>
      <xdr:row>306</xdr:row>
      <xdr:rowOff>459440</xdr:rowOff>
    </xdr:to>
    <xdr:sp macro="" textlink="">
      <xdr:nvSpPr>
        <xdr:cNvPr id="1522" name="テキスト ボックス 217">
          <a:extLst>
            <a:ext uri="{FF2B5EF4-FFF2-40B4-BE49-F238E27FC236}">
              <a16:creationId xmlns:a16="http://schemas.microsoft.com/office/drawing/2014/main" id="{00000000-0008-0000-0000-0000F2050000}"/>
            </a:ext>
          </a:extLst>
        </xdr:cNvPr>
        <xdr:cNvSpPr txBox="1"/>
      </xdr:nvSpPr>
      <xdr:spPr>
        <a:xfrm>
          <a:off x="8512991" y="62462924"/>
          <a:ext cx="1233574" cy="794281"/>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X</a:t>
          </a:r>
          <a:r>
            <a:rPr kumimoji="1" lang="ja-JP" altLang="en-US" sz="600">
              <a:solidFill>
                <a:sysClr val="windowText" lastClr="000000"/>
              </a:solidFill>
            </a:rPr>
            <a:t>．瀬戸内町の例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48</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調査費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  2</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事務費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0.6</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　　　</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51</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30877</xdr:colOff>
      <xdr:row>303</xdr:row>
      <xdr:rowOff>384060</xdr:rowOff>
    </xdr:from>
    <xdr:to>
      <xdr:col>10</xdr:col>
      <xdr:colOff>191057</xdr:colOff>
      <xdr:row>304</xdr:row>
      <xdr:rowOff>100178</xdr:rowOff>
    </xdr:to>
    <xdr:sp macro="" textlink="">
      <xdr:nvSpPr>
        <xdr:cNvPr id="1523" name="テキスト ボックス 218">
          <a:extLst>
            <a:ext uri="{FF2B5EF4-FFF2-40B4-BE49-F238E27FC236}">
              <a16:creationId xmlns:a16="http://schemas.microsoft.com/office/drawing/2014/main" id="{00000000-0008-0000-0000-0000F3050000}"/>
            </a:ext>
          </a:extLst>
        </xdr:cNvPr>
        <xdr:cNvSpPr txBox="1"/>
      </xdr:nvSpPr>
      <xdr:spPr>
        <a:xfrm>
          <a:off x="1663734" y="107758024"/>
          <a:ext cx="568394" cy="2467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177506</xdr:colOff>
      <xdr:row>301</xdr:row>
      <xdr:rowOff>162091</xdr:rowOff>
    </xdr:from>
    <xdr:to>
      <xdr:col>47</xdr:col>
      <xdr:colOff>120166</xdr:colOff>
      <xdr:row>301</xdr:row>
      <xdr:rowOff>388151</xdr:rowOff>
    </xdr:to>
    <xdr:sp macro="" textlink="">
      <xdr:nvSpPr>
        <xdr:cNvPr id="1524" name="テキスト ボックス 219">
          <a:extLst>
            <a:ext uri="{FF2B5EF4-FFF2-40B4-BE49-F238E27FC236}">
              <a16:creationId xmlns:a16="http://schemas.microsoft.com/office/drawing/2014/main" id="{00000000-0008-0000-0000-0000F4050000}"/>
            </a:ext>
          </a:extLst>
        </xdr:cNvPr>
        <xdr:cNvSpPr txBox="1"/>
      </xdr:nvSpPr>
      <xdr:spPr>
        <a:xfrm>
          <a:off x="8545899" y="106474698"/>
          <a:ext cx="1167303"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41</xdr:col>
      <xdr:colOff>169251</xdr:colOff>
      <xdr:row>303</xdr:row>
      <xdr:rowOff>340971</xdr:rowOff>
    </xdr:from>
    <xdr:to>
      <xdr:col>47</xdr:col>
      <xdr:colOff>111911</xdr:colOff>
      <xdr:row>304</xdr:row>
      <xdr:rowOff>20894</xdr:rowOff>
    </xdr:to>
    <xdr:sp macro="" textlink="">
      <xdr:nvSpPr>
        <xdr:cNvPr id="1525" name="テキスト ボックス 220">
          <a:extLst>
            <a:ext uri="{FF2B5EF4-FFF2-40B4-BE49-F238E27FC236}">
              <a16:creationId xmlns:a16="http://schemas.microsoft.com/office/drawing/2014/main" id="{00000000-0008-0000-0000-0000F5050000}"/>
            </a:ext>
          </a:extLst>
        </xdr:cNvPr>
        <xdr:cNvSpPr txBox="1"/>
      </xdr:nvSpPr>
      <xdr:spPr>
        <a:xfrm>
          <a:off x="8537644" y="107714935"/>
          <a:ext cx="1167303" cy="2106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32</xdr:col>
      <xdr:colOff>52611</xdr:colOff>
      <xdr:row>290</xdr:row>
      <xdr:rowOff>307571</xdr:rowOff>
    </xdr:from>
    <xdr:to>
      <xdr:col>39</xdr:col>
      <xdr:colOff>32532</xdr:colOff>
      <xdr:row>292</xdr:row>
      <xdr:rowOff>101698</xdr:rowOff>
    </xdr:to>
    <xdr:sp macro="" textlink="">
      <xdr:nvSpPr>
        <xdr:cNvPr id="1526" name="テキスト ボックス 154">
          <a:extLst>
            <a:ext uri="{FF2B5EF4-FFF2-40B4-BE49-F238E27FC236}">
              <a16:creationId xmlns:a16="http://schemas.microsoft.com/office/drawing/2014/main" id="{00000000-0008-0000-0000-0000F6050000}"/>
            </a:ext>
          </a:extLst>
        </xdr:cNvPr>
        <xdr:cNvSpPr txBox="1"/>
      </xdr:nvSpPr>
      <xdr:spPr>
        <a:xfrm>
          <a:off x="6584040" y="100782714"/>
          <a:ext cx="1408671" cy="855484"/>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M</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547</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38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補助金の交付　</a:t>
          </a:r>
          <a:r>
            <a:rPr kumimoji="1" lang="en-US" altLang="ja-JP" sz="600">
              <a:solidFill>
                <a:sysClr val="windowText" lastClr="000000"/>
              </a:solidFill>
            </a:rPr>
            <a:t>206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792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44</xdr:col>
      <xdr:colOff>148045</xdr:colOff>
      <xdr:row>290</xdr:row>
      <xdr:rowOff>326621</xdr:rowOff>
    </xdr:from>
    <xdr:to>
      <xdr:col>49</xdr:col>
      <xdr:colOff>251108</xdr:colOff>
      <xdr:row>291</xdr:row>
      <xdr:rowOff>443365</xdr:rowOff>
    </xdr:to>
    <xdr:sp macro="" textlink="">
      <xdr:nvSpPr>
        <xdr:cNvPr id="1527" name="テキスト ボックス 155">
          <a:extLst>
            <a:ext uri="{FF2B5EF4-FFF2-40B4-BE49-F238E27FC236}">
              <a16:creationId xmlns:a16="http://schemas.microsoft.com/office/drawing/2014/main" id="{00000000-0008-0000-0000-0000F7050000}"/>
            </a:ext>
          </a:extLst>
        </xdr:cNvPr>
        <xdr:cNvSpPr txBox="1"/>
      </xdr:nvSpPr>
      <xdr:spPr>
        <a:xfrm>
          <a:off x="9128759" y="100801764"/>
          <a:ext cx="1123599" cy="647422"/>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R</a:t>
          </a:r>
          <a:r>
            <a:rPr kumimoji="1" lang="ja-JP" altLang="en-US" sz="600">
              <a:solidFill>
                <a:sysClr val="windowText" lastClr="000000"/>
              </a:solidFill>
            </a:rPr>
            <a:t>．与論町の例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84</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84</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19</xdr:col>
      <xdr:colOff>54124</xdr:colOff>
      <xdr:row>270</xdr:row>
      <xdr:rowOff>266605</xdr:rowOff>
    </xdr:from>
    <xdr:to>
      <xdr:col>36</xdr:col>
      <xdr:colOff>81833</xdr:colOff>
      <xdr:row>270</xdr:row>
      <xdr:rowOff>266605</xdr:rowOff>
    </xdr:to>
    <xdr:cxnSp macro="">
      <xdr:nvCxnSpPr>
        <xdr:cNvPr id="1528" name="直線コネクタ 329">
          <a:extLst>
            <a:ext uri="{FF2B5EF4-FFF2-40B4-BE49-F238E27FC236}">
              <a16:creationId xmlns:a16="http://schemas.microsoft.com/office/drawing/2014/main" id="{00000000-0008-0000-0000-0000F8050000}"/>
            </a:ext>
          </a:extLst>
        </xdr:cNvPr>
        <xdr:cNvCxnSpPr/>
      </xdr:nvCxnSpPr>
      <xdr:spPr>
        <a:xfrm flipH="1">
          <a:off x="3932160" y="90128176"/>
          <a:ext cx="349753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90095</xdr:colOff>
      <xdr:row>274</xdr:row>
      <xdr:rowOff>155157</xdr:rowOff>
    </xdr:from>
    <xdr:to>
      <xdr:col>36</xdr:col>
      <xdr:colOff>6903</xdr:colOff>
      <xdr:row>274</xdr:row>
      <xdr:rowOff>171667</xdr:rowOff>
    </xdr:to>
    <xdr:cxnSp macro="">
      <xdr:nvCxnSpPr>
        <xdr:cNvPr id="1529" name="直線コネクタ 330">
          <a:extLst>
            <a:ext uri="{FF2B5EF4-FFF2-40B4-BE49-F238E27FC236}">
              <a16:creationId xmlns:a16="http://schemas.microsoft.com/office/drawing/2014/main" id="{00000000-0008-0000-0000-0000F9050000}"/>
            </a:ext>
          </a:extLst>
        </xdr:cNvPr>
        <xdr:cNvCxnSpPr/>
      </xdr:nvCxnSpPr>
      <xdr:spPr>
        <a:xfrm flipH="1" flipV="1">
          <a:off x="3764024" y="92139443"/>
          <a:ext cx="3590736" cy="1651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144230</xdr:colOff>
      <xdr:row>270</xdr:row>
      <xdr:rowOff>70448</xdr:rowOff>
    </xdr:from>
    <xdr:to>
      <xdr:col>29</xdr:col>
      <xdr:colOff>60002</xdr:colOff>
      <xdr:row>270</xdr:row>
      <xdr:rowOff>473615</xdr:rowOff>
    </xdr:to>
    <xdr:sp macro="" textlink="">
      <xdr:nvSpPr>
        <xdr:cNvPr id="1530" name="テキスト ボックス 180">
          <a:extLst>
            <a:ext uri="{FF2B5EF4-FFF2-40B4-BE49-F238E27FC236}">
              <a16:creationId xmlns:a16="http://schemas.microsoft.com/office/drawing/2014/main" id="{00000000-0008-0000-0000-0000FA050000}"/>
            </a:ext>
          </a:extLst>
        </xdr:cNvPr>
        <xdr:cNvSpPr txBox="1"/>
      </xdr:nvSpPr>
      <xdr:spPr>
        <a:xfrm>
          <a:off x="4226373" y="89932019"/>
          <a:ext cx="1752736" cy="40316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九州地方整備局等（３団体）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1,244</a:t>
          </a:r>
          <a:r>
            <a:rPr kumimoji="1" lang="ja-JP" altLang="en-US" sz="800">
              <a:solidFill>
                <a:sysClr val="windowText" lastClr="000000"/>
              </a:solidFill>
            </a:rPr>
            <a:t>　百万円</a:t>
          </a:r>
        </a:p>
      </xdr:txBody>
    </xdr:sp>
    <xdr:clientData/>
  </xdr:twoCellAnchor>
  <xdr:twoCellAnchor>
    <xdr:from>
      <xdr:col>20</xdr:col>
      <xdr:colOff>127720</xdr:colOff>
      <xdr:row>270</xdr:row>
      <xdr:rowOff>495840</xdr:rowOff>
    </xdr:from>
    <xdr:to>
      <xdr:col>27</xdr:col>
      <xdr:colOff>42698</xdr:colOff>
      <xdr:row>271</xdr:row>
      <xdr:rowOff>244342</xdr:rowOff>
    </xdr:to>
    <xdr:sp macro="" textlink="">
      <xdr:nvSpPr>
        <xdr:cNvPr id="1531" name="テキスト ボックス 181">
          <a:extLst>
            <a:ext uri="{FF2B5EF4-FFF2-40B4-BE49-F238E27FC236}">
              <a16:creationId xmlns:a16="http://schemas.microsoft.com/office/drawing/2014/main" id="{00000000-0008-0000-0000-0000FB050000}"/>
            </a:ext>
          </a:extLst>
        </xdr:cNvPr>
        <xdr:cNvSpPr txBox="1"/>
      </xdr:nvSpPr>
      <xdr:spPr>
        <a:xfrm>
          <a:off x="4209863" y="90357411"/>
          <a:ext cx="1343728" cy="2791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20</xdr:col>
      <xdr:colOff>146135</xdr:colOff>
      <xdr:row>271</xdr:row>
      <xdr:rowOff>9392</xdr:rowOff>
    </xdr:from>
    <xdr:to>
      <xdr:col>27</xdr:col>
      <xdr:colOff>179396</xdr:colOff>
      <xdr:row>271</xdr:row>
      <xdr:rowOff>219577</xdr:rowOff>
    </xdr:to>
    <xdr:sp macro="" textlink="">
      <xdr:nvSpPr>
        <xdr:cNvPr id="1532" name="大かっこ 1531">
          <a:extLst>
            <a:ext uri="{FF2B5EF4-FFF2-40B4-BE49-F238E27FC236}">
              <a16:creationId xmlns:a16="http://schemas.microsoft.com/office/drawing/2014/main" id="{00000000-0008-0000-0000-0000FC050000}"/>
            </a:ext>
          </a:extLst>
        </xdr:cNvPr>
        <xdr:cNvSpPr/>
      </xdr:nvSpPr>
      <xdr:spPr>
        <a:xfrm>
          <a:off x="4228278" y="90401642"/>
          <a:ext cx="1462011" cy="2101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144230</xdr:colOff>
      <xdr:row>273</xdr:row>
      <xdr:rowOff>474658</xdr:rowOff>
    </xdr:from>
    <xdr:to>
      <xdr:col>27</xdr:col>
      <xdr:colOff>191461</xdr:colOff>
      <xdr:row>274</xdr:row>
      <xdr:rowOff>340577</xdr:rowOff>
    </xdr:to>
    <xdr:sp macro="" textlink="">
      <xdr:nvSpPr>
        <xdr:cNvPr id="1533" name="テキスト ボックス 203">
          <a:extLst>
            <a:ext uri="{FF2B5EF4-FFF2-40B4-BE49-F238E27FC236}">
              <a16:creationId xmlns:a16="http://schemas.microsoft.com/office/drawing/2014/main" id="{00000000-0008-0000-0000-0000FD050000}"/>
            </a:ext>
          </a:extLst>
        </xdr:cNvPr>
        <xdr:cNvSpPr txBox="1"/>
      </xdr:nvSpPr>
      <xdr:spPr>
        <a:xfrm>
          <a:off x="4226373" y="91928265"/>
          <a:ext cx="1475981" cy="39659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a:t>
          </a:r>
          <a:r>
            <a:rPr kumimoji="1" lang="ja-JP" altLang="en-US" sz="800">
              <a:solidFill>
                <a:sysClr val="windowText" lastClr="000000"/>
              </a:solidFill>
            </a:rPr>
            <a:t>　</a:t>
          </a:r>
          <a:r>
            <a:rPr kumimoji="1" lang="en-US" altLang="ja-JP" sz="800">
              <a:solidFill>
                <a:sysClr val="windowText" lastClr="000000"/>
              </a:solidFill>
            </a:rPr>
            <a:t>540</a:t>
          </a:r>
          <a:r>
            <a:rPr kumimoji="1" lang="ja-JP" altLang="en-US" sz="800">
              <a:solidFill>
                <a:sysClr val="windowText" lastClr="000000"/>
              </a:solidFill>
            </a:rPr>
            <a:t>　百万円</a:t>
          </a:r>
        </a:p>
      </xdr:txBody>
    </xdr:sp>
    <xdr:clientData/>
  </xdr:twoCellAnchor>
  <xdr:twoCellAnchor>
    <xdr:from>
      <xdr:col>20</xdr:col>
      <xdr:colOff>36106</xdr:colOff>
      <xdr:row>273</xdr:row>
      <xdr:rowOff>286698</xdr:rowOff>
    </xdr:from>
    <xdr:to>
      <xdr:col>25</xdr:col>
      <xdr:colOff>188127</xdr:colOff>
      <xdr:row>273</xdr:row>
      <xdr:rowOff>512758</xdr:rowOff>
    </xdr:to>
    <xdr:sp macro="" textlink="">
      <xdr:nvSpPr>
        <xdr:cNvPr id="1534" name="テキスト ボックス 259">
          <a:extLst>
            <a:ext uri="{FF2B5EF4-FFF2-40B4-BE49-F238E27FC236}">
              <a16:creationId xmlns:a16="http://schemas.microsoft.com/office/drawing/2014/main" id="{00000000-0008-0000-0000-0000FE050000}"/>
            </a:ext>
          </a:extLst>
        </xdr:cNvPr>
        <xdr:cNvSpPr txBox="1"/>
      </xdr:nvSpPr>
      <xdr:spPr>
        <a:xfrm>
          <a:off x="4118249" y="91740305"/>
          <a:ext cx="1172557"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127721</xdr:colOff>
      <xdr:row>274</xdr:row>
      <xdr:rowOff>310732</xdr:rowOff>
    </xdr:from>
    <xdr:to>
      <xdr:col>29</xdr:col>
      <xdr:colOff>68037</xdr:colOff>
      <xdr:row>275</xdr:row>
      <xdr:rowOff>270632</xdr:rowOff>
    </xdr:to>
    <xdr:sp macro="" textlink="">
      <xdr:nvSpPr>
        <xdr:cNvPr id="1535" name="テキスト ボックス 260">
          <a:extLst>
            <a:ext uri="{FF2B5EF4-FFF2-40B4-BE49-F238E27FC236}">
              <a16:creationId xmlns:a16="http://schemas.microsoft.com/office/drawing/2014/main" id="{00000000-0008-0000-0000-0000FF050000}"/>
            </a:ext>
          </a:extLst>
        </xdr:cNvPr>
        <xdr:cNvSpPr txBox="1"/>
      </xdr:nvSpPr>
      <xdr:spPr>
        <a:xfrm>
          <a:off x="4209864" y="93750982"/>
          <a:ext cx="1777280" cy="49057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港湾整備事業に係る補助金の交付</a:t>
          </a:r>
        </a:p>
      </xdr:txBody>
    </xdr:sp>
    <xdr:clientData/>
  </xdr:twoCellAnchor>
  <xdr:twoCellAnchor>
    <xdr:from>
      <xdr:col>20</xdr:col>
      <xdr:colOff>146135</xdr:colOff>
      <xdr:row>274</xdr:row>
      <xdr:rowOff>378677</xdr:rowOff>
    </xdr:from>
    <xdr:to>
      <xdr:col>29</xdr:col>
      <xdr:colOff>117231</xdr:colOff>
      <xdr:row>275</xdr:row>
      <xdr:rowOff>70030</xdr:rowOff>
    </xdr:to>
    <xdr:sp macro="" textlink="">
      <xdr:nvSpPr>
        <xdr:cNvPr id="1536" name="大かっこ 1535">
          <a:extLst>
            <a:ext uri="{FF2B5EF4-FFF2-40B4-BE49-F238E27FC236}">
              <a16:creationId xmlns:a16="http://schemas.microsoft.com/office/drawing/2014/main" id="{00000000-0008-0000-0000-000000060000}"/>
            </a:ext>
          </a:extLst>
        </xdr:cNvPr>
        <xdr:cNvSpPr/>
      </xdr:nvSpPr>
      <xdr:spPr>
        <a:xfrm>
          <a:off x="4102673" y="93144850"/>
          <a:ext cx="1751539" cy="22621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12210</xdr:colOff>
      <xdr:row>272</xdr:row>
      <xdr:rowOff>355464</xdr:rowOff>
    </xdr:from>
    <xdr:to>
      <xdr:col>42</xdr:col>
      <xdr:colOff>93414</xdr:colOff>
      <xdr:row>273</xdr:row>
      <xdr:rowOff>278534</xdr:rowOff>
    </xdr:to>
    <xdr:sp macro="" textlink="">
      <xdr:nvSpPr>
        <xdr:cNvPr id="1537" name="テキスト ボックス 262">
          <a:extLst>
            <a:ext uri="{FF2B5EF4-FFF2-40B4-BE49-F238E27FC236}">
              <a16:creationId xmlns:a16="http://schemas.microsoft.com/office/drawing/2014/main" id="{00000000-0008-0000-0000-000001060000}"/>
            </a:ext>
          </a:extLst>
        </xdr:cNvPr>
        <xdr:cNvSpPr txBox="1"/>
      </xdr:nvSpPr>
      <xdr:spPr>
        <a:xfrm>
          <a:off x="6339531" y="91278393"/>
          <a:ext cx="2326383" cy="45374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28720</xdr:colOff>
      <xdr:row>272</xdr:row>
      <xdr:rowOff>423409</xdr:rowOff>
    </xdr:from>
    <xdr:to>
      <xdr:col>41</xdr:col>
      <xdr:colOff>173061</xdr:colOff>
      <xdr:row>273</xdr:row>
      <xdr:rowOff>103909</xdr:rowOff>
    </xdr:to>
    <xdr:sp macro="" textlink="">
      <xdr:nvSpPr>
        <xdr:cNvPr id="1538" name="大かっこ 1537">
          <a:extLst>
            <a:ext uri="{FF2B5EF4-FFF2-40B4-BE49-F238E27FC236}">
              <a16:creationId xmlns:a16="http://schemas.microsoft.com/office/drawing/2014/main" id="{00000000-0008-0000-0000-000002060000}"/>
            </a:ext>
          </a:extLst>
        </xdr:cNvPr>
        <xdr:cNvSpPr/>
      </xdr:nvSpPr>
      <xdr:spPr>
        <a:xfrm>
          <a:off x="6356041" y="91346338"/>
          <a:ext cx="2185413" cy="2111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19830</xdr:colOff>
      <xdr:row>273</xdr:row>
      <xdr:rowOff>434109</xdr:rowOff>
    </xdr:from>
    <xdr:to>
      <xdr:col>38</xdr:col>
      <xdr:colOff>67061</xdr:colOff>
      <xdr:row>274</xdr:row>
      <xdr:rowOff>305108</xdr:rowOff>
    </xdr:to>
    <xdr:sp macro="" textlink="">
      <xdr:nvSpPr>
        <xdr:cNvPr id="1539" name="テキスト ボックス 264">
          <a:extLst>
            <a:ext uri="{FF2B5EF4-FFF2-40B4-BE49-F238E27FC236}">
              <a16:creationId xmlns:a16="http://schemas.microsoft.com/office/drawing/2014/main" id="{00000000-0008-0000-0000-000003060000}"/>
            </a:ext>
          </a:extLst>
        </xdr:cNvPr>
        <xdr:cNvSpPr txBox="1"/>
      </xdr:nvSpPr>
      <xdr:spPr>
        <a:xfrm>
          <a:off x="6347151" y="91887716"/>
          <a:ext cx="1475981" cy="401678"/>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G</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540</a:t>
          </a:r>
          <a:r>
            <a:rPr kumimoji="1" lang="ja-JP" altLang="en-US" sz="800">
              <a:solidFill>
                <a:sysClr val="windowText" lastClr="000000"/>
              </a:solidFill>
            </a:rPr>
            <a:t>　百万円</a:t>
          </a:r>
        </a:p>
      </xdr:txBody>
    </xdr:sp>
    <xdr:clientData/>
  </xdr:twoCellAnchor>
  <xdr:twoCellAnchor>
    <xdr:from>
      <xdr:col>31</xdr:col>
      <xdr:colOff>3320</xdr:colOff>
      <xdr:row>274</xdr:row>
      <xdr:rowOff>347383</xdr:rowOff>
    </xdr:from>
    <xdr:to>
      <xdr:col>38</xdr:col>
      <xdr:colOff>141390</xdr:colOff>
      <xdr:row>275</xdr:row>
      <xdr:rowOff>181881</xdr:rowOff>
    </xdr:to>
    <xdr:sp macro="" textlink="">
      <xdr:nvSpPr>
        <xdr:cNvPr id="1540" name="テキスト ボックス 265">
          <a:extLst>
            <a:ext uri="{FF2B5EF4-FFF2-40B4-BE49-F238E27FC236}">
              <a16:creationId xmlns:a16="http://schemas.microsoft.com/office/drawing/2014/main" id="{00000000-0008-0000-0000-000004060000}"/>
            </a:ext>
          </a:extLst>
        </xdr:cNvPr>
        <xdr:cNvSpPr txBox="1"/>
      </xdr:nvSpPr>
      <xdr:spPr>
        <a:xfrm>
          <a:off x="6256202" y="45932912"/>
          <a:ext cx="1550012" cy="37238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31</xdr:col>
      <xdr:colOff>21100</xdr:colOff>
      <xdr:row>274</xdr:row>
      <xdr:rowOff>348923</xdr:rowOff>
    </xdr:from>
    <xdr:to>
      <xdr:col>39</xdr:col>
      <xdr:colOff>112542</xdr:colOff>
      <xdr:row>275</xdr:row>
      <xdr:rowOff>39641</xdr:rowOff>
    </xdr:to>
    <xdr:sp macro="" textlink="">
      <xdr:nvSpPr>
        <xdr:cNvPr id="1541" name="大かっこ 1540">
          <a:extLst>
            <a:ext uri="{FF2B5EF4-FFF2-40B4-BE49-F238E27FC236}">
              <a16:creationId xmlns:a16="http://schemas.microsoft.com/office/drawing/2014/main" id="{00000000-0008-0000-0000-000005060000}"/>
            </a:ext>
          </a:extLst>
        </xdr:cNvPr>
        <xdr:cNvSpPr/>
      </xdr:nvSpPr>
      <xdr:spPr>
        <a:xfrm>
          <a:off x="6348421" y="92333209"/>
          <a:ext cx="1724300" cy="2213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18</xdr:col>
      <xdr:colOff>85015</xdr:colOff>
      <xdr:row>272</xdr:row>
      <xdr:rowOff>202338</xdr:rowOff>
    </xdr:from>
    <xdr:to>
      <xdr:col>38</xdr:col>
      <xdr:colOff>15953</xdr:colOff>
      <xdr:row>272</xdr:row>
      <xdr:rowOff>202338</xdr:rowOff>
    </xdr:to>
    <xdr:cxnSp macro="">
      <xdr:nvCxnSpPr>
        <xdr:cNvPr id="1542" name="直線コネクタ 343">
          <a:extLst>
            <a:ext uri="{FF2B5EF4-FFF2-40B4-BE49-F238E27FC236}">
              <a16:creationId xmlns:a16="http://schemas.microsoft.com/office/drawing/2014/main" id="{00000000-0008-0000-0000-000006060000}"/>
            </a:ext>
          </a:extLst>
        </xdr:cNvPr>
        <xdr:cNvCxnSpPr/>
      </xdr:nvCxnSpPr>
      <xdr:spPr>
        <a:xfrm flipH="1">
          <a:off x="3758944" y="91125267"/>
          <a:ext cx="401308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67235</xdr:colOff>
      <xdr:row>270</xdr:row>
      <xdr:rowOff>277400</xdr:rowOff>
    </xdr:from>
    <xdr:to>
      <xdr:col>18</xdr:col>
      <xdr:colOff>85015</xdr:colOff>
      <xdr:row>278</xdr:row>
      <xdr:rowOff>90815</xdr:rowOff>
    </xdr:to>
    <xdr:cxnSp macro="">
      <xdr:nvCxnSpPr>
        <xdr:cNvPr id="1543" name="直線コネクタ 344">
          <a:extLst>
            <a:ext uri="{FF2B5EF4-FFF2-40B4-BE49-F238E27FC236}">
              <a16:creationId xmlns:a16="http://schemas.microsoft.com/office/drawing/2014/main" id="{00000000-0008-0000-0000-000007060000}"/>
            </a:ext>
          </a:extLst>
        </xdr:cNvPr>
        <xdr:cNvCxnSpPr/>
      </xdr:nvCxnSpPr>
      <xdr:spPr>
        <a:xfrm flipV="1">
          <a:off x="3741164" y="90138971"/>
          <a:ext cx="17780" cy="4058844"/>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30786</xdr:colOff>
      <xdr:row>273</xdr:row>
      <xdr:rowOff>430934</xdr:rowOff>
    </xdr:from>
    <xdr:to>
      <xdr:col>48</xdr:col>
      <xdr:colOff>147233</xdr:colOff>
      <xdr:row>275</xdr:row>
      <xdr:rowOff>70121</xdr:rowOff>
    </xdr:to>
    <xdr:sp macro="" textlink="">
      <xdr:nvSpPr>
        <xdr:cNvPr id="1544" name="テキスト ボックス 274">
          <a:extLst>
            <a:ext uri="{FF2B5EF4-FFF2-40B4-BE49-F238E27FC236}">
              <a16:creationId xmlns:a16="http://schemas.microsoft.com/office/drawing/2014/main" id="{00000000-0008-0000-0000-000008060000}"/>
            </a:ext>
          </a:extLst>
        </xdr:cNvPr>
        <xdr:cNvSpPr txBox="1"/>
      </xdr:nvSpPr>
      <xdr:spPr>
        <a:xfrm>
          <a:off x="8399179" y="91884541"/>
          <a:ext cx="1545197" cy="700544"/>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G</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540</a:t>
          </a:r>
          <a:r>
            <a:rPr kumimoji="1" lang="ja-JP" altLang="en-US" sz="600">
              <a:solidFill>
                <a:sysClr val="windowText" lastClr="000000"/>
              </a:solidFill>
            </a:rPr>
            <a:t>   百万円</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測量設計費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0.2</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28720</xdr:colOff>
      <xdr:row>271</xdr:row>
      <xdr:rowOff>467896</xdr:rowOff>
    </xdr:from>
    <xdr:to>
      <xdr:col>38</xdr:col>
      <xdr:colOff>75951</xdr:colOff>
      <xdr:row>272</xdr:row>
      <xdr:rowOff>374514</xdr:rowOff>
    </xdr:to>
    <xdr:sp macro="" textlink="">
      <xdr:nvSpPr>
        <xdr:cNvPr id="1545" name="テキスト ボックス 275">
          <a:extLst>
            <a:ext uri="{FF2B5EF4-FFF2-40B4-BE49-F238E27FC236}">
              <a16:creationId xmlns:a16="http://schemas.microsoft.com/office/drawing/2014/main" id="{00000000-0008-0000-0000-000009060000}"/>
            </a:ext>
          </a:extLst>
        </xdr:cNvPr>
        <xdr:cNvSpPr txBox="1"/>
      </xdr:nvSpPr>
      <xdr:spPr>
        <a:xfrm>
          <a:off x="6356041" y="90860146"/>
          <a:ext cx="1475981" cy="43729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F</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8,753</a:t>
          </a:r>
          <a:r>
            <a:rPr kumimoji="1" lang="ja-JP" altLang="en-US" sz="800">
              <a:solidFill>
                <a:sysClr val="windowText" lastClr="000000"/>
              </a:solidFill>
            </a:rPr>
            <a:t>　百万円</a:t>
          </a:r>
        </a:p>
      </xdr:txBody>
    </xdr:sp>
    <xdr:clientData/>
  </xdr:twoCellAnchor>
  <xdr:twoCellAnchor>
    <xdr:from>
      <xdr:col>30</xdr:col>
      <xdr:colOff>169327</xdr:colOff>
      <xdr:row>273</xdr:row>
      <xdr:rowOff>221384</xdr:rowOff>
    </xdr:from>
    <xdr:to>
      <xdr:col>36</xdr:col>
      <xdr:colOff>128668</xdr:colOff>
      <xdr:row>273</xdr:row>
      <xdr:rowOff>449984</xdr:rowOff>
    </xdr:to>
    <xdr:sp macro="" textlink="">
      <xdr:nvSpPr>
        <xdr:cNvPr id="1546" name="テキスト ボックス 276">
          <a:extLst>
            <a:ext uri="{FF2B5EF4-FFF2-40B4-BE49-F238E27FC236}">
              <a16:creationId xmlns:a16="http://schemas.microsoft.com/office/drawing/2014/main" id="{00000000-0008-0000-0000-00000A060000}"/>
            </a:ext>
          </a:extLst>
        </xdr:cNvPr>
        <xdr:cNvSpPr txBox="1"/>
      </xdr:nvSpPr>
      <xdr:spPr>
        <a:xfrm>
          <a:off x="6292541" y="91674991"/>
          <a:ext cx="1183984"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24041</xdr:colOff>
      <xdr:row>269</xdr:row>
      <xdr:rowOff>400685</xdr:rowOff>
    </xdr:from>
    <xdr:to>
      <xdr:col>22</xdr:col>
      <xdr:colOff>107560</xdr:colOff>
      <xdr:row>270</xdr:row>
      <xdr:rowOff>81243</xdr:rowOff>
    </xdr:to>
    <xdr:sp macro="" textlink="">
      <xdr:nvSpPr>
        <xdr:cNvPr id="1547" name="テキスト ボックス 277">
          <a:extLst>
            <a:ext uri="{FF2B5EF4-FFF2-40B4-BE49-F238E27FC236}">
              <a16:creationId xmlns:a16="http://schemas.microsoft.com/office/drawing/2014/main" id="{00000000-0008-0000-0000-00000B060000}"/>
            </a:ext>
          </a:extLst>
        </xdr:cNvPr>
        <xdr:cNvSpPr txBox="1"/>
      </xdr:nvSpPr>
      <xdr:spPr>
        <a:xfrm>
          <a:off x="4106184" y="89731578"/>
          <a:ext cx="491733" cy="21123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36340</xdr:colOff>
      <xdr:row>270</xdr:row>
      <xdr:rowOff>43234</xdr:rowOff>
    </xdr:from>
    <xdr:to>
      <xdr:col>38</xdr:col>
      <xdr:colOff>82301</xdr:colOff>
      <xdr:row>270</xdr:row>
      <xdr:rowOff>446401</xdr:rowOff>
    </xdr:to>
    <xdr:sp macro="" textlink="">
      <xdr:nvSpPr>
        <xdr:cNvPr id="1548" name="テキスト ボックス 278">
          <a:extLst>
            <a:ext uri="{FF2B5EF4-FFF2-40B4-BE49-F238E27FC236}">
              <a16:creationId xmlns:a16="http://schemas.microsoft.com/office/drawing/2014/main" id="{00000000-0008-0000-0000-00000C060000}"/>
            </a:ext>
          </a:extLst>
        </xdr:cNvPr>
        <xdr:cNvSpPr txBox="1"/>
      </xdr:nvSpPr>
      <xdr:spPr>
        <a:xfrm>
          <a:off x="6363661" y="89904805"/>
          <a:ext cx="1474711" cy="40316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E.</a:t>
          </a:r>
          <a:r>
            <a:rPr kumimoji="1" lang="ja-JP" altLang="en-US" sz="800">
              <a:solidFill>
                <a:sysClr val="windowText" lastClr="000000"/>
              </a:solidFill>
            </a:rPr>
            <a:t>民間事業者等（</a:t>
          </a:r>
          <a:r>
            <a:rPr kumimoji="1" lang="en-US" altLang="ja-JP" sz="800">
              <a:solidFill>
                <a:sysClr val="windowText" lastClr="000000"/>
              </a:solidFill>
            </a:rPr>
            <a:t>57</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1,244</a:t>
          </a:r>
          <a:r>
            <a:rPr kumimoji="1" lang="ja-JP" altLang="en-US" sz="800">
              <a:solidFill>
                <a:sysClr val="windowText" lastClr="000000"/>
              </a:solidFill>
            </a:rPr>
            <a:t>　百万円</a:t>
          </a:r>
        </a:p>
      </xdr:txBody>
    </xdr:sp>
    <xdr:clientData/>
  </xdr:twoCellAnchor>
  <xdr:twoCellAnchor>
    <xdr:from>
      <xdr:col>31</xdr:col>
      <xdr:colOff>34435</xdr:colOff>
      <xdr:row>270</xdr:row>
      <xdr:rowOff>476881</xdr:rowOff>
    </xdr:from>
    <xdr:to>
      <xdr:col>39</xdr:col>
      <xdr:colOff>96032</xdr:colOff>
      <xdr:row>271</xdr:row>
      <xdr:rowOff>399951</xdr:rowOff>
    </xdr:to>
    <xdr:sp macro="" textlink="">
      <xdr:nvSpPr>
        <xdr:cNvPr id="1549" name="テキスト ボックス 280">
          <a:extLst>
            <a:ext uri="{FF2B5EF4-FFF2-40B4-BE49-F238E27FC236}">
              <a16:creationId xmlns:a16="http://schemas.microsoft.com/office/drawing/2014/main" id="{00000000-0008-0000-0000-00000D060000}"/>
            </a:ext>
          </a:extLst>
        </xdr:cNvPr>
        <xdr:cNvSpPr txBox="1"/>
      </xdr:nvSpPr>
      <xdr:spPr>
        <a:xfrm>
          <a:off x="6361756" y="90338452"/>
          <a:ext cx="1694455" cy="45374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28720</xdr:colOff>
      <xdr:row>270</xdr:row>
      <xdr:rowOff>509266</xdr:rowOff>
    </xdr:from>
    <xdr:to>
      <xdr:col>39</xdr:col>
      <xdr:colOff>53487</xdr:colOff>
      <xdr:row>271</xdr:row>
      <xdr:rowOff>200618</xdr:rowOff>
    </xdr:to>
    <xdr:sp macro="" textlink="">
      <xdr:nvSpPr>
        <xdr:cNvPr id="1550" name="大かっこ 1549">
          <a:extLst>
            <a:ext uri="{FF2B5EF4-FFF2-40B4-BE49-F238E27FC236}">
              <a16:creationId xmlns:a16="http://schemas.microsoft.com/office/drawing/2014/main" id="{00000000-0008-0000-0000-00000E060000}"/>
            </a:ext>
          </a:extLst>
        </xdr:cNvPr>
        <xdr:cNvSpPr/>
      </xdr:nvSpPr>
      <xdr:spPr>
        <a:xfrm>
          <a:off x="6356041" y="90370837"/>
          <a:ext cx="1657625" cy="2220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30</xdr:col>
      <xdr:colOff>182662</xdr:colOff>
      <xdr:row>269</xdr:row>
      <xdr:rowOff>373471</xdr:rowOff>
    </xdr:from>
    <xdr:to>
      <xdr:col>35</xdr:col>
      <xdr:colOff>44277</xdr:colOff>
      <xdr:row>270</xdr:row>
      <xdr:rowOff>34979</xdr:rowOff>
    </xdr:to>
    <xdr:sp macro="" textlink="">
      <xdr:nvSpPr>
        <xdr:cNvPr id="1551" name="テキスト ボックス 284">
          <a:extLst>
            <a:ext uri="{FF2B5EF4-FFF2-40B4-BE49-F238E27FC236}">
              <a16:creationId xmlns:a16="http://schemas.microsoft.com/office/drawing/2014/main" id="{00000000-0008-0000-0000-00000F060000}"/>
            </a:ext>
          </a:extLst>
        </xdr:cNvPr>
        <xdr:cNvSpPr txBox="1"/>
      </xdr:nvSpPr>
      <xdr:spPr>
        <a:xfrm>
          <a:off x="6305876" y="89704364"/>
          <a:ext cx="882151" cy="19218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141531</xdr:colOff>
      <xdr:row>287</xdr:row>
      <xdr:rowOff>189529</xdr:rowOff>
    </xdr:from>
    <xdr:to>
      <xdr:col>38</xdr:col>
      <xdr:colOff>139485</xdr:colOff>
      <xdr:row>287</xdr:row>
      <xdr:rowOff>194100</xdr:rowOff>
    </xdr:to>
    <xdr:cxnSp macro="">
      <xdr:nvCxnSpPr>
        <xdr:cNvPr id="1552" name="直線コネクタ 354">
          <a:extLst>
            <a:ext uri="{FF2B5EF4-FFF2-40B4-BE49-F238E27FC236}">
              <a16:creationId xmlns:a16="http://schemas.microsoft.com/office/drawing/2014/main" id="{00000000-0008-0000-0000-000010060000}"/>
            </a:ext>
          </a:extLst>
        </xdr:cNvPr>
        <xdr:cNvCxnSpPr>
          <a:stCxn id="1564" idx="3"/>
        </xdr:cNvCxnSpPr>
      </xdr:nvCxnSpPr>
      <xdr:spPr>
        <a:xfrm flipH="1">
          <a:off x="3702416" y="99908952"/>
          <a:ext cx="3954492" cy="4571"/>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138990</xdr:colOff>
      <xdr:row>283</xdr:row>
      <xdr:rowOff>115047</xdr:rowOff>
    </xdr:from>
    <xdr:to>
      <xdr:col>48</xdr:col>
      <xdr:colOff>13403</xdr:colOff>
      <xdr:row>283</xdr:row>
      <xdr:rowOff>136637</xdr:rowOff>
    </xdr:to>
    <xdr:cxnSp macro="">
      <xdr:nvCxnSpPr>
        <xdr:cNvPr id="1553" name="直線コネクタ 355">
          <a:extLst>
            <a:ext uri="{FF2B5EF4-FFF2-40B4-BE49-F238E27FC236}">
              <a16:creationId xmlns:a16="http://schemas.microsoft.com/office/drawing/2014/main" id="{00000000-0008-0000-0000-000011060000}"/>
            </a:ext>
          </a:extLst>
        </xdr:cNvPr>
        <xdr:cNvCxnSpPr/>
      </xdr:nvCxnSpPr>
      <xdr:spPr>
        <a:xfrm flipH="1" flipV="1">
          <a:off x="3812919" y="96875440"/>
          <a:ext cx="5997627" cy="2159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125164</xdr:colOff>
      <xdr:row>282</xdr:row>
      <xdr:rowOff>418070</xdr:rowOff>
    </xdr:from>
    <xdr:to>
      <xdr:col>49</xdr:col>
      <xdr:colOff>390173</xdr:colOff>
      <xdr:row>283</xdr:row>
      <xdr:rowOff>420515</xdr:rowOff>
    </xdr:to>
    <xdr:sp macro="" textlink="">
      <xdr:nvSpPr>
        <xdr:cNvPr id="1554" name="テキスト ボックス 290">
          <a:extLst>
            <a:ext uri="{FF2B5EF4-FFF2-40B4-BE49-F238E27FC236}">
              <a16:creationId xmlns:a16="http://schemas.microsoft.com/office/drawing/2014/main" id="{00000000-0008-0000-0000-000012060000}"/>
            </a:ext>
          </a:extLst>
        </xdr:cNvPr>
        <xdr:cNvSpPr txBox="1"/>
      </xdr:nvSpPr>
      <xdr:spPr>
        <a:xfrm>
          <a:off x="8697664" y="96647784"/>
          <a:ext cx="1693759" cy="533124"/>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P</a:t>
          </a:r>
          <a:r>
            <a:rPr kumimoji="1" lang="ja-JP" altLang="en-US" sz="800">
              <a:solidFill>
                <a:sysClr val="windowText" lastClr="000000"/>
              </a:solidFill>
            </a:rPr>
            <a:t>．公益財団法人鹿児島県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194</a:t>
          </a:r>
          <a:r>
            <a:rPr kumimoji="1" lang="ja-JP" altLang="en-US" sz="800">
              <a:solidFill>
                <a:sysClr val="windowText" lastClr="000000"/>
              </a:solidFill>
            </a:rPr>
            <a:t>　　百万円</a:t>
          </a:r>
        </a:p>
      </xdr:txBody>
    </xdr:sp>
    <xdr:clientData/>
  </xdr:twoCellAnchor>
  <xdr:twoCellAnchor>
    <xdr:from>
      <xdr:col>21</xdr:col>
      <xdr:colOff>2214</xdr:colOff>
      <xdr:row>282</xdr:row>
      <xdr:rowOff>459254</xdr:rowOff>
    </xdr:from>
    <xdr:to>
      <xdr:col>28</xdr:col>
      <xdr:colOff>49445</xdr:colOff>
      <xdr:row>283</xdr:row>
      <xdr:rowOff>346822</xdr:rowOff>
    </xdr:to>
    <xdr:sp macro="" textlink="">
      <xdr:nvSpPr>
        <xdr:cNvPr id="1555" name="テキスト ボックス 291">
          <a:extLst>
            <a:ext uri="{FF2B5EF4-FFF2-40B4-BE49-F238E27FC236}">
              <a16:creationId xmlns:a16="http://schemas.microsoft.com/office/drawing/2014/main" id="{00000000-0008-0000-0000-000013060000}"/>
            </a:ext>
          </a:extLst>
        </xdr:cNvPr>
        <xdr:cNvSpPr txBox="1"/>
      </xdr:nvSpPr>
      <xdr:spPr>
        <a:xfrm>
          <a:off x="4288464" y="96688968"/>
          <a:ext cx="1475981" cy="418247"/>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D.</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3,750</a:t>
          </a:r>
          <a:r>
            <a:rPr kumimoji="1" lang="ja-JP" altLang="en-US" sz="800">
              <a:solidFill>
                <a:sysClr val="windowText" lastClr="000000"/>
              </a:solidFill>
            </a:rPr>
            <a:t>　百万円</a:t>
          </a:r>
        </a:p>
      </xdr:txBody>
    </xdr:sp>
    <xdr:clientData/>
  </xdr:twoCellAnchor>
  <xdr:twoCellAnchor>
    <xdr:from>
      <xdr:col>31</xdr:col>
      <xdr:colOff>108903</xdr:colOff>
      <xdr:row>282</xdr:row>
      <xdr:rowOff>423785</xdr:rowOff>
    </xdr:from>
    <xdr:to>
      <xdr:col>38</xdr:col>
      <xdr:colOff>158535</xdr:colOff>
      <xdr:row>283</xdr:row>
      <xdr:rowOff>284048</xdr:rowOff>
    </xdr:to>
    <xdr:sp macro="" textlink="">
      <xdr:nvSpPr>
        <xdr:cNvPr id="1556" name="テキスト ボックス 292">
          <a:extLst>
            <a:ext uri="{FF2B5EF4-FFF2-40B4-BE49-F238E27FC236}">
              <a16:creationId xmlns:a16="http://schemas.microsoft.com/office/drawing/2014/main" id="{00000000-0008-0000-0000-000014060000}"/>
            </a:ext>
          </a:extLst>
        </xdr:cNvPr>
        <xdr:cNvSpPr txBox="1"/>
      </xdr:nvSpPr>
      <xdr:spPr>
        <a:xfrm>
          <a:off x="6436224" y="96653499"/>
          <a:ext cx="1478382" cy="390942"/>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K</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3,750</a:t>
          </a:r>
          <a:r>
            <a:rPr kumimoji="1" lang="ja-JP" altLang="en-US" sz="800">
              <a:solidFill>
                <a:sysClr val="windowText" lastClr="000000"/>
              </a:solidFill>
            </a:rPr>
            <a:t>　百万円</a:t>
          </a:r>
        </a:p>
      </xdr:txBody>
    </xdr:sp>
    <xdr:clientData/>
  </xdr:twoCellAnchor>
  <xdr:twoCellAnchor>
    <xdr:from>
      <xdr:col>31</xdr:col>
      <xdr:colOff>9035</xdr:colOff>
      <xdr:row>283</xdr:row>
      <xdr:rowOff>292303</xdr:rowOff>
    </xdr:from>
    <xdr:to>
      <xdr:col>39</xdr:col>
      <xdr:colOff>96667</xdr:colOff>
      <xdr:row>284</xdr:row>
      <xdr:rowOff>329673</xdr:rowOff>
    </xdr:to>
    <xdr:sp macro="" textlink="">
      <xdr:nvSpPr>
        <xdr:cNvPr id="1557" name="テキスト ボックス 293">
          <a:extLst>
            <a:ext uri="{FF2B5EF4-FFF2-40B4-BE49-F238E27FC236}">
              <a16:creationId xmlns:a16="http://schemas.microsoft.com/office/drawing/2014/main" id="{00000000-0008-0000-0000-000015060000}"/>
            </a:ext>
          </a:extLst>
        </xdr:cNvPr>
        <xdr:cNvSpPr txBox="1"/>
      </xdr:nvSpPr>
      <xdr:spPr>
        <a:xfrm>
          <a:off x="6336356" y="97052696"/>
          <a:ext cx="1720490" cy="56804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5860</xdr:colOff>
      <xdr:row>283</xdr:row>
      <xdr:rowOff>349453</xdr:rowOff>
    </xdr:from>
    <xdr:to>
      <xdr:col>39</xdr:col>
      <xdr:colOff>97302</xdr:colOff>
      <xdr:row>284</xdr:row>
      <xdr:rowOff>188068</xdr:rowOff>
    </xdr:to>
    <xdr:sp macro="" textlink="">
      <xdr:nvSpPr>
        <xdr:cNvPr id="1558" name="大かっこ 1557">
          <a:extLst>
            <a:ext uri="{FF2B5EF4-FFF2-40B4-BE49-F238E27FC236}">
              <a16:creationId xmlns:a16="http://schemas.microsoft.com/office/drawing/2014/main" id="{00000000-0008-0000-0000-000016060000}"/>
            </a:ext>
          </a:extLst>
        </xdr:cNvPr>
        <xdr:cNvSpPr/>
      </xdr:nvSpPr>
      <xdr:spPr>
        <a:xfrm>
          <a:off x="6333181" y="97109846"/>
          <a:ext cx="1724300" cy="36929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199475</xdr:colOff>
      <xdr:row>283</xdr:row>
      <xdr:rowOff>308722</xdr:rowOff>
    </xdr:from>
    <xdr:to>
      <xdr:col>29</xdr:col>
      <xdr:colOff>312</xdr:colOff>
      <xdr:row>284</xdr:row>
      <xdr:rowOff>253382</xdr:rowOff>
    </xdr:to>
    <xdr:sp macro="" textlink="">
      <xdr:nvSpPr>
        <xdr:cNvPr id="1559" name="テキスト ボックス 295">
          <a:extLst>
            <a:ext uri="{FF2B5EF4-FFF2-40B4-BE49-F238E27FC236}">
              <a16:creationId xmlns:a16="http://schemas.microsoft.com/office/drawing/2014/main" id="{00000000-0008-0000-0000-000017060000}"/>
            </a:ext>
          </a:extLst>
        </xdr:cNvPr>
        <xdr:cNvSpPr txBox="1"/>
      </xdr:nvSpPr>
      <xdr:spPr>
        <a:xfrm>
          <a:off x="4281618" y="97069115"/>
          <a:ext cx="1637801" cy="4753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21</xdr:col>
      <xdr:colOff>15549</xdr:colOff>
      <xdr:row>283</xdr:row>
      <xdr:rowOff>379207</xdr:rowOff>
    </xdr:from>
    <xdr:to>
      <xdr:col>29</xdr:col>
      <xdr:colOff>137645</xdr:colOff>
      <xdr:row>284</xdr:row>
      <xdr:rowOff>135907</xdr:rowOff>
    </xdr:to>
    <xdr:sp macro="" textlink="">
      <xdr:nvSpPr>
        <xdr:cNvPr id="1560" name="大かっこ 1559">
          <a:extLst>
            <a:ext uri="{FF2B5EF4-FFF2-40B4-BE49-F238E27FC236}">
              <a16:creationId xmlns:a16="http://schemas.microsoft.com/office/drawing/2014/main" id="{00000000-0008-0000-0000-000018060000}"/>
            </a:ext>
          </a:extLst>
        </xdr:cNvPr>
        <xdr:cNvSpPr/>
      </xdr:nvSpPr>
      <xdr:spPr>
        <a:xfrm>
          <a:off x="4301799" y="97139600"/>
          <a:ext cx="1754953" cy="28737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102304</xdr:colOff>
      <xdr:row>283</xdr:row>
      <xdr:rowOff>433850</xdr:rowOff>
    </xdr:from>
    <xdr:to>
      <xdr:col>49</xdr:col>
      <xdr:colOff>312068</xdr:colOff>
      <xdr:row>284</xdr:row>
      <xdr:rowOff>335388</xdr:rowOff>
    </xdr:to>
    <xdr:sp macro="" textlink="">
      <xdr:nvSpPr>
        <xdr:cNvPr id="1561" name="テキスト ボックス 297">
          <a:extLst>
            <a:ext uri="{FF2B5EF4-FFF2-40B4-BE49-F238E27FC236}">
              <a16:creationId xmlns:a16="http://schemas.microsoft.com/office/drawing/2014/main" id="{00000000-0008-0000-0000-000019060000}"/>
            </a:ext>
          </a:extLst>
        </xdr:cNvPr>
        <xdr:cNvSpPr txBox="1"/>
      </xdr:nvSpPr>
      <xdr:spPr>
        <a:xfrm>
          <a:off x="8674804" y="97194243"/>
          <a:ext cx="1638514" cy="4322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100399</xdr:colOff>
      <xdr:row>283</xdr:row>
      <xdr:rowOff>491635</xdr:rowOff>
    </xdr:from>
    <xdr:to>
      <xdr:col>49</xdr:col>
      <xdr:colOff>385728</xdr:colOff>
      <xdr:row>284</xdr:row>
      <xdr:rowOff>182353</xdr:rowOff>
    </xdr:to>
    <xdr:sp macro="" textlink="">
      <xdr:nvSpPr>
        <xdr:cNvPr id="1562" name="大かっこ 1561">
          <a:extLst>
            <a:ext uri="{FF2B5EF4-FFF2-40B4-BE49-F238E27FC236}">
              <a16:creationId xmlns:a16="http://schemas.microsoft.com/office/drawing/2014/main" id="{00000000-0008-0000-0000-00001A060000}"/>
            </a:ext>
          </a:extLst>
        </xdr:cNvPr>
        <xdr:cNvSpPr/>
      </xdr:nvSpPr>
      <xdr:spPr>
        <a:xfrm>
          <a:off x="8672899" y="97252028"/>
          <a:ext cx="1714079" cy="2213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141535</xdr:colOff>
      <xdr:row>284</xdr:row>
      <xdr:rowOff>376028</xdr:rowOff>
    </xdr:from>
    <xdr:to>
      <xdr:col>49</xdr:col>
      <xdr:colOff>185234</xdr:colOff>
      <xdr:row>285</xdr:row>
      <xdr:rowOff>250203</xdr:rowOff>
    </xdr:to>
    <xdr:sp macro="" textlink="">
      <xdr:nvSpPr>
        <xdr:cNvPr id="1563" name="テキスト ボックス 299">
          <a:extLst>
            <a:ext uri="{FF2B5EF4-FFF2-40B4-BE49-F238E27FC236}">
              <a16:creationId xmlns:a16="http://schemas.microsoft.com/office/drawing/2014/main" id="{00000000-0008-0000-0000-00001B060000}"/>
            </a:ext>
          </a:extLst>
        </xdr:cNvPr>
        <xdr:cNvSpPr txBox="1"/>
      </xdr:nvSpPr>
      <xdr:spPr>
        <a:xfrm>
          <a:off x="8714035" y="97667099"/>
          <a:ext cx="1472449" cy="404854"/>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Q</a:t>
          </a:r>
          <a:r>
            <a:rPr kumimoji="1" lang="ja-JP" altLang="en-US" sz="800">
              <a:solidFill>
                <a:sysClr val="windowText" lastClr="000000"/>
              </a:solidFill>
            </a:rPr>
            <a:t>．市町村（８団体）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134</a:t>
          </a:r>
          <a:r>
            <a:rPr kumimoji="1" lang="ja-JP" altLang="en-US" sz="800">
              <a:solidFill>
                <a:sysClr val="windowText" lastClr="000000"/>
              </a:solidFill>
            </a:rPr>
            <a:t>　百万円</a:t>
          </a:r>
        </a:p>
      </xdr:txBody>
    </xdr:sp>
    <xdr:clientData/>
  </xdr:twoCellAnchor>
  <xdr:twoCellAnchor>
    <xdr:from>
      <xdr:col>31</xdr:col>
      <xdr:colOff>89853</xdr:colOff>
      <xdr:row>286</xdr:row>
      <xdr:rowOff>517859</xdr:rowOff>
    </xdr:from>
    <xdr:to>
      <xdr:col>38</xdr:col>
      <xdr:colOff>139485</xdr:colOff>
      <xdr:row>287</xdr:row>
      <xdr:rowOff>396063</xdr:rowOff>
    </xdr:to>
    <xdr:sp macro="" textlink="">
      <xdr:nvSpPr>
        <xdr:cNvPr id="1564" name="テキスト ボックス 300">
          <a:extLst>
            <a:ext uri="{FF2B5EF4-FFF2-40B4-BE49-F238E27FC236}">
              <a16:creationId xmlns:a16="http://schemas.microsoft.com/office/drawing/2014/main" id="{00000000-0008-0000-0000-00001C060000}"/>
            </a:ext>
          </a:extLst>
        </xdr:cNvPr>
        <xdr:cNvSpPr txBox="1"/>
      </xdr:nvSpPr>
      <xdr:spPr>
        <a:xfrm>
          <a:off x="6417174" y="98870288"/>
          <a:ext cx="1478382" cy="40888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L.</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1,181</a:t>
          </a:r>
          <a:r>
            <a:rPr kumimoji="1" lang="ja-JP" altLang="en-US" sz="800">
              <a:solidFill>
                <a:sysClr val="windowText" lastClr="000000"/>
              </a:solidFill>
            </a:rPr>
            <a:t>　百万円</a:t>
          </a:r>
        </a:p>
      </xdr:txBody>
    </xdr:sp>
    <xdr:clientData/>
  </xdr:twoCellAnchor>
  <xdr:twoCellAnchor>
    <xdr:from>
      <xdr:col>31</xdr:col>
      <xdr:colOff>35705</xdr:colOff>
      <xdr:row>287</xdr:row>
      <xdr:rowOff>394158</xdr:rowOff>
    </xdr:from>
    <xdr:to>
      <xdr:col>39</xdr:col>
      <xdr:colOff>174171</xdr:colOff>
      <xdr:row>288</xdr:row>
      <xdr:rowOff>265157</xdr:rowOff>
    </xdr:to>
    <xdr:sp macro="" textlink="">
      <xdr:nvSpPr>
        <xdr:cNvPr id="1565" name="テキスト ボックス 301">
          <a:extLst>
            <a:ext uri="{FF2B5EF4-FFF2-40B4-BE49-F238E27FC236}">
              <a16:creationId xmlns:a16="http://schemas.microsoft.com/office/drawing/2014/main" id="{00000000-0008-0000-0000-00001D060000}"/>
            </a:ext>
          </a:extLst>
        </xdr:cNvPr>
        <xdr:cNvSpPr txBox="1"/>
      </xdr:nvSpPr>
      <xdr:spPr>
        <a:xfrm>
          <a:off x="6363026" y="99277265"/>
          <a:ext cx="1771324" cy="401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農山漁村地域整備交付金の実施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65550</xdr:colOff>
      <xdr:row>287</xdr:row>
      <xdr:rowOff>448133</xdr:rowOff>
    </xdr:from>
    <xdr:to>
      <xdr:col>40</xdr:col>
      <xdr:colOff>36739</xdr:colOff>
      <xdr:row>288</xdr:row>
      <xdr:rowOff>190285</xdr:rowOff>
    </xdr:to>
    <xdr:sp macro="" textlink="">
      <xdr:nvSpPr>
        <xdr:cNvPr id="1566" name="大かっこ 1565">
          <a:extLst>
            <a:ext uri="{FF2B5EF4-FFF2-40B4-BE49-F238E27FC236}">
              <a16:creationId xmlns:a16="http://schemas.microsoft.com/office/drawing/2014/main" id="{00000000-0008-0000-0000-00001E060000}"/>
            </a:ext>
          </a:extLst>
        </xdr:cNvPr>
        <xdr:cNvSpPr/>
      </xdr:nvSpPr>
      <xdr:spPr>
        <a:xfrm>
          <a:off x="6392871" y="99331240"/>
          <a:ext cx="1808154" cy="2728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32</xdr:col>
      <xdr:colOff>184090</xdr:colOff>
      <xdr:row>284</xdr:row>
      <xdr:rowOff>245218</xdr:rowOff>
    </xdr:from>
    <xdr:to>
      <xdr:col>38</xdr:col>
      <xdr:colOff>199810</xdr:colOff>
      <xdr:row>286</xdr:row>
      <xdr:rowOff>181528</xdr:rowOff>
    </xdr:to>
    <xdr:sp macro="" textlink="">
      <xdr:nvSpPr>
        <xdr:cNvPr id="1567" name="テキスト ボックス 303">
          <a:extLst>
            <a:ext uri="{FF2B5EF4-FFF2-40B4-BE49-F238E27FC236}">
              <a16:creationId xmlns:a16="http://schemas.microsoft.com/office/drawing/2014/main" id="{00000000-0008-0000-0000-00001F060000}"/>
            </a:ext>
          </a:extLst>
        </xdr:cNvPr>
        <xdr:cNvSpPr txBox="1"/>
      </xdr:nvSpPr>
      <xdr:spPr>
        <a:xfrm>
          <a:off x="6715519" y="97536289"/>
          <a:ext cx="1240362" cy="997668"/>
        </a:xfrm>
        <a:prstGeom prst="rect">
          <a:avLst/>
        </a:prstGeom>
        <a:solidFill>
          <a:sysClr val="window" lastClr="FFFFFF"/>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K</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3,122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en-US" altLang="ja-JP" sz="600">
              <a:solidFill>
                <a:sysClr val="windowText" lastClr="000000"/>
              </a:solidFill>
            </a:rPr>
            <a:t>21</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260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19</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補助金の交付　</a:t>
          </a:r>
          <a:r>
            <a:rPr kumimoji="1" lang="en-US" altLang="ja-JP" sz="600">
              <a:solidFill>
                <a:sysClr val="windowText" lastClr="000000"/>
              </a:solidFill>
            </a:rPr>
            <a:t>328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3,750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140265</xdr:colOff>
      <xdr:row>281</xdr:row>
      <xdr:rowOff>127336</xdr:rowOff>
    </xdr:from>
    <xdr:to>
      <xdr:col>49</xdr:col>
      <xdr:colOff>261268</xdr:colOff>
      <xdr:row>282</xdr:row>
      <xdr:rowOff>238365</xdr:rowOff>
    </xdr:to>
    <xdr:sp macro="" textlink="">
      <xdr:nvSpPr>
        <xdr:cNvPr id="1568" name="テキスト ボックス 304">
          <a:extLst>
            <a:ext uri="{FF2B5EF4-FFF2-40B4-BE49-F238E27FC236}">
              <a16:creationId xmlns:a16="http://schemas.microsoft.com/office/drawing/2014/main" id="{00000000-0008-0000-0000-000020060000}"/>
            </a:ext>
          </a:extLst>
        </xdr:cNvPr>
        <xdr:cNvSpPr txBox="1"/>
      </xdr:nvSpPr>
      <xdr:spPr>
        <a:xfrm>
          <a:off x="8712765" y="95826372"/>
          <a:ext cx="1549753" cy="641707"/>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P</a:t>
          </a:r>
          <a:r>
            <a:rPr kumimoji="1" lang="ja-JP" altLang="en-US" sz="600">
              <a:solidFill>
                <a:sysClr val="windowText" lastClr="000000"/>
              </a:solidFill>
            </a:rPr>
            <a:t>．（公財）鹿児島県地域振興公社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184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en-US" altLang="ja-JP" sz="600" baseline="0">
              <a:solidFill>
                <a:sysClr val="windowText" lastClr="000000"/>
              </a:solidFill>
            </a:rPr>
            <a:t>10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194</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189095</xdr:colOff>
      <xdr:row>286</xdr:row>
      <xdr:rowOff>165018</xdr:rowOff>
    </xdr:from>
    <xdr:to>
      <xdr:col>49</xdr:col>
      <xdr:colOff>213174</xdr:colOff>
      <xdr:row>287</xdr:row>
      <xdr:rowOff>339548</xdr:rowOff>
    </xdr:to>
    <xdr:sp macro="" textlink="">
      <xdr:nvSpPr>
        <xdr:cNvPr id="1569" name="テキスト ボックス 305">
          <a:extLst>
            <a:ext uri="{FF2B5EF4-FFF2-40B4-BE49-F238E27FC236}">
              <a16:creationId xmlns:a16="http://schemas.microsoft.com/office/drawing/2014/main" id="{00000000-0008-0000-0000-000021060000}"/>
            </a:ext>
          </a:extLst>
        </xdr:cNvPr>
        <xdr:cNvSpPr txBox="1"/>
      </xdr:nvSpPr>
      <xdr:spPr>
        <a:xfrm>
          <a:off x="8965702" y="98517447"/>
          <a:ext cx="1248722" cy="705208"/>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Q</a:t>
          </a:r>
          <a:r>
            <a:rPr kumimoji="1" lang="ja-JP" altLang="en-US" sz="600">
              <a:solidFill>
                <a:sysClr val="windowText" lastClr="000000"/>
              </a:solidFill>
            </a:rPr>
            <a:t>．天城町の例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19</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測量試験費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34</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116925</xdr:colOff>
      <xdr:row>282</xdr:row>
      <xdr:rowOff>249069</xdr:rowOff>
    </xdr:from>
    <xdr:to>
      <xdr:col>26</xdr:col>
      <xdr:colOff>70241</xdr:colOff>
      <xdr:row>282</xdr:row>
      <xdr:rowOff>475764</xdr:rowOff>
    </xdr:to>
    <xdr:sp macro="" textlink="">
      <xdr:nvSpPr>
        <xdr:cNvPr id="1570" name="テキスト ボックス 306">
          <a:extLst>
            <a:ext uri="{FF2B5EF4-FFF2-40B4-BE49-F238E27FC236}">
              <a16:creationId xmlns:a16="http://schemas.microsoft.com/office/drawing/2014/main" id="{00000000-0008-0000-0000-000022060000}"/>
            </a:ext>
          </a:extLst>
        </xdr:cNvPr>
        <xdr:cNvSpPr txBox="1"/>
      </xdr:nvSpPr>
      <xdr:spPr>
        <a:xfrm>
          <a:off x="4199068" y="96478783"/>
          <a:ext cx="1177959"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52215</xdr:colOff>
      <xdr:row>282</xdr:row>
      <xdr:rowOff>221855</xdr:rowOff>
    </xdr:from>
    <xdr:to>
      <xdr:col>37</xdr:col>
      <xdr:colOff>14592</xdr:colOff>
      <xdr:row>282</xdr:row>
      <xdr:rowOff>448550</xdr:rowOff>
    </xdr:to>
    <xdr:sp macro="" textlink="">
      <xdr:nvSpPr>
        <xdr:cNvPr id="1571" name="テキスト ボックス 307">
          <a:extLst>
            <a:ext uri="{FF2B5EF4-FFF2-40B4-BE49-F238E27FC236}">
              <a16:creationId xmlns:a16="http://schemas.microsoft.com/office/drawing/2014/main" id="{00000000-0008-0000-0000-000023060000}"/>
            </a:ext>
          </a:extLst>
        </xdr:cNvPr>
        <xdr:cNvSpPr txBox="1"/>
      </xdr:nvSpPr>
      <xdr:spPr>
        <a:xfrm>
          <a:off x="6379536" y="96451569"/>
          <a:ext cx="118702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90874</xdr:colOff>
      <xdr:row>282</xdr:row>
      <xdr:rowOff>216198</xdr:rowOff>
    </xdr:from>
    <xdr:to>
      <xdr:col>48</xdr:col>
      <xdr:colOff>52618</xdr:colOff>
      <xdr:row>282</xdr:row>
      <xdr:rowOff>442835</xdr:rowOff>
    </xdr:to>
    <xdr:sp macro="" textlink="">
      <xdr:nvSpPr>
        <xdr:cNvPr id="1572" name="テキスト ボックス 308">
          <a:extLst>
            <a:ext uri="{FF2B5EF4-FFF2-40B4-BE49-F238E27FC236}">
              <a16:creationId xmlns:a16="http://schemas.microsoft.com/office/drawing/2014/main" id="{00000000-0008-0000-0000-000024060000}"/>
            </a:ext>
          </a:extLst>
        </xdr:cNvPr>
        <xdr:cNvSpPr txBox="1"/>
      </xdr:nvSpPr>
      <xdr:spPr>
        <a:xfrm>
          <a:off x="8663374" y="96445912"/>
          <a:ext cx="1186387" cy="2266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104209</xdr:colOff>
      <xdr:row>284</xdr:row>
      <xdr:rowOff>171558</xdr:rowOff>
    </xdr:from>
    <xdr:to>
      <xdr:col>48</xdr:col>
      <xdr:colOff>67223</xdr:colOff>
      <xdr:row>284</xdr:row>
      <xdr:rowOff>398253</xdr:rowOff>
    </xdr:to>
    <xdr:sp macro="" textlink="">
      <xdr:nvSpPr>
        <xdr:cNvPr id="1573" name="テキスト ボックス 309">
          <a:extLst>
            <a:ext uri="{FF2B5EF4-FFF2-40B4-BE49-F238E27FC236}">
              <a16:creationId xmlns:a16="http://schemas.microsoft.com/office/drawing/2014/main" id="{00000000-0008-0000-0000-000025060000}"/>
            </a:ext>
          </a:extLst>
        </xdr:cNvPr>
        <xdr:cNvSpPr txBox="1"/>
      </xdr:nvSpPr>
      <xdr:spPr>
        <a:xfrm>
          <a:off x="8676709" y="97462629"/>
          <a:ext cx="1187657"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16655</xdr:colOff>
      <xdr:row>286</xdr:row>
      <xdr:rowOff>318053</xdr:rowOff>
    </xdr:from>
    <xdr:to>
      <xdr:col>36</xdr:col>
      <xdr:colOff>182504</xdr:colOff>
      <xdr:row>286</xdr:row>
      <xdr:rowOff>528654</xdr:rowOff>
    </xdr:to>
    <xdr:sp macro="" textlink="">
      <xdr:nvSpPr>
        <xdr:cNvPr id="1574" name="テキスト ボックス 310">
          <a:extLst>
            <a:ext uri="{FF2B5EF4-FFF2-40B4-BE49-F238E27FC236}">
              <a16:creationId xmlns:a16="http://schemas.microsoft.com/office/drawing/2014/main" id="{00000000-0008-0000-0000-000026060000}"/>
            </a:ext>
          </a:extLst>
        </xdr:cNvPr>
        <xdr:cNvSpPr txBox="1"/>
      </xdr:nvSpPr>
      <xdr:spPr>
        <a:xfrm>
          <a:off x="6343976" y="98670482"/>
          <a:ext cx="1186385" cy="21060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184253</xdr:colOff>
      <xdr:row>285</xdr:row>
      <xdr:rowOff>241948</xdr:rowOff>
    </xdr:from>
    <xdr:to>
      <xdr:col>49</xdr:col>
      <xdr:colOff>394618</xdr:colOff>
      <xdr:row>286</xdr:row>
      <xdr:rowOff>140311</xdr:rowOff>
    </xdr:to>
    <xdr:sp macro="" textlink="">
      <xdr:nvSpPr>
        <xdr:cNvPr id="1575" name="テキスト ボックス 311">
          <a:extLst>
            <a:ext uri="{FF2B5EF4-FFF2-40B4-BE49-F238E27FC236}">
              <a16:creationId xmlns:a16="http://schemas.microsoft.com/office/drawing/2014/main" id="{00000000-0008-0000-0000-000027060000}"/>
            </a:ext>
          </a:extLst>
        </xdr:cNvPr>
        <xdr:cNvSpPr txBox="1"/>
      </xdr:nvSpPr>
      <xdr:spPr>
        <a:xfrm>
          <a:off x="8756753" y="98063698"/>
          <a:ext cx="1639115" cy="42904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181078</xdr:colOff>
      <xdr:row>285</xdr:row>
      <xdr:rowOff>296558</xdr:rowOff>
    </xdr:from>
    <xdr:to>
      <xdr:col>49</xdr:col>
      <xdr:colOff>410408</xdr:colOff>
      <xdr:row>286</xdr:row>
      <xdr:rowOff>9501</xdr:rowOff>
    </xdr:to>
    <xdr:sp macro="" textlink="">
      <xdr:nvSpPr>
        <xdr:cNvPr id="1576" name="大かっこ 1575">
          <a:extLst>
            <a:ext uri="{FF2B5EF4-FFF2-40B4-BE49-F238E27FC236}">
              <a16:creationId xmlns:a16="http://schemas.microsoft.com/office/drawing/2014/main" id="{00000000-0008-0000-0000-000028060000}"/>
            </a:ext>
          </a:extLst>
        </xdr:cNvPr>
        <xdr:cNvSpPr/>
      </xdr:nvSpPr>
      <xdr:spPr>
        <a:xfrm>
          <a:off x="8753578" y="98118308"/>
          <a:ext cx="1658080" cy="2436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40</xdr:col>
      <xdr:colOff>143453</xdr:colOff>
      <xdr:row>285</xdr:row>
      <xdr:rowOff>43193</xdr:rowOff>
    </xdr:from>
    <xdr:to>
      <xdr:col>42</xdr:col>
      <xdr:colOff>141535</xdr:colOff>
      <xdr:row>285</xdr:row>
      <xdr:rowOff>45733</xdr:rowOff>
    </xdr:to>
    <xdr:cxnSp macro="">
      <xdr:nvCxnSpPr>
        <xdr:cNvPr id="1577" name="直線コネクタ 379">
          <a:extLst>
            <a:ext uri="{FF2B5EF4-FFF2-40B4-BE49-F238E27FC236}">
              <a16:creationId xmlns:a16="http://schemas.microsoft.com/office/drawing/2014/main" id="{00000000-0008-0000-0000-000029060000}"/>
            </a:ext>
          </a:extLst>
        </xdr:cNvPr>
        <xdr:cNvCxnSpPr>
          <a:stCxn id="1563" idx="1"/>
        </xdr:cNvCxnSpPr>
      </xdr:nvCxnSpPr>
      <xdr:spPr>
        <a:xfrm flipH="1">
          <a:off x="8307739" y="97864943"/>
          <a:ext cx="406296"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153613</xdr:colOff>
      <xdr:row>283</xdr:row>
      <xdr:rowOff>117678</xdr:rowOff>
    </xdr:from>
    <xdr:to>
      <xdr:col>40</xdr:col>
      <xdr:colOff>153613</xdr:colOff>
      <xdr:row>285</xdr:row>
      <xdr:rowOff>50813</xdr:rowOff>
    </xdr:to>
    <xdr:cxnSp macro="">
      <xdr:nvCxnSpPr>
        <xdr:cNvPr id="1578" name="直線コネクタ 380">
          <a:extLst>
            <a:ext uri="{FF2B5EF4-FFF2-40B4-BE49-F238E27FC236}">
              <a16:creationId xmlns:a16="http://schemas.microsoft.com/office/drawing/2014/main" id="{00000000-0008-0000-0000-00002A060000}"/>
            </a:ext>
          </a:extLst>
        </xdr:cNvPr>
        <xdr:cNvCxnSpPr/>
      </xdr:nvCxnSpPr>
      <xdr:spPr>
        <a:xfrm flipV="1">
          <a:off x="8317899" y="96878071"/>
          <a:ext cx="0" cy="994492"/>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53255</xdr:colOff>
      <xdr:row>280</xdr:row>
      <xdr:rowOff>271138</xdr:rowOff>
    </xdr:from>
    <xdr:to>
      <xdr:col>38</xdr:col>
      <xdr:colOff>57863</xdr:colOff>
      <xdr:row>280</xdr:row>
      <xdr:rowOff>282568</xdr:rowOff>
    </xdr:to>
    <xdr:cxnSp macro="">
      <xdr:nvCxnSpPr>
        <xdr:cNvPr id="1579" name="直線コネクタ 381">
          <a:extLst>
            <a:ext uri="{FF2B5EF4-FFF2-40B4-BE49-F238E27FC236}">
              <a16:creationId xmlns:a16="http://schemas.microsoft.com/office/drawing/2014/main" id="{00000000-0008-0000-0000-00002B060000}"/>
            </a:ext>
          </a:extLst>
        </xdr:cNvPr>
        <xdr:cNvCxnSpPr/>
      </xdr:nvCxnSpPr>
      <xdr:spPr>
        <a:xfrm flipH="1">
          <a:off x="5768255" y="95439495"/>
          <a:ext cx="2045679" cy="1143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94298</xdr:colOff>
      <xdr:row>280</xdr:row>
      <xdr:rowOff>68029</xdr:rowOff>
    </xdr:from>
    <xdr:to>
      <xdr:col>38</xdr:col>
      <xdr:colOff>143930</xdr:colOff>
      <xdr:row>280</xdr:row>
      <xdr:rowOff>471254</xdr:rowOff>
    </xdr:to>
    <xdr:sp macro="" textlink="">
      <xdr:nvSpPr>
        <xdr:cNvPr id="1580" name="テキスト ボックス 316">
          <a:extLst>
            <a:ext uri="{FF2B5EF4-FFF2-40B4-BE49-F238E27FC236}">
              <a16:creationId xmlns:a16="http://schemas.microsoft.com/office/drawing/2014/main" id="{00000000-0008-0000-0000-00002C060000}"/>
            </a:ext>
          </a:extLst>
        </xdr:cNvPr>
        <xdr:cNvSpPr txBox="1"/>
      </xdr:nvSpPr>
      <xdr:spPr>
        <a:xfrm>
          <a:off x="6421619" y="95236386"/>
          <a:ext cx="1478382" cy="4032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J.</a:t>
          </a:r>
          <a:r>
            <a:rPr kumimoji="1" lang="ja-JP" altLang="en-US" sz="800">
              <a:solidFill>
                <a:sysClr val="windowText" lastClr="000000"/>
              </a:solidFill>
            </a:rPr>
            <a:t>民間事業者等（６３団体）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1,131</a:t>
          </a:r>
          <a:r>
            <a:rPr kumimoji="1" lang="ja-JP" altLang="en-US" sz="800">
              <a:solidFill>
                <a:sysClr val="windowText" lastClr="000000"/>
              </a:solidFill>
            </a:rPr>
            <a:t>　百万円</a:t>
          </a:r>
        </a:p>
      </xdr:txBody>
    </xdr:sp>
    <xdr:clientData/>
  </xdr:twoCellAnchor>
  <xdr:twoCellAnchor>
    <xdr:from>
      <xdr:col>31</xdr:col>
      <xdr:colOff>69995</xdr:colOff>
      <xdr:row>280</xdr:row>
      <xdr:rowOff>508084</xdr:rowOff>
    </xdr:from>
    <xdr:to>
      <xdr:col>38</xdr:col>
      <xdr:colOff>146470</xdr:colOff>
      <xdr:row>281</xdr:row>
      <xdr:rowOff>277196</xdr:rowOff>
    </xdr:to>
    <xdr:sp macro="" textlink="">
      <xdr:nvSpPr>
        <xdr:cNvPr id="1581" name="テキスト ボックス 317">
          <a:extLst>
            <a:ext uri="{FF2B5EF4-FFF2-40B4-BE49-F238E27FC236}">
              <a16:creationId xmlns:a16="http://schemas.microsoft.com/office/drawing/2014/main" id="{00000000-0008-0000-0000-00002D060000}"/>
            </a:ext>
          </a:extLst>
        </xdr:cNvPr>
        <xdr:cNvSpPr txBox="1"/>
      </xdr:nvSpPr>
      <xdr:spPr>
        <a:xfrm>
          <a:off x="6397316" y="95676441"/>
          <a:ext cx="1505225" cy="2997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23005</xdr:colOff>
      <xdr:row>280</xdr:row>
      <xdr:rowOff>520566</xdr:rowOff>
    </xdr:from>
    <xdr:to>
      <xdr:col>39</xdr:col>
      <xdr:colOff>160836</xdr:colOff>
      <xdr:row>281</xdr:row>
      <xdr:rowOff>249891</xdr:rowOff>
    </xdr:to>
    <xdr:sp macro="" textlink="">
      <xdr:nvSpPr>
        <xdr:cNvPr id="1582" name="大かっこ 1581">
          <a:extLst>
            <a:ext uri="{FF2B5EF4-FFF2-40B4-BE49-F238E27FC236}">
              <a16:creationId xmlns:a16="http://schemas.microsoft.com/office/drawing/2014/main" id="{00000000-0008-0000-0000-00002E060000}"/>
            </a:ext>
          </a:extLst>
        </xdr:cNvPr>
        <xdr:cNvSpPr/>
      </xdr:nvSpPr>
      <xdr:spPr>
        <a:xfrm>
          <a:off x="6350326" y="95688923"/>
          <a:ext cx="1770689" cy="2600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30</xdr:col>
      <xdr:colOff>192187</xdr:colOff>
      <xdr:row>279</xdr:row>
      <xdr:rowOff>399018</xdr:rowOff>
    </xdr:from>
    <xdr:to>
      <xdr:col>35</xdr:col>
      <xdr:colOff>53802</xdr:colOff>
      <xdr:row>280</xdr:row>
      <xdr:rowOff>45169</xdr:rowOff>
    </xdr:to>
    <xdr:sp macro="" textlink="">
      <xdr:nvSpPr>
        <xdr:cNvPr id="1583" name="テキスト ボックス 319">
          <a:extLst>
            <a:ext uri="{FF2B5EF4-FFF2-40B4-BE49-F238E27FC236}">
              <a16:creationId xmlns:a16="http://schemas.microsoft.com/office/drawing/2014/main" id="{00000000-0008-0000-0000-00002F060000}"/>
            </a:ext>
          </a:extLst>
        </xdr:cNvPr>
        <xdr:cNvSpPr txBox="1"/>
      </xdr:nvSpPr>
      <xdr:spPr>
        <a:xfrm>
          <a:off x="6288187" y="54208918"/>
          <a:ext cx="877615" cy="42085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30</xdr:col>
      <xdr:colOff>146467</xdr:colOff>
      <xdr:row>292</xdr:row>
      <xdr:rowOff>379770</xdr:rowOff>
    </xdr:from>
    <xdr:to>
      <xdr:col>37</xdr:col>
      <xdr:colOff>182268</xdr:colOff>
      <xdr:row>293</xdr:row>
      <xdr:rowOff>243208</xdr:rowOff>
    </xdr:to>
    <xdr:sp macro="" textlink="">
      <xdr:nvSpPr>
        <xdr:cNvPr id="1584" name="テキスト ボックス 171">
          <a:extLst>
            <a:ext uri="{FF2B5EF4-FFF2-40B4-BE49-F238E27FC236}">
              <a16:creationId xmlns:a16="http://schemas.microsoft.com/office/drawing/2014/main" id="{00000000-0008-0000-0000-000030060000}"/>
            </a:ext>
          </a:extLst>
        </xdr:cNvPr>
        <xdr:cNvSpPr txBox="1"/>
      </xdr:nvSpPr>
      <xdr:spPr>
        <a:xfrm>
          <a:off x="6269681" y="101916270"/>
          <a:ext cx="1464551" cy="39411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N.</a:t>
          </a:r>
          <a:r>
            <a:rPr kumimoji="1" lang="ja-JP" altLang="en-US" sz="800">
              <a:solidFill>
                <a:sysClr val="windowText" lastClr="000000"/>
              </a:solidFill>
            </a:rPr>
            <a:t>九州森林管理局</a:t>
          </a:r>
        </a:p>
        <a:p>
          <a:r>
            <a:rPr kumimoji="1" lang="ja-JP" altLang="en-US" sz="800">
              <a:solidFill>
                <a:sysClr val="windowText" lastClr="000000"/>
              </a:solidFill>
            </a:rPr>
            <a:t>　　　　　</a:t>
          </a:r>
          <a:r>
            <a:rPr kumimoji="1" lang="en-US" altLang="ja-JP" sz="800">
              <a:solidFill>
                <a:sysClr val="windowText" lastClr="000000"/>
              </a:solidFill>
            </a:rPr>
            <a:t>34</a:t>
          </a:r>
          <a:r>
            <a:rPr kumimoji="1" lang="ja-JP" altLang="en-US" sz="800">
              <a:solidFill>
                <a:sysClr val="windowText" lastClr="000000"/>
              </a:solidFill>
            </a:rPr>
            <a:t>　百万円</a:t>
          </a:r>
        </a:p>
      </xdr:txBody>
    </xdr:sp>
    <xdr:clientData/>
  </xdr:twoCellAnchor>
  <xdr:twoCellAnchor>
    <xdr:from>
      <xdr:col>30</xdr:col>
      <xdr:colOff>89455</xdr:colOff>
      <xdr:row>292</xdr:row>
      <xdr:rowOff>191810</xdr:rowOff>
    </xdr:from>
    <xdr:to>
      <xdr:col>36</xdr:col>
      <xdr:colOff>34515</xdr:colOff>
      <xdr:row>292</xdr:row>
      <xdr:rowOff>417870</xdr:rowOff>
    </xdr:to>
    <xdr:sp macro="" textlink="">
      <xdr:nvSpPr>
        <xdr:cNvPr id="1585" name="テキスト ボックス 198">
          <a:extLst>
            <a:ext uri="{FF2B5EF4-FFF2-40B4-BE49-F238E27FC236}">
              <a16:creationId xmlns:a16="http://schemas.microsoft.com/office/drawing/2014/main" id="{00000000-0008-0000-0000-000031060000}"/>
            </a:ext>
          </a:extLst>
        </xdr:cNvPr>
        <xdr:cNvSpPr txBox="1"/>
      </xdr:nvSpPr>
      <xdr:spPr>
        <a:xfrm>
          <a:off x="6212669" y="101728310"/>
          <a:ext cx="1169703"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27</xdr:col>
      <xdr:colOff>14758</xdr:colOff>
      <xdr:row>293</xdr:row>
      <xdr:rowOff>81827</xdr:rowOff>
    </xdr:from>
    <xdr:to>
      <xdr:col>27</xdr:col>
      <xdr:colOff>19203</xdr:colOff>
      <xdr:row>295</xdr:row>
      <xdr:rowOff>382050</xdr:rowOff>
    </xdr:to>
    <xdr:cxnSp macro="">
      <xdr:nvCxnSpPr>
        <xdr:cNvPr id="1586" name="直線コネクタ 389">
          <a:extLst>
            <a:ext uri="{FF2B5EF4-FFF2-40B4-BE49-F238E27FC236}">
              <a16:creationId xmlns:a16="http://schemas.microsoft.com/office/drawing/2014/main" id="{00000000-0008-0000-0000-000032060000}"/>
            </a:ext>
          </a:extLst>
        </xdr:cNvPr>
        <xdr:cNvCxnSpPr/>
      </xdr:nvCxnSpPr>
      <xdr:spPr>
        <a:xfrm flipV="1">
          <a:off x="5525651" y="102149006"/>
          <a:ext cx="4445" cy="136158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95568</xdr:colOff>
      <xdr:row>293</xdr:row>
      <xdr:rowOff>294643</xdr:rowOff>
    </xdr:from>
    <xdr:to>
      <xdr:col>38</xdr:col>
      <xdr:colOff>14991</xdr:colOff>
      <xdr:row>294</xdr:row>
      <xdr:rowOff>32928</xdr:rowOff>
    </xdr:to>
    <xdr:sp macro="" textlink="">
      <xdr:nvSpPr>
        <xdr:cNvPr id="1587" name="テキスト ボックス 182">
          <a:extLst>
            <a:ext uri="{FF2B5EF4-FFF2-40B4-BE49-F238E27FC236}">
              <a16:creationId xmlns:a16="http://schemas.microsoft.com/office/drawing/2014/main" id="{00000000-0008-0000-0000-000033060000}"/>
            </a:ext>
          </a:extLst>
        </xdr:cNvPr>
        <xdr:cNvSpPr txBox="1"/>
      </xdr:nvSpPr>
      <xdr:spPr>
        <a:xfrm>
          <a:off x="6422889" y="102361822"/>
          <a:ext cx="1348173" cy="26896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治山事業の実施</a:t>
          </a:r>
          <a:endParaRPr lang="ja-JP" altLang="ja-JP" sz="800">
            <a:solidFill>
              <a:sysClr val="windowText" lastClr="000000"/>
            </a:solidFill>
            <a:effectLst/>
          </a:endParaRPr>
        </a:p>
      </xdr:txBody>
    </xdr:sp>
    <xdr:clientData/>
  </xdr:twoCellAnchor>
  <xdr:twoCellAnchor>
    <xdr:from>
      <xdr:col>30</xdr:col>
      <xdr:colOff>105965</xdr:colOff>
      <xdr:row>293</xdr:row>
      <xdr:rowOff>292103</xdr:rowOff>
    </xdr:from>
    <xdr:to>
      <xdr:col>37</xdr:col>
      <xdr:colOff>193063</xdr:colOff>
      <xdr:row>293</xdr:row>
      <xdr:rowOff>503916</xdr:rowOff>
    </xdr:to>
    <xdr:sp macro="" textlink="">
      <xdr:nvSpPr>
        <xdr:cNvPr id="1588" name="大かっこ 1587">
          <a:extLst>
            <a:ext uri="{FF2B5EF4-FFF2-40B4-BE49-F238E27FC236}">
              <a16:creationId xmlns:a16="http://schemas.microsoft.com/office/drawing/2014/main" id="{00000000-0008-0000-0000-000034060000}"/>
            </a:ext>
          </a:extLst>
        </xdr:cNvPr>
        <xdr:cNvSpPr/>
      </xdr:nvSpPr>
      <xdr:spPr>
        <a:xfrm>
          <a:off x="6229179" y="102359282"/>
          <a:ext cx="1515848" cy="21181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94921</xdr:colOff>
      <xdr:row>292</xdr:row>
      <xdr:rowOff>385485</xdr:rowOff>
    </xdr:from>
    <xdr:to>
      <xdr:col>48</xdr:col>
      <xdr:colOff>130088</xdr:colOff>
      <xdr:row>293</xdr:row>
      <xdr:rowOff>256543</xdr:rowOff>
    </xdr:to>
    <xdr:sp macro="" textlink="">
      <xdr:nvSpPr>
        <xdr:cNvPr id="1589" name="テキスト ボックス 174">
          <a:extLst>
            <a:ext uri="{FF2B5EF4-FFF2-40B4-BE49-F238E27FC236}">
              <a16:creationId xmlns:a16="http://schemas.microsoft.com/office/drawing/2014/main" id="{00000000-0008-0000-0000-000035060000}"/>
            </a:ext>
          </a:extLst>
        </xdr:cNvPr>
        <xdr:cNvSpPr txBox="1"/>
      </xdr:nvSpPr>
      <xdr:spPr>
        <a:xfrm>
          <a:off x="8463314" y="101921985"/>
          <a:ext cx="1463917" cy="401737"/>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S.</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34</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41</xdr:col>
      <xdr:colOff>77776</xdr:colOff>
      <xdr:row>293</xdr:row>
      <xdr:rowOff>297183</xdr:rowOff>
    </xdr:from>
    <xdr:to>
      <xdr:col>48</xdr:col>
      <xdr:colOff>162473</xdr:colOff>
      <xdr:row>293</xdr:row>
      <xdr:rowOff>493341</xdr:rowOff>
    </xdr:to>
    <xdr:sp macro="" textlink="">
      <xdr:nvSpPr>
        <xdr:cNvPr id="1590" name="大かっこ 1589">
          <a:extLst>
            <a:ext uri="{FF2B5EF4-FFF2-40B4-BE49-F238E27FC236}">
              <a16:creationId xmlns:a16="http://schemas.microsoft.com/office/drawing/2014/main" id="{00000000-0008-0000-0000-000036060000}"/>
            </a:ext>
          </a:extLst>
        </xdr:cNvPr>
        <xdr:cNvSpPr/>
      </xdr:nvSpPr>
      <xdr:spPr>
        <a:xfrm>
          <a:off x="8446169" y="102364362"/>
          <a:ext cx="1513447" cy="19615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193381</xdr:colOff>
      <xdr:row>297</xdr:row>
      <xdr:rowOff>352682</xdr:rowOff>
    </xdr:from>
    <xdr:to>
      <xdr:col>49</xdr:col>
      <xdr:colOff>22039</xdr:colOff>
      <xdr:row>298</xdr:row>
      <xdr:rowOff>234535</xdr:rowOff>
    </xdr:to>
    <xdr:sp macro="" textlink="">
      <xdr:nvSpPr>
        <xdr:cNvPr id="1591" name="テキスト ボックス 173">
          <a:extLst>
            <a:ext uri="{FF2B5EF4-FFF2-40B4-BE49-F238E27FC236}">
              <a16:creationId xmlns:a16="http://schemas.microsoft.com/office/drawing/2014/main" id="{00000000-0008-0000-0000-000037060000}"/>
            </a:ext>
          </a:extLst>
        </xdr:cNvPr>
        <xdr:cNvSpPr txBox="1"/>
      </xdr:nvSpPr>
      <xdr:spPr>
        <a:xfrm>
          <a:off x="8561774" y="104542575"/>
          <a:ext cx="1461515" cy="412531"/>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U.</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baseline="0">
              <a:solidFill>
                <a:sysClr val="windowText" lastClr="000000"/>
              </a:solidFill>
            </a:rPr>
            <a:t>123</a:t>
          </a:r>
          <a:r>
            <a:rPr kumimoji="1" lang="ja-JP" altLang="en-US" sz="800">
              <a:solidFill>
                <a:sysClr val="windowText" lastClr="000000"/>
              </a:solidFill>
            </a:rPr>
            <a:t>　百万円</a:t>
          </a:r>
        </a:p>
      </xdr:txBody>
    </xdr:sp>
    <xdr:clientData/>
  </xdr:twoCellAnchor>
  <xdr:twoCellAnchor>
    <xdr:from>
      <xdr:col>18</xdr:col>
      <xdr:colOff>51187</xdr:colOff>
      <xdr:row>276</xdr:row>
      <xdr:rowOff>58505</xdr:rowOff>
    </xdr:from>
    <xdr:to>
      <xdr:col>36</xdr:col>
      <xdr:colOff>55163</xdr:colOff>
      <xdr:row>276</xdr:row>
      <xdr:rowOff>58505</xdr:rowOff>
    </xdr:to>
    <xdr:cxnSp macro="">
      <xdr:nvCxnSpPr>
        <xdr:cNvPr id="1592" name="直線コネクタ 405">
          <a:extLst>
            <a:ext uri="{FF2B5EF4-FFF2-40B4-BE49-F238E27FC236}">
              <a16:creationId xmlns:a16="http://schemas.microsoft.com/office/drawing/2014/main" id="{00000000-0008-0000-0000-000038060000}"/>
            </a:ext>
          </a:extLst>
        </xdr:cNvPr>
        <xdr:cNvCxnSpPr/>
      </xdr:nvCxnSpPr>
      <xdr:spPr>
        <a:xfrm flipH="1" flipV="1">
          <a:off x="3725116" y="93104148"/>
          <a:ext cx="3677904"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35705</xdr:colOff>
      <xdr:row>275</xdr:row>
      <xdr:rowOff>324970</xdr:rowOff>
    </xdr:from>
    <xdr:to>
      <xdr:col>39</xdr:col>
      <xdr:colOff>56030</xdr:colOff>
      <xdr:row>276</xdr:row>
      <xdr:rowOff>256081</xdr:rowOff>
    </xdr:to>
    <xdr:sp macro="" textlink="">
      <xdr:nvSpPr>
        <xdr:cNvPr id="1593" name="テキスト ボックス 264">
          <a:extLst>
            <a:ext uri="{FF2B5EF4-FFF2-40B4-BE49-F238E27FC236}">
              <a16:creationId xmlns:a16="http://schemas.microsoft.com/office/drawing/2014/main" id="{00000000-0008-0000-0000-000039060000}"/>
            </a:ext>
          </a:extLst>
        </xdr:cNvPr>
        <xdr:cNvSpPr txBox="1"/>
      </xdr:nvSpPr>
      <xdr:spPr>
        <a:xfrm>
          <a:off x="6288587" y="46448382"/>
          <a:ext cx="1633972" cy="468993"/>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H</a:t>
          </a:r>
          <a:r>
            <a:rPr kumimoji="1" lang="ja-JP" altLang="en-US" sz="800">
              <a:solidFill>
                <a:sysClr val="windowText" lastClr="000000"/>
              </a:solidFill>
            </a:rPr>
            <a:t>．地方公共団体（１１団体）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728</a:t>
          </a:r>
          <a:r>
            <a:rPr kumimoji="1" lang="ja-JP" altLang="en-US" sz="800">
              <a:solidFill>
                <a:sysClr val="windowText" lastClr="000000"/>
              </a:solidFill>
            </a:rPr>
            <a:t>　百万円</a:t>
          </a:r>
        </a:p>
      </xdr:txBody>
    </xdr:sp>
    <xdr:clientData/>
  </xdr:twoCellAnchor>
  <xdr:twoCellAnchor>
    <xdr:from>
      <xdr:col>30</xdr:col>
      <xdr:colOff>143105</xdr:colOff>
      <xdr:row>275</xdr:row>
      <xdr:rowOff>128802</xdr:rowOff>
    </xdr:from>
    <xdr:to>
      <xdr:col>36</xdr:col>
      <xdr:colOff>102446</xdr:colOff>
      <xdr:row>275</xdr:row>
      <xdr:rowOff>291352</xdr:rowOff>
    </xdr:to>
    <xdr:sp macro="" textlink="">
      <xdr:nvSpPr>
        <xdr:cNvPr id="1594" name="テキスト ボックス 276">
          <a:extLst>
            <a:ext uri="{FF2B5EF4-FFF2-40B4-BE49-F238E27FC236}">
              <a16:creationId xmlns:a16="http://schemas.microsoft.com/office/drawing/2014/main" id="{00000000-0008-0000-0000-00003A060000}"/>
            </a:ext>
          </a:extLst>
        </xdr:cNvPr>
        <xdr:cNvSpPr txBox="1"/>
      </xdr:nvSpPr>
      <xdr:spPr>
        <a:xfrm>
          <a:off x="6194281" y="46252214"/>
          <a:ext cx="1169577" cy="162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35705</xdr:colOff>
      <xdr:row>276</xdr:row>
      <xdr:rowOff>303706</xdr:rowOff>
    </xdr:from>
    <xdr:to>
      <xdr:col>39</xdr:col>
      <xdr:colOff>174171</xdr:colOff>
      <xdr:row>277</xdr:row>
      <xdr:rowOff>3313</xdr:rowOff>
    </xdr:to>
    <xdr:sp macro="" textlink="">
      <xdr:nvSpPr>
        <xdr:cNvPr id="1595" name="大かっこ 1594">
          <a:extLst>
            <a:ext uri="{FF2B5EF4-FFF2-40B4-BE49-F238E27FC236}">
              <a16:creationId xmlns:a16="http://schemas.microsoft.com/office/drawing/2014/main" id="{00000000-0008-0000-0000-00003B060000}"/>
            </a:ext>
          </a:extLst>
        </xdr:cNvPr>
        <xdr:cNvSpPr/>
      </xdr:nvSpPr>
      <xdr:spPr>
        <a:xfrm>
          <a:off x="6363026" y="93349349"/>
          <a:ext cx="1771324" cy="23028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46500</xdr:colOff>
      <xdr:row>276</xdr:row>
      <xdr:rowOff>283386</xdr:rowOff>
    </xdr:from>
    <xdr:to>
      <xdr:col>39</xdr:col>
      <xdr:colOff>136071</xdr:colOff>
      <xdr:row>277</xdr:row>
      <xdr:rowOff>186828</xdr:rowOff>
    </xdr:to>
    <xdr:sp macro="" textlink="">
      <xdr:nvSpPr>
        <xdr:cNvPr id="1596" name="テキスト ボックス 265">
          <a:extLst>
            <a:ext uri="{FF2B5EF4-FFF2-40B4-BE49-F238E27FC236}">
              <a16:creationId xmlns:a16="http://schemas.microsoft.com/office/drawing/2014/main" id="{00000000-0008-0000-0000-00003C060000}"/>
            </a:ext>
          </a:extLst>
        </xdr:cNvPr>
        <xdr:cNvSpPr txBox="1"/>
      </xdr:nvSpPr>
      <xdr:spPr>
        <a:xfrm>
          <a:off x="6373821" y="93329029"/>
          <a:ext cx="1722429" cy="434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道路事業の実施（道路更新防災</a:t>
          </a:r>
          <a:endParaRPr kumimoji="1" lang="en-US" altLang="ja-JP" sz="800">
            <a:solidFill>
              <a:sysClr val="windowText" lastClr="000000"/>
            </a:solidFill>
          </a:endParaRPr>
        </a:p>
        <a:p>
          <a:r>
            <a:rPr kumimoji="1" lang="ja-JP" altLang="en-US" sz="800">
              <a:solidFill>
                <a:sysClr val="windowText" lastClr="000000"/>
              </a:solidFill>
            </a:rPr>
            <a:t>等対策事業）</a:t>
          </a:r>
        </a:p>
      </xdr:txBody>
    </xdr:sp>
    <xdr:clientData/>
  </xdr:twoCellAnchor>
  <xdr:twoCellAnchor>
    <xdr:from>
      <xdr:col>18</xdr:col>
      <xdr:colOff>67235</xdr:colOff>
      <xdr:row>278</xdr:row>
      <xdr:rowOff>84465</xdr:rowOff>
    </xdr:from>
    <xdr:to>
      <xdr:col>37</xdr:col>
      <xdr:colOff>80326</xdr:colOff>
      <xdr:row>278</xdr:row>
      <xdr:rowOff>84465</xdr:rowOff>
    </xdr:to>
    <xdr:cxnSp macro="">
      <xdr:nvCxnSpPr>
        <xdr:cNvPr id="1597" name="直線コネクタ 414">
          <a:extLst>
            <a:ext uri="{FF2B5EF4-FFF2-40B4-BE49-F238E27FC236}">
              <a16:creationId xmlns:a16="http://schemas.microsoft.com/office/drawing/2014/main" id="{00000000-0008-0000-0000-00003D060000}"/>
            </a:ext>
          </a:extLst>
        </xdr:cNvPr>
        <xdr:cNvCxnSpPr/>
      </xdr:nvCxnSpPr>
      <xdr:spPr>
        <a:xfrm flipH="1">
          <a:off x="3741164" y="94191465"/>
          <a:ext cx="3891126"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40150</xdr:colOff>
      <xdr:row>277</xdr:row>
      <xdr:rowOff>377328</xdr:rowOff>
    </xdr:from>
    <xdr:to>
      <xdr:col>38</xdr:col>
      <xdr:colOff>87381</xdr:colOff>
      <xdr:row>278</xdr:row>
      <xdr:rowOff>254101</xdr:rowOff>
    </xdr:to>
    <xdr:sp macro="" textlink="">
      <xdr:nvSpPr>
        <xdr:cNvPr id="1598" name="テキスト ボックス 264">
          <a:extLst>
            <a:ext uri="{FF2B5EF4-FFF2-40B4-BE49-F238E27FC236}">
              <a16:creationId xmlns:a16="http://schemas.microsoft.com/office/drawing/2014/main" id="{00000000-0008-0000-0000-00003E060000}"/>
            </a:ext>
          </a:extLst>
        </xdr:cNvPr>
        <xdr:cNvSpPr txBox="1"/>
      </xdr:nvSpPr>
      <xdr:spPr>
        <a:xfrm>
          <a:off x="6367471" y="93953649"/>
          <a:ext cx="1475981" cy="40745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I</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67</a:t>
          </a:r>
          <a:r>
            <a:rPr kumimoji="1" lang="ja-JP" altLang="en-US" sz="800">
              <a:solidFill>
                <a:sysClr val="windowText" lastClr="000000"/>
              </a:solidFill>
            </a:rPr>
            <a:t>　百万円</a:t>
          </a:r>
        </a:p>
      </xdr:txBody>
    </xdr:sp>
    <xdr:clientData/>
  </xdr:twoCellAnchor>
  <xdr:twoCellAnchor>
    <xdr:from>
      <xdr:col>30</xdr:col>
      <xdr:colOff>160437</xdr:colOff>
      <xdr:row>277</xdr:row>
      <xdr:rowOff>146188</xdr:rowOff>
    </xdr:from>
    <xdr:to>
      <xdr:col>36</xdr:col>
      <xdr:colOff>120413</xdr:colOff>
      <xdr:row>277</xdr:row>
      <xdr:rowOff>377328</xdr:rowOff>
    </xdr:to>
    <xdr:sp macro="" textlink="">
      <xdr:nvSpPr>
        <xdr:cNvPr id="1599" name="テキスト ボックス 276">
          <a:extLst>
            <a:ext uri="{FF2B5EF4-FFF2-40B4-BE49-F238E27FC236}">
              <a16:creationId xmlns:a16="http://schemas.microsoft.com/office/drawing/2014/main" id="{00000000-0008-0000-0000-00003F060000}"/>
            </a:ext>
          </a:extLst>
        </xdr:cNvPr>
        <xdr:cNvSpPr txBox="1"/>
      </xdr:nvSpPr>
      <xdr:spPr>
        <a:xfrm>
          <a:off x="6283651" y="93722509"/>
          <a:ext cx="1184619"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30625</xdr:colOff>
      <xdr:row>278</xdr:row>
      <xdr:rowOff>322046</xdr:rowOff>
    </xdr:from>
    <xdr:to>
      <xdr:col>39</xdr:col>
      <xdr:colOff>121432</xdr:colOff>
      <xdr:row>279</xdr:row>
      <xdr:rowOff>15478</xdr:rowOff>
    </xdr:to>
    <xdr:sp macro="" textlink="">
      <xdr:nvSpPr>
        <xdr:cNvPr id="1600" name="大かっこ 1599">
          <a:extLst>
            <a:ext uri="{FF2B5EF4-FFF2-40B4-BE49-F238E27FC236}">
              <a16:creationId xmlns:a16="http://schemas.microsoft.com/office/drawing/2014/main" id="{00000000-0008-0000-0000-000040060000}"/>
            </a:ext>
          </a:extLst>
        </xdr:cNvPr>
        <xdr:cNvSpPr/>
      </xdr:nvSpPr>
      <xdr:spPr>
        <a:xfrm>
          <a:off x="6357946" y="94429046"/>
          <a:ext cx="1723665" cy="22411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69360</xdr:colOff>
      <xdr:row>278</xdr:row>
      <xdr:rowOff>274421</xdr:rowOff>
    </xdr:from>
    <xdr:to>
      <xdr:col>39</xdr:col>
      <xdr:colOff>3322</xdr:colOff>
      <xdr:row>279</xdr:row>
      <xdr:rowOff>175498</xdr:rowOff>
    </xdr:to>
    <xdr:sp macro="" textlink="">
      <xdr:nvSpPr>
        <xdr:cNvPr id="1601" name="テキスト ボックス 265">
          <a:extLst>
            <a:ext uri="{FF2B5EF4-FFF2-40B4-BE49-F238E27FC236}">
              <a16:creationId xmlns:a16="http://schemas.microsoft.com/office/drawing/2014/main" id="{00000000-0008-0000-0000-000041060000}"/>
            </a:ext>
          </a:extLst>
        </xdr:cNvPr>
        <xdr:cNvSpPr txBox="1"/>
      </xdr:nvSpPr>
      <xdr:spPr>
        <a:xfrm>
          <a:off x="6396681" y="94381421"/>
          <a:ext cx="1566820" cy="43175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道路事業の実施（無電柱化</a:t>
          </a:r>
          <a:endParaRPr kumimoji="1" lang="en-US" altLang="ja-JP" sz="800">
            <a:solidFill>
              <a:sysClr val="windowText" lastClr="000000"/>
            </a:solidFill>
          </a:endParaRPr>
        </a:p>
        <a:p>
          <a:r>
            <a:rPr kumimoji="1" lang="ja-JP" altLang="en-US" sz="800">
              <a:solidFill>
                <a:sysClr val="windowText" lastClr="000000"/>
              </a:solidFill>
            </a:rPr>
            <a:t>推進事業）</a:t>
          </a:r>
        </a:p>
      </xdr:txBody>
    </xdr:sp>
    <xdr:clientData/>
  </xdr:twoCellAnchor>
  <xdr:twoCellAnchor>
    <xdr:from>
      <xdr:col>41</xdr:col>
      <xdr:colOff>80951</xdr:colOff>
      <xdr:row>277</xdr:row>
      <xdr:rowOff>228103</xdr:rowOff>
    </xdr:from>
    <xdr:to>
      <xdr:col>49</xdr:col>
      <xdr:colOff>1084</xdr:colOff>
      <xdr:row>278</xdr:row>
      <xdr:rowOff>308711</xdr:rowOff>
    </xdr:to>
    <xdr:sp macro="" textlink="">
      <xdr:nvSpPr>
        <xdr:cNvPr id="1602" name="テキスト ボックス 274">
          <a:extLst>
            <a:ext uri="{FF2B5EF4-FFF2-40B4-BE49-F238E27FC236}">
              <a16:creationId xmlns:a16="http://schemas.microsoft.com/office/drawing/2014/main" id="{00000000-0008-0000-0000-000042060000}"/>
            </a:ext>
          </a:extLst>
        </xdr:cNvPr>
        <xdr:cNvSpPr txBox="1"/>
      </xdr:nvSpPr>
      <xdr:spPr>
        <a:xfrm>
          <a:off x="8449344" y="93804424"/>
          <a:ext cx="1552990" cy="611287"/>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I</a:t>
          </a:r>
          <a:r>
            <a:rPr kumimoji="1" lang="ja-JP" altLang="en-US" sz="600">
              <a:solidFill>
                <a:sysClr val="windowText" lastClr="000000"/>
              </a:solidFill>
            </a:rPr>
            <a:t>．鹿児島県の例</a:t>
          </a:r>
          <a:endParaRPr kumimoji="1" lang="en-US" altLang="ja-JP" sz="600">
            <a:solidFill>
              <a:sysClr val="windowText" lastClr="000000"/>
            </a:solidFill>
          </a:endParaRPr>
        </a:p>
        <a:p>
          <a:r>
            <a:rPr kumimoji="1" lang="ja-JP" altLang="en-US" sz="600">
              <a:solidFill>
                <a:sysClr val="windowText" lastClr="000000"/>
              </a:solidFill>
            </a:rPr>
            <a:t>測量設計費　　　　  </a:t>
          </a:r>
          <a:r>
            <a:rPr kumimoji="1" lang="en-US" altLang="ja-JP" sz="600">
              <a:solidFill>
                <a:sysClr val="windowText" lastClr="000000"/>
              </a:solidFill>
            </a:rPr>
            <a:t>67</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67</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41</xdr:col>
      <xdr:colOff>71426</xdr:colOff>
      <xdr:row>275</xdr:row>
      <xdr:rowOff>324698</xdr:rowOff>
    </xdr:from>
    <xdr:to>
      <xdr:col>48</xdr:col>
      <xdr:colOff>195666</xdr:colOff>
      <xdr:row>277</xdr:row>
      <xdr:rowOff>37603</xdr:rowOff>
    </xdr:to>
    <xdr:sp macro="" textlink="">
      <xdr:nvSpPr>
        <xdr:cNvPr id="1603" name="テキスト ボックス 274">
          <a:extLst>
            <a:ext uri="{FF2B5EF4-FFF2-40B4-BE49-F238E27FC236}">
              <a16:creationId xmlns:a16="http://schemas.microsoft.com/office/drawing/2014/main" id="{00000000-0008-0000-0000-000043060000}"/>
            </a:ext>
          </a:extLst>
        </xdr:cNvPr>
        <xdr:cNvSpPr txBox="1"/>
      </xdr:nvSpPr>
      <xdr:spPr>
        <a:xfrm>
          <a:off x="8439819" y="92839662"/>
          <a:ext cx="1552990" cy="774262"/>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H</a:t>
          </a:r>
          <a:r>
            <a:rPr kumimoji="1" lang="ja-JP" altLang="en-US" sz="600">
              <a:solidFill>
                <a:sysClr val="windowText" lastClr="000000"/>
              </a:solidFill>
            </a:rPr>
            <a:t>．鹿児島県の例</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工事費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356 </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600">
              <a:solidFill>
                <a:sysClr val="windowText" lastClr="000000"/>
              </a:solidFill>
            </a:rPr>
            <a:t>測量設計費　　　　   </a:t>
          </a:r>
          <a:r>
            <a:rPr kumimoji="1" lang="en-US" altLang="ja-JP" sz="600">
              <a:solidFill>
                <a:sysClr val="windowText" lastClr="000000"/>
              </a:solidFill>
            </a:rPr>
            <a:t>112</a:t>
          </a:r>
          <a:r>
            <a:rPr kumimoji="1" lang="ja-JP" altLang="en-US" sz="600">
              <a:solidFill>
                <a:sysClr val="windowText" lastClr="000000"/>
              </a:solidFill>
            </a:rPr>
            <a:t>  百万円</a:t>
          </a:r>
          <a:endParaRPr kumimoji="1" lang="en-US" altLang="ja-JP" sz="6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en-US" sz="600">
              <a:solidFill>
                <a:sysClr val="windowText" lastClr="000000"/>
              </a:solidFill>
            </a:rPr>
            <a:t>指導監督費                </a:t>
          </a: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0.3</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468</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99764</xdr:colOff>
      <xdr:row>293</xdr:row>
      <xdr:rowOff>267338</xdr:rowOff>
    </xdr:from>
    <xdr:to>
      <xdr:col>49</xdr:col>
      <xdr:colOff>25214</xdr:colOff>
      <xdr:row>294</xdr:row>
      <xdr:rowOff>8798</xdr:rowOff>
    </xdr:to>
    <xdr:sp macro="" textlink="">
      <xdr:nvSpPr>
        <xdr:cNvPr id="1604" name="テキスト ボックス 182">
          <a:extLst>
            <a:ext uri="{FF2B5EF4-FFF2-40B4-BE49-F238E27FC236}">
              <a16:creationId xmlns:a16="http://schemas.microsoft.com/office/drawing/2014/main" id="{00000000-0008-0000-0000-000044060000}"/>
            </a:ext>
          </a:extLst>
        </xdr:cNvPr>
        <xdr:cNvSpPr txBox="1"/>
      </xdr:nvSpPr>
      <xdr:spPr>
        <a:xfrm>
          <a:off x="8672264" y="102334517"/>
          <a:ext cx="1354200" cy="272138"/>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治山事業の実施</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159167</xdr:colOff>
      <xdr:row>271</xdr:row>
      <xdr:rowOff>257768</xdr:rowOff>
    </xdr:from>
    <xdr:to>
      <xdr:col>36</xdr:col>
      <xdr:colOff>118508</xdr:colOff>
      <xdr:row>271</xdr:row>
      <xdr:rowOff>484406</xdr:rowOff>
    </xdr:to>
    <xdr:sp macro="" textlink="">
      <xdr:nvSpPr>
        <xdr:cNvPr id="1605" name="テキスト ボックス 276">
          <a:extLst>
            <a:ext uri="{FF2B5EF4-FFF2-40B4-BE49-F238E27FC236}">
              <a16:creationId xmlns:a16="http://schemas.microsoft.com/office/drawing/2014/main" id="{00000000-0008-0000-0000-000045060000}"/>
            </a:ext>
          </a:extLst>
        </xdr:cNvPr>
        <xdr:cNvSpPr txBox="1"/>
      </xdr:nvSpPr>
      <xdr:spPr>
        <a:xfrm>
          <a:off x="6282381" y="90650018"/>
          <a:ext cx="1183984" cy="226638"/>
        </a:xfrm>
        <a:prstGeom prst="rect">
          <a:avLst/>
        </a:prstGeom>
        <a:noFill/>
        <a:ln>
          <a:noFill/>
        </a:ln>
        <a:effectLst/>
      </xdr:spPr>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32691</xdr:colOff>
      <xdr:row>292</xdr:row>
      <xdr:rowOff>194350</xdr:rowOff>
    </xdr:from>
    <xdr:to>
      <xdr:col>45</xdr:col>
      <xdr:colOff>98416</xdr:colOff>
      <xdr:row>292</xdr:row>
      <xdr:rowOff>396280</xdr:rowOff>
    </xdr:to>
    <xdr:sp macro="" textlink="">
      <xdr:nvSpPr>
        <xdr:cNvPr id="1606" name="テキスト ボックス 284">
          <a:extLst>
            <a:ext uri="{FF2B5EF4-FFF2-40B4-BE49-F238E27FC236}">
              <a16:creationId xmlns:a16="http://schemas.microsoft.com/office/drawing/2014/main" id="{00000000-0008-0000-0000-000046060000}"/>
            </a:ext>
          </a:extLst>
        </xdr:cNvPr>
        <xdr:cNvSpPr txBox="1"/>
      </xdr:nvSpPr>
      <xdr:spPr>
        <a:xfrm>
          <a:off x="8401084" y="101730850"/>
          <a:ext cx="882153" cy="201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32</xdr:col>
      <xdr:colOff>56421</xdr:colOff>
      <xdr:row>296</xdr:row>
      <xdr:rowOff>376389</xdr:rowOff>
    </xdr:from>
    <xdr:to>
      <xdr:col>38</xdr:col>
      <xdr:colOff>81666</xdr:colOff>
      <xdr:row>297</xdr:row>
      <xdr:rowOff>514388</xdr:rowOff>
    </xdr:to>
    <xdr:sp macro="" textlink="">
      <xdr:nvSpPr>
        <xdr:cNvPr id="1607" name="テキスト ボックス 192">
          <a:extLst>
            <a:ext uri="{FF2B5EF4-FFF2-40B4-BE49-F238E27FC236}">
              <a16:creationId xmlns:a16="http://schemas.microsoft.com/office/drawing/2014/main" id="{00000000-0008-0000-0000-000047060000}"/>
            </a:ext>
          </a:extLst>
        </xdr:cNvPr>
        <xdr:cNvSpPr txBox="1"/>
      </xdr:nvSpPr>
      <xdr:spPr>
        <a:xfrm>
          <a:off x="6587850" y="104035603"/>
          <a:ext cx="1249887" cy="668678"/>
        </a:xfrm>
        <a:prstGeom prst="rect">
          <a:avLst/>
        </a:prstGeom>
        <a:solidFill>
          <a:schemeClr val="bg1"/>
        </a:solidFill>
        <a:ln>
          <a:solidFill>
            <a:sysClr val="windowText" lastClr="000000"/>
          </a:solidFill>
          <a:prstDash val="sysDot"/>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O</a:t>
          </a:r>
          <a:r>
            <a:rPr kumimoji="1" lang="ja-JP" altLang="en-US" sz="600">
              <a:solidFill>
                <a:sysClr val="windowText" lastClr="000000"/>
              </a:solidFill>
            </a:rPr>
            <a:t>．鹿児島県の例</a:t>
          </a:r>
        </a:p>
        <a:p>
          <a:r>
            <a:rPr kumimoji="1" lang="ja-JP" altLang="en-US" sz="600">
              <a:solidFill>
                <a:sysClr val="windowText" lastClr="000000"/>
              </a:solidFill>
            </a:rPr>
            <a:t>工事請負費　</a:t>
          </a:r>
          <a:r>
            <a:rPr kumimoji="1" lang="en-US" altLang="ja-JP" sz="600">
              <a:solidFill>
                <a:sysClr val="windowText" lastClr="000000"/>
              </a:solidFill>
            </a:rPr>
            <a:t>70</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70</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344</v>
      </c>
      <c r="AJ2" s="187" t="s">
        <v>705</v>
      </c>
      <c r="AK2" s="187"/>
      <c r="AL2" s="187"/>
      <c r="AM2" s="187"/>
      <c r="AN2" s="90" t="s">
        <v>344</v>
      </c>
      <c r="AO2" s="187">
        <v>21</v>
      </c>
      <c r="AP2" s="187"/>
      <c r="AQ2" s="187"/>
      <c r="AR2" s="91" t="s">
        <v>344</v>
      </c>
      <c r="AS2" s="188">
        <v>465</v>
      </c>
      <c r="AT2" s="188"/>
      <c r="AU2" s="188"/>
      <c r="AV2" s="90" t="str">
        <f>IF(AW2="","","-")</f>
        <v/>
      </c>
      <c r="AW2" s="189"/>
      <c r="AX2" s="189"/>
    </row>
    <row r="3" spans="1:50" ht="21" customHeight="1" thickBot="1" x14ac:dyDescent="0.2">
      <c r="A3" s="190" t="s">
        <v>658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668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669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671</v>
      </c>
      <c r="H5" s="178"/>
      <c r="I5" s="178"/>
      <c r="J5" s="178"/>
      <c r="K5" s="178"/>
      <c r="L5" s="178"/>
      <c r="M5" s="179" t="s">
        <v>62</v>
      </c>
      <c r="N5" s="180"/>
      <c r="O5" s="180"/>
      <c r="P5" s="180"/>
      <c r="Q5" s="180"/>
      <c r="R5" s="181"/>
      <c r="S5" s="182" t="s">
        <v>672</v>
      </c>
      <c r="T5" s="178"/>
      <c r="U5" s="178"/>
      <c r="V5" s="178"/>
      <c r="W5" s="178"/>
      <c r="X5" s="183"/>
      <c r="Y5" s="184" t="s">
        <v>3</v>
      </c>
      <c r="Z5" s="185"/>
      <c r="AA5" s="185"/>
      <c r="AB5" s="185"/>
      <c r="AC5" s="185"/>
      <c r="AD5" s="186"/>
      <c r="AE5" s="209" t="s">
        <v>673</v>
      </c>
      <c r="AF5" s="209"/>
      <c r="AG5" s="209"/>
      <c r="AH5" s="209"/>
      <c r="AI5" s="209"/>
      <c r="AJ5" s="209"/>
      <c r="AK5" s="209"/>
      <c r="AL5" s="209"/>
      <c r="AM5" s="209"/>
      <c r="AN5" s="209"/>
      <c r="AO5" s="209"/>
      <c r="AP5" s="210"/>
      <c r="AQ5" s="211" t="s">
        <v>912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674</v>
      </c>
      <c r="H7" s="220"/>
      <c r="I7" s="220"/>
      <c r="J7" s="220"/>
      <c r="K7" s="220"/>
      <c r="L7" s="220"/>
      <c r="M7" s="220"/>
      <c r="N7" s="220"/>
      <c r="O7" s="220"/>
      <c r="P7" s="220"/>
      <c r="Q7" s="220"/>
      <c r="R7" s="220"/>
      <c r="S7" s="220"/>
      <c r="T7" s="220"/>
      <c r="U7" s="220"/>
      <c r="V7" s="220"/>
      <c r="W7" s="220"/>
      <c r="X7" s="221"/>
      <c r="Y7" s="222" t="s">
        <v>329</v>
      </c>
      <c r="Z7" s="223"/>
      <c r="AA7" s="223"/>
      <c r="AB7" s="223"/>
      <c r="AC7" s="223"/>
      <c r="AD7" s="224"/>
      <c r="AE7" s="225" t="s">
        <v>675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230</v>
      </c>
      <c r="B8" s="194"/>
      <c r="C8" s="194"/>
      <c r="D8" s="194"/>
      <c r="E8" s="194"/>
      <c r="F8" s="195"/>
      <c r="G8" s="196" t="str">
        <f>入力規則等!A27</f>
        <v>海洋政策、観光立国、地方創生</v>
      </c>
      <c r="H8" s="197"/>
      <c r="I8" s="197"/>
      <c r="J8" s="197"/>
      <c r="K8" s="197"/>
      <c r="L8" s="197"/>
      <c r="M8" s="197"/>
      <c r="N8" s="197"/>
      <c r="O8" s="197"/>
      <c r="P8" s="197"/>
      <c r="Q8" s="197"/>
      <c r="R8" s="197"/>
      <c r="S8" s="197"/>
      <c r="T8" s="197"/>
      <c r="U8" s="197"/>
      <c r="V8" s="197"/>
      <c r="W8" s="197"/>
      <c r="X8" s="198"/>
      <c r="Y8" s="199" t="s">
        <v>231</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676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直接実施、補助、交付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477</v>
      </c>
      <c r="Q12" s="238"/>
      <c r="R12" s="238"/>
      <c r="S12" s="238"/>
      <c r="T12" s="238"/>
      <c r="U12" s="238"/>
      <c r="V12" s="267"/>
      <c r="W12" s="237" t="s">
        <v>629</v>
      </c>
      <c r="X12" s="238"/>
      <c r="Y12" s="238"/>
      <c r="Z12" s="238"/>
      <c r="AA12" s="238"/>
      <c r="AB12" s="238"/>
      <c r="AC12" s="267"/>
      <c r="AD12" s="237" t="s">
        <v>631</v>
      </c>
      <c r="AE12" s="238"/>
      <c r="AF12" s="238"/>
      <c r="AG12" s="238"/>
      <c r="AH12" s="238"/>
      <c r="AI12" s="238"/>
      <c r="AJ12" s="267"/>
      <c r="AK12" s="237" t="s">
        <v>649</v>
      </c>
      <c r="AL12" s="238"/>
      <c r="AM12" s="238"/>
      <c r="AN12" s="238"/>
      <c r="AO12" s="238"/>
      <c r="AP12" s="238"/>
      <c r="AQ12" s="267"/>
      <c r="AR12" s="237" t="s">
        <v>650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23324</v>
      </c>
      <c r="Q13" s="232"/>
      <c r="R13" s="232"/>
      <c r="S13" s="232"/>
      <c r="T13" s="232"/>
      <c r="U13" s="232"/>
      <c r="V13" s="233"/>
      <c r="W13" s="231">
        <v>24051</v>
      </c>
      <c r="X13" s="232"/>
      <c r="Y13" s="232"/>
      <c r="Z13" s="232"/>
      <c r="AA13" s="232"/>
      <c r="AB13" s="232"/>
      <c r="AC13" s="233"/>
      <c r="AD13" s="231">
        <v>17040</v>
      </c>
      <c r="AE13" s="232"/>
      <c r="AF13" s="232"/>
      <c r="AG13" s="232"/>
      <c r="AH13" s="232"/>
      <c r="AI13" s="232"/>
      <c r="AJ13" s="233"/>
      <c r="AK13" s="231">
        <v>16507</v>
      </c>
      <c r="AL13" s="232"/>
      <c r="AM13" s="232"/>
      <c r="AN13" s="232"/>
      <c r="AO13" s="232"/>
      <c r="AP13" s="232"/>
      <c r="AQ13" s="233"/>
      <c r="AR13" s="243">
        <v>18407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1756</v>
      </c>
      <c r="Q14" s="232"/>
      <c r="R14" s="232"/>
      <c r="S14" s="232"/>
      <c r="T14" s="232"/>
      <c r="U14" s="232"/>
      <c r="V14" s="233"/>
      <c r="W14" s="231">
        <v>1745</v>
      </c>
      <c r="X14" s="232"/>
      <c r="Y14" s="232"/>
      <c r="Z14" s="232"/>
      <c r="AA14" s="232"/>
      <c r="AB14" s="232"/>
      <c r="AC14" s="233"/>
      <c r="AD14" s="231">
        <v>2048</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8475</v>
      </c>
      <c r="Q15" s="232"/>
      <c r="R15" s="232"/>
      <c r="S15" s="232"/>
      <c r="T15" s="232"/>
      <c r="U15" s="232"/>
      <c r="V15" s="233"/>
      <c r="W15" s="231">
        <v>8967</v>
      </c>
      <c r="X15" s="232"/>
      <c r="Y15" s="232"/>
      <c r="Z15" s="232"/>
      <c r="AA15" s="232"/>
      <c r="AB15" s="232"/>
      <c r="AC15" s="233"/>
      <c r="AD15" s="231">
        <v>8056</v>
      </c>
      <c r="AE15" s="232"/>
      <c r="AF15" s="232"/>
      <c r="AG15" s="232"/>
      <c r="AH15" s="232"/>
      <c r="AI15" s="232"/>
      <c r="AJ15" s="233"/>
      <c r="AK15" s="231">
        <v>7879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-8967</v>
      </c>
      <c r="Q16" s="232"/>
      <c r="R16" s="232"/>
      <c r="S16" s="232"/>
      <c r="T16" s="232"/>
      <c r="U16" s="232"/>
      <c r="V16" s="233"/>
      <c r="W16" s="231">
        <v>-9411</v>
      </c>
      <c r="X16" s="232"/>
      <c r="Y16" s="232"/>
      <c r="Z16" s="232"/>
      <c r="AA16" s="232"/>
      <c r="AB16" s="232"/>
      <c r="AC16" s="233"/>
      <c r="AD16" s="231">
        <v>-7879</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c r="Q17" s="232"/>
      <c r="R17" s="232"/>
      <c r="S17" s="232"/>
      <c r="T17" s="232"/>
      <c r="U17" s="232"/>
      <c r="V17" s="233"/>
      <c r="W17" s="231">
        <v>27</v>
      </c>
      <c r="X17" s="232"/>
      <c r="Y17" s="232"/>
      <c r="Z17" s="232"/>
      <c r="AA17" s="232"/>
      <c r="AB17" s="232"/>
      <c r="AC17" s="233"/>
      <c r="AD17" s="231">
        <v>12</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24588</v>
      </c>
      <c r="Q18" s="276"/>
      <c r="R18" s="276"/>
      <c r="S18" s="276"/>
      <c r="T18" s="276"/>
      <c r="U18" s="276"/>
      <c r="V18" s="277"/>
      <c r="W18" s="275">
        <f>SUM(W13:AC17)</f>
        <v>25379</v>
      </c>
      <c r="X18" s="276"/>
      <c r="Y18" s="276"/>
      <c r="Z18" s="276"/>
      <c r="AA18" s="276"/>
      <c r="AB18" s="276"/>
      <c r="AC18" s="277"/>
      <c r="AD18" s="275">
        <f>SUM(AD13:AJ17)</f>
        <v>19277</v>
      </c>
      <c r="AE18" s="276"/>
      <c r="AF18" s="276"/>
      <c r="AG18" s="276"/>
      <c r="AH18" s="276"/>
      <c r="AI18" s="276"/>
      <c r="AJ18" s="277"/>
      <c r="AK18" s="275">
        <f>SUM(AK13:AQ17)</f>
        <v>24386</v>
      </c>
      <c r="AL18" s="276"/>
      <c r="AM18" s="276"/>
      <c r="AN18" s="276"/>
      <c r="AO18" s="276"/>
      <c r="AP18" s="276"/>
      <c r="AQ18" s="277"/>
      <c r="AR18" s="275">
        <f>SUM(AR13:AX17)</f>
        <v>18407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24232</v>
      </c>
      <c r="Q19" s="232"/>
      <c r="R19" s="232"/>
      <c r="S19" s="232"/>
      <c r="T19" s="232"/>
      <c r="U19" s="232"/>
      <c r="V19" s="233"/>
      <c r="W19" s="231">
        <v>24870</v>
      </c>
      <c r="X19" s="232"/>
      <c r="Y19" s="232"/>
      <c r="Z19" s="232"/>
      <c r="AA19" s="232"/>
      <c r="AB19" s="232"/>
      <c r="AC19" s="233"/>
      <c r="AD19" s="231">
        <v>19199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0.98552139254921101</v>
      </c>
      <c r="Q20" s="307"/>
      <c r="R20" s="307"/>
      <c r="S20" s="307"/>
      <c r="T20" s="307"/>
      <c r="U20" s="307"/>
      <c r="V20" s="307"/>
      <c r="W20" s="307">
        <f>IF(W18=0, "-", SUM(W19)/W18)</f>
        <v>0.97994404822885062</v>
      </c>
      <c r="X20" s="307"/>
      <c r="Y20" s="307"/>
      <c r="Z20" s="307"/>
      <c r="AA20" s="307"/>
      <c r="AB20" s="307"/>
      <c r="AC20" s="307"/>
      <c r="AD20" s="307">
        <f>IF(AD18=0, "-", SUM(AD19)/AD18)</f>
        <v>0.99595372723971576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299</v>
      </c>
      <c r="H21" s="306"/>
      <c r="I21" s="306"/>
      <c r="J21" s="306"/>
      <c r="K21" s="306"/>
      <c r="L21" s="306"/>
      <c r="M21" s="306"/>
      <c r="N21" s="306"/>
      <c r="O21" s="306"/>
      <c r="P21" s="307">
        <f>IF(P19=0, "-", SUM(P19)/SUM(P13,P14))</f>
        <v>0.96618819776714515</v>
      </c>
      <c r="Q21" s="307"/>
      <c r="R21" s="307"/>
      <c r="S21" s="307"/>
      <c r="T21" s="307"/>
      <c r="U21" s="307"/>
      <c r="V21" s="307"/>
      <c r="W21" s="307">
        <f>IF(W19=0, "-", SUM(W19)/SUM(W13,W14))</f>
        <v>0.96410296169948828</v>
      </c>
      <c r="X21" s="307"/>
      <c r="Y21" s="307"/>
      <c r="Z21" s="307"/>
      <c r="AA21" s="307"/>
      <c r="AB21" s="307"/>
      <c r="AC21" s="307"/>
      <c r="AD21" s="307">
        <f>IF(AD19=0, "-", SUM(AD19)/SUM(AD13,AD14))</f>
        <v>1.0058151718357082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653</v>
      </c>
      <c r="B22" s="316"/>
      <c r="C22" s="316"/>
      <c r="D22" s="316"/>
      <c r="E22" s="316"/>
      <c r="F22" s="317"/>
      <c r="G22" s="321" t="s">
        <v>289</v>
      </c>
      <c r="H22" s="290"/>
      <c r="I22" s="290"/>
      <c r="J22" s="290"/>
      <c r="K22" s="290"/>
      <c r="L22" s="290"/>
      <c r="M22" s="290"/>
      <c r="N22" s="290"/>
      <c r="O22" s="322"/>
      <c r="P22" s="289" t="s">
        <v>651</v>
      </c>
      <c r="Q22" s="290"/>
      <c r="R22" s="290"/>
      <c r="S22" s="290"/>
      <c r="T22" s="290"/>
      <c r="U22" s="290"/>
      <c r="V22" s="322"/>
      <c r="W22" s="289" t="s">
        <v>652</v>
      </c>
      <c r="X22" s="290"/>
      <c r="Y22" s="290"/>
      <c r="Z22" s="290"/>
      <c r="AA22" s="290"/>
      <c r="AB22" s="290"/>
      <c r="AC22" s="322"/>
      <c r="AD22" s="289" t="s">
        <v>288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677</v>
      </c>
      <c r="H23" s="293"/>
      <c r="I23" s="293"/>
      <c r="J23" s="293"/>
      <c r="K23" s="293"/>
      <c r="L23" s="293"/>
      <c r="M23" s="293"/>
      <c r="N23" s="293"/>
      <c r="O23" s="294"/>
      <c r="P23" s="243">
        <v>5262</v>
      </c>
      <c r="Q23" s="244"/>
      <c r="R23" s="244"/>
      <c r="S23" s="244"/>
      <c r="T23" s="244"/>
      <c r="U23" s="244"/>
      <c r="V23" s="295"/>
      <c r="W23" s="243">
        <v>5400</v>
      </c>
      <c r="X23" s="244"/>
      <c r="Y23" s="244"/>
      <c r="Z23" s="244"/>
      <c r="AA23" s="244"/>
      <c r="AB23" s="244"/>
      <c r="AC23" s="295"/>
      <c r="AD23" s="296" t="s">
        <v>913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678</v>
      </c>
      <c r="H24" s="303"/>
      <c r="I24" s="303"/>
      <c r="J24" s="303"/>
      <c r="K24" s="303"/>
      <c r="L24" s="303"/>
      <c r="M24" s="303"/>
      <c r="N24" s="303"/>
      <c r="O24" s="304"/>
      <c r="P24" s="231">
        <v>3124</v>
      </c>
      <c r="Q24" s="232"/>
      <c r="R24" s="232"/>
      <c r="S24" s="232"/>
      <c r="T24" s="232"/>
      <c r="U24" s="232"/>
      <c r="V24" s="233"/>
      <c r="W24" s="231">
        <v>3274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679</v>
      </c>
      <c r="H25" s="303"/>
      <c r="I25" s="303"/>
      <c r="J25" s="303"/>
      <c r="K25" s="303"/>
      <c r="L25" s="303"/>
      <c r="M25" s="303"/>
      <c r="N25" s="303"/>
      <c r="O25" s="304"/>
      <c r="P25" s="231">
        <v>2252</v>
      </c>
      <c r="Q25" s="232"/>
      <c r="R25" s="232"/>
      <c r="S25" s="232"/>
      <c r="T25" s="232"/>
      <c r="U25" s="232"/>
      <c r="V25" s="233"/>
      <c r="W25" s="231">
        <v>2495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680</v>
      </c>
      <c r="H26" s="303"/>
      <c r="I26" s="303"/>
      <c r="J26" s="303"/>
      <c r="K26" s="303"/>
      <c r="L26" s="303"/>
      <c r="M26" s="303"/>
      <c r="N26" s="303"/>
      <c r="O26" s="304"/>
      <c r="P26" s="231">
        <v>1246</v>
      </c>
      <c r="Q26" s="232"/>
      <c r="R26" s="232"/>
      <c r="S26" s="232"/>
      <c r="T26" s="232"/>
      <c r="U26" s="232"/>
      <c r="V26" s="233"/>
      <c r="W26" s="231">
        <v>1451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681</v>
      </c>
      <c r="H27" s="303"/>
      <c r="I27" s="303"/>
      <c r="J27" s="303"/>
      <c r="K27" s="303"/>
      <c r="L27" s="303"/>
      <c r="M27" s="303"/>
      <c r="N27" s="303"/>
      <c r="O27" s="304"/>
      <c r="P27" s="231">
        <v>862</v>
      </c>
      <c r="Q27" s="232"/>
      <c r="R27" s="232"/>
      <c r="S27" s="232"/>
      <c r="T27" s="232"/>
      <c r="U27" s="232"/>
      <c r="V27" s="233"/>
      <c r="W27" s="231">
        <v>862</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704</v>
      </c>
      <c r="H28" s="310"/>
      <c r="I28" s="310"/>
      <c r="J28" s="310"/>
      <c r="K28" s="310"/>
      <c r="L28" s="310"/>
      <c r="M28" s="310"/>
      <c r="N28" s="310"/>
      <c r="O28" s="311"/>
      <c r="P28" s="312">
        <v>3761</v>
      </c>
      <c r="Q28" s="313"/>
      <c r="R28" s="313"/>
      <c r="S28" s="313"/>
      <c r="T28" s="313"/>
      <c r="U28" s="313"/>
      <c r="V28" s="314"/>
      <c r="W28" s="312">
        <v>4925</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16507</v>
      </c>
      <c r="Q29" s="346"/>
      <c r="R29" s="346"/>
      <c r="S29" s="346"/>
      <c r="T29" s="346"/>
      <c r="U29" s="346"/>
      <c r="V29" s="347"/>
      <c r="W29" s="348">
        <f>AR13</f>
        <v>18407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640</v>
      </c>
      <c r="B30" s="352"/>
      <c r="C30" s="352"/>
      <c r="D30" s="352"/>
      <c r="E30" s="352"/>
      <c r="F30" s="353"/>
      <c r="G30" s="354" t="s">
        <v>878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641</v>
      </c>
      <c r="B31" s="332"/>
      <c r="C31" s="332"/>
      <c r="D31" s="332"/>
      <c r="E31" s="332"/>
      <c r="F31" s="333"/>
      <c r="G31" s="365" t="s">
        <v>633</v>
      </c>
      <c r="H31" s="366"/>
      <c r="I31" s="366"/>
      <c r="J31" s="366"/>
      <c r="K31" s="366"/>
      <c r="L31" s="366"/>
      <c r="M31" s="366"/>
      <c r="N31" s="366"/>
      <c r="O31" s="366"/>
      <c r="P31" s="367" t="s">
        <v>632</v>
      </c>
      <c r="Q31" s="366"/>
      <c r="R31" s="366"/>
      <c r="S31" s="366"/>
      <c r="T31" s="366"/>
      <c r="U31" s="366"/>
      <c r="V31" s="366"/>
      <c r="W31" s="366"/>
      <c r="X31" s="368"/>
      <c r="Y31" s="369"/>
      <c r="Z31" s="370"/>
      <c r="AA31" s="371"/>
      <c r="AB31" s="416" t="s">
        <v>11</v>
      </c>
      <c r="AC31" s="416"/>
      <c r="AD31" s="416"/>
      <c r="AE31" s="417" t="s">
        <v>477</v>
      </c>
      <c r="AF31" s="418"/>
      <c r="AG31" s="418"/>
      <c r="AH31" s="419"/>
      <c r="AI31" s="417" t="s">
        <v>629</v>
      </c>
      <c r="AJ31" s="418"/>
      <c r="AK31" s="418"/>
      <c r="AL31" s="419"/>
      <c r="AM31" s="417" t="s">
        <v>445</v>
      </c>
      <c r="AN31" s="418"/>
      <c r="AO31" s="418"/>
      <c r="AP31" s="419"/>
      <c r="AQ31" s="426" t="s">
        <v>476</v>
      </c>
      <c r="AR31" s="427"/>
      <c r="AS31" s="427"/>
      <c r="AT31" s="428"/>
      <c r="AU31" s="426" t="s">
        <v>654</v>
      </c>
      <c r="AV31" s="427"/>
      <c r="AW31" s="427"/>
      <c r="AX31" s="429"/>
    </row>
    <row r="32" spans="1:50" ht="23.25" customHeight="1" x14ac:dyDescent="0.15">
      <c r="A32" s="363"/>
      <c r="B32" s="332"/>
      <c r="C32" s="332"/>
      <c r="D32" s="332"/>
      <c r="E32" s="332"/>
      <c r="F32" s="333"/>
      <c r="G32" s="372" t="s">
        <v>855</v>
      </c>
      <c r="H32" s="373"/>
      <c r="I32" s="373"/>
      <c r="J32" s="373"/>
      <c r="K32" s="373"/>
      <c r="L32" s="373"/>
      <c r="M32" s="373"/>
      <c r="N32" s="373"/>
      <c r="O32" s="373"/>
      <c r="P32" s="376" t="s">
        <v>691</v>
      </c>
      <c r="Q32" s="377"/>
      <c r="R32" s="377"/>
      <c r="S32" s="377"/>
      <c r="T32" s="377"/>
      <c r="U32" s="377"/>
      <c r="V32" s="377"/>
      <c r="W32" s="377"/>
      <c r="X32" s="378"/>
      <c r="Y32" s="382" t="s">
        <v>52</v>
      </c>
      <c r="Z32" s="383"/>
      <c r="AA32" s="384"/>
      <c r="AB32" s="385" t="s">
        <v>692</v>
      </c>
      <c r="AC32" s="385"/>
      <c r="AD32" s="385"/>
      <c r="AE32" s="386" t="s">
        <v>685</v>
      </c>
      <c r="AF32" s="386"/>
      <c r="AG32" s="386"/>
      <c r="AH32" s="386"/>
      <c r="AI32" s="386" t="s">
        <v>685</v>
      </c>
      <c r="AJ32" s="386"/>
      <c r="AK32" s="386"/>
      <c r="AL32" s="386"/>
      <c r="AM32" s="386"/>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692</v>
      </c>
      <c r="AC33" s="385"/>
      <c r="AD33" s="385"/>
      <c r="AE33" s="386" t="s">
        <v>685</v>
      </c>
      <c r="AF33" s="386"/>
      <c r="AG33" s="386"/>
      <c r="AH33" s="386"/>
      <c r="AI33" s="386" t="s">
        <v>685</v>
      </c>
      <c r="AJ33" s="386"/>
      <c r="AK33" s="386"/>
      <c r="AL33" s="386"/>
      <c r="AM33" s="386"/>
      <c r="AN33" s="386"/>
      <c r="AO33" s="386"/>
      <c r="AP33" s="386"/>
      <c r="AQ33" s="386"/>
      <c r="AR33" s="386"/>
      <c r="AS33" s="386"/>
      <c r="AT33" s="386"/>
      <c r="AU33" s="420"/>
      <c r="AV33" s="421"/>
      <c r="AW33" s="421"/>
      <c r="AX33" s="422"/>
    </row>
    <row r="34" spans="1:51" ht="23.25" customHeight="1" x14ac:dyDescent="0.15">
      <c r="A34" s="452" t="s">
        <v>642</v>
      </c>
      <c r="B34" s="453"/>
      <c r="C34" s="453"/>
      <c r="D34" s="453"/>
      <c r="E34" s="453"/>
      <c r="F34" s="454"/>
      <c r="G34" s="238" t="s">
        <v>643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477</v>
      </c>
      <c r="AF34" s="238"/>
      <c r="AG34" s="238"/>
      <c r="AH34" s="267"/>
      <c r="AI34" s="237" t="s">
        <v>629</v>
      </c>
      <c r="AJ34" s="238"/>
      <c r="AK34" s="238"/>
      <c r="AL34" s="267"/>
      <c r="AM34" s="237" t="s">
        <v>445</v>
      </c>
      <c r="AN34" s="238"/>
      <c r="AO34" s="238"/>
      <c r="AP34" s="267"/>
      <c r="AQ34" s="431" t="s">
        <v>655</v>
      </c>
      <c r="AR34" s="432"/>
      <c r="AS34" s="432"/>
      <c r="AT34" s="432"/>
      <c r="AU34" s="432"/>
      <c r="AV34" s="432"/>
      <c r="AW34" s="432"/>
      <c r="AX34" s="433"/>
    </row>
    <row r="35" spans="1:51" ht="23.25" customHeight="1" x14ac:dyDescent="0.15">
      <c r="A35" s="455"/>
      <c r="B35" s="456"/>
      <c r="C35" s="456"/>
      <c r="D35" s="456"/>
      <c r="E35" s="456"/>
      <c r="F35" s="457"/>
      <c r="G35" s="409" t="s">
        <v>879</v>
      </c>
      <c r="H35" s="410"/>
      <c r="I35" s="410"/>
      <c r="J35" s="410"/>
      <c r="K35" s="410"/>
      <c r="L35" s="410"/>
      <c r="M35" s="410"/>
      <c r="N35" s="410"/>
      <c r="O35" s="410"/>
      <c r="P35" s="410"/>
      <c r="Q35" s="410"/>
      <c r="R35" s="410"/>
      <c r="S35" s="410"/>
      <c r="T35" s="410"/>
      <c r="U35" s="410"/>
      <c r="V35" s="410"/>
      <c r="W35" s="410"/>
      <c r="X35" s="410"/>
      <c r="Y35" s="434" t="s">
        <v>642</v>
      </c>
      <c r="Z35" s="435"/>
      <c r="AA35" s="436"/>
      <c r="AB35" s="437"/>
      <c r="AC35" s="438"/>
      <c r="AD35" s="439"/>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645</v>
      </c>
      <c r="Z36" s="414"/>
      <c r="AA36" s="415"/>
      <c r="AB36" s="440" t="s">
        <v>646</v>
      </c>
      <c r="AC36" s="441"/>
      <c r="AD36" s="442"/>
      <c r="AE36" s="443"/>
      <c r="AF36" s="443"/>
      <c r="AG36" s="443"/>
      <c r="AH36" s="443"/>
      <c r="AI36" s="443"/>
      <c r="AJ36" s="443"/>
      <c r="AK36" s="443"/>
      <c r="AL36" s="443"/>
      <c r="AM36" s="443"/>
      <c r="AN36" s="443"/>
      <c r="AO36" s="443"/>
      <c r="AP36" s="443"/>
      <c r="AQ36" s="443"/>
      <c r="AR36" s="443"/>
      <c r="AS36" s="443"/>
      <c r="AT36" s="443"/>
      <c r="AU36" s="443"/>
      <c r="AV36" s="443"/>
      <c r="AW36" s="443"/>
      <c r="AX36" s="445"/>
    </row>
    <row r="37" spans="1:51" ht="18.75" customHeight="1" x14ac:dyDescent="0.15">
      <c r="A37" s="482" t="s">
        <v>295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477</v>
      </c>
      <c r="AF37" s="500"/>
      <c r="AG37" s="500"/>
      <c r="AH37" s="501"/>
      <c r="AI37" s="504" t="s">
        <v>629</v>
      </c>
      <c r="AJ37" s="504"/>
      <c r="AK37" s="504"/>
      <c r="AL37" s="499"/>
      <c r="AM37" s="504" t="s">
        <v>445</v>
      </c>
      <c r="AN37" s="504"/>
      <c r="AO37" s="504"/>
      <c r="AP37" s="499"/>
      <c r="AQ37" s="473" t="s">
        <v>219</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c r="AR38" s="447"/>
      <c r="AS38" s="448" t="s">
        <v>220</v>
      </c>
      <c r="AT38" s="449"/>
      <c r="AU38" s="450">
        <v>5</v>
      </c>
      <c r="AV38" s="450"/>
      <c r="AW38" s="339" t="s">
        <v>170</v>
      </c>
      <c r="AX38" s="344"/>
    </row>
    <row r="39" spans="1:51" ht="23.25" customHeight="1" x14ac:dyDescent="0.15">
      <c r="A39" s="488"/>
      <c r="B39" s="486"/>
      <c r="C39" s="486"/>
      <c r="D39" s="486"/>
      <c r="E39" s="486"/>
      <c r="F39" s="487"/>
      <c r="G39" s="389" t="s">
        <v>682</v>
      </c>
      <c r="H39" s="390"/>
      <c r="I39" s="390"/>
      <c r="J39" s="390"/>
      <c r="K39" s="390"/>
      <c r="L39" s="390"/>
      <c r="M39" s="390"/>
      <c r="N39" s="390"/>
      <c r="O39" s="391"/>
      <c r="P39" s="154" t="s">
        <v>683</v>
      </c>
      <c r="Q39" s="154"/>
      <c r="R39" s="154"/>
      <c r="S39" s="154"/>
      <c r="T39" s="154"/>
      <c r="U39" s="154"/>
      <c r="V39" s="154"/>
      <c r="W39" s="154"/>
      <c r="X39" s="155"/>
      <c r="Y39" s="400" t="s">
        <v>12</v>
      </c>
      <c r="Z39" s="401"/>
      <c r="AA39" s="402"/>
      <c r="AB39" s="403" t="s">
        <v>684</v>
      </c>
      <c r="AC39" s="403"/>
      <c r="AD39" s="403"/>
      <c r="AE39" s="404">
        <v>107040</v>
      </c>
      <c r="AF39" s="387"/>
      <c r="AG39" s="387"/>
      <c r="AH39" s="387"/>
      <c r="AI39" s="404">
        <v>105649</v>
      </c>
      <c r="AJ39" s="387"/>
      <c r="AK39" s="387"/>
      <c r="AL39" s="387"/>
      <c r="AM39" s="404">
        <v>104443</v>
      </c>
      <c r="AN39" s="387"/>
      <c r="AO39" s="387"/>
      <c r="AP39" s="387"/>
      <c r="AQ39" s="406" t="s">
        <v>685</v>
      </c>
      <c r="AR39" s="407"/>
      <c r="AS39" s="407"/>
      <c r="AT39" s="408"/>
      <c r="AU39" s="387" t="s">
        <v>685</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684</v>
      </c>
      <c r="AC40" s="463"/>
      <c r="AD40" s="463"/>
      <c r="AE40" s="404">
        <v>103000</v>
      </c>
      <c r="AF40" s="387"/>
      <c r="AG40" s="387"/>
      <c r="AH40" s="387"/>
      <c r="AI40" s="404">
        <v>103000</v>
      </c>
      <c r="AJ40" s="387"/>
      <c r="AK40" s="387"/>
      <c r="AL40" s="387"/>
      <c r="AM40" s="404">
        <v>103000</v>
      </c>
      <c r="AN40" s="387"/>
      <c r="AO40" s="387"/>
      <c r="AP40" s="387"/>
      <c r="AQ40" s="406" t="s">
        <v>685</v>
      </c>
      <c r="AR40" s="407"/>
      <c r="AS40" s="407"/>
      <c r="AT40" s="408"/>
      <c r="AU40" s="387">
        <v>103000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103.92</v>
      </c>
      <c r="AF41" s="387"/>
      <c r="AG41" s="387"/>
      <c r="AH41" s="387"/>
      <c r="AI41" s="404">
        <v>102.57</v>
      </c>
      <c r="AJ41" s="387"/>
      <c r="AK41" s="387"/>
      <c r="AL41" s="387"/>
      <c r="AM41" s="404">
        <v>101.4</v>
      </c>
      <c r="AN41" s="387"/>
      <c r="AO41" s="387"/>
      <c r="AP41" s="387"/>
      <c r="AQ41" s="406" t="s">
        <v>685</v>
      </c>
      <c r="AR41" s="407"/>
      <c r="AS41" s="407"/>
      <c r="AT41" s="408"/>
      <c r="AU41" s="387" t="s">
        <v>685</v>
      </c>
      <c r="AV41" s="387"/>
      <c r="AW41" s="387"/>
      <c r="AX41" s="388"/>
    </row>
    <row r="42" spans="1:51" ht="47.25" customHeight="1" x14ac:dyDescent="0.15">
      <c r="A42" s="476" t="s">
        <v>320</v>
      </c>
      <c r="B42" s="471"/>
      <c r="C42" s="471"/>
      <c r="D42" s="471"/>
      <c r="E42" s="471"/>
      <c r="F42" s="472"/>
      <c r="G42" s="512" t="s">
        <v>708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634</v>
      </c>
      <c r="B44" s="331" t="s">
        <v>635</v>
      </c>
      <c r="C44" s="332"/>
      <c r="D44" s="332"/>
      <c r="E44" s="332"/>
      <c r="F44" s="333"/>
      <c r="G44" s="337" t="s">
        <v>636</v>
      </c>
      <c r="H44" s="337"/>
      <c r="I44" s="337"/>
      <c r="J44" s="337"/>
      <c r="K44" s="337"/>
      <c r="L44" s="337"/>
      <c r="M44" s="337"/>
      <c r="N44" s="337"/>
      <c r="O44" s="337"/>
      <c r="P44" s="337"/>
      <c r="Q44" s="337"/>
      <c r="R44" s="337"/>
      <c r="S44" s="337"/>
      <c r="T44" s="337"/>
      <c r="U44" s="337"/>
      <c r="V44" s="337"/>
      <c r="W44" s="337"/>
      <c r="X44" s="337"/>
      <c r="Y44" s="337"/>
      <c r="Z44" s="337"/>
      <c r="AA44" s="338"/>
      <c r="AB44" s="341" t="s">
        <v>656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477</v>
      </c>
      <c r="AF49" s="430"/>
      <c r="AG49" s="430"/>
      <c r="AH49" s="430"/>
      <c r="AI49" s="430" t="s">
        <v>629</v>
      </c>
      <c r="AJ49" s="430"/>
      <c r="AK49" s="430"/>
      <c r="AL49" s="430"/>
      <c r="AM49" s="430" t="s">
        <v>445</v>
      </c>
      <c r="AN49" s="430"/>
      <c r="AO49" s="430"/>
      <c r="AP49" s="430"/>
      <c r="AQ49" s="506" t="s">
        <v>219</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220</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477</v>
      </c>
      <c r="AF54" s="430"/>
      <c r="AG54" s="430"/>
      <c r="AH54" s="430"/>
      <c r="AI54" s="430" t="s">
        <v>629</v>
      </c>
      <c r="AJ54" s="430"/>
      <c r="AK54" s="430"/>
      <c r="AL54" s="430"/>
      <c r="AM54" s="430" t="s">
        <v>445</v>
      </c>
      <c r="AN54" s="430"/>
      <c r="AO54" s="430"/>
      <c r="AP54" s="430"/>
      <c r="AQ54" s="506" t="s">
        <v>219</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220</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477</v>
      </c>
      <c r="AF59" s="430"/>
      <c r="AG59" s="430"/>
      <c r="AH59" s="430"/>
      <c r="AI59" s="430" t="s">
        <v>629</v>
      </c>
      <c r="AJ59" s="430"/>
      <c r="AK59" s="430"/>
      <c r="AL59" s="430"/>
      <c r="AM59" s="430" t="s">
        <v>445</v>
      </c>
      <c r="AN59" s="430"/>
      <c r="AO59" s="430"/>
      <c r="AP59" s="430"/>
      <c r="AQ59" s="506" t="s">
        <v>219</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220</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640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641</v>
      </c>
      <c r="B65" s="332"/>
      <c r="C65" s="332"/>
      <c r="D65" s="332"/>
      <c r="E65" s="332"/>
      <c r="F65" s="333"/>
      <c r="G65" s="365" t="s">
        <v>633</v>
      </c>
      <c r="H65" s="366"/>
      <c r="I65" s="366"/>
      <c r="J65" s="366"/>
      <c r="K65" s="366"/>
      <c r="L65" s="366"/>
      <c r="M65" s="366"/>
      <c r="N65" s="366"/>
      <c r="O65" s="366"/>
      <c r="P65" s="367" t="s">
        <v>632</v>
      </c>
      <c r="Q65" s="366"/>
      <c r="R65" s="366"/>
      <c r="S65" s="366"/>
      <c r="T65" s="366"/>
      <c r="U65" s="366"/>
      <c r="V65" s="366"/>
      <c r="W65" s="366"/>
      <c r="X65" s="368"/>
      <c r="Y65" s="369"/>
      <c r="Z65" s="370"/>
      <c r="AA65" s="371"/>
      <c r="AB65" s="416" t="s">
        <v>11</v>
      </c>
      <c r="AC65" s="416"/>
      <c r="AD65" s="416"/>
      <c r="AE65" s="417" t="s">
        <v>477</v>
      </c>
      <c r="AF65" s="418"/>
      <c r="AG65" s="418"/>
      <c r="AH65" s="419"/>
      <c r="AI65" s="417" t="s">
        <v>629</v>
      </c>
      <c r="AJ65" s="418"/>
      <c r="AK65" s="418"/>
      <c r="AL65" s="419"/>
      <c r="AM65" s="417" t="s">
        <v>445</v>
      </c>
      <c r="AN65" s="418"/>
      <c r="AO65" s="418"/>
      <c r="AP65" s="419"/>
      <c r="AQ65" s="426" t="s">
        <v>476</v>
      </c>
      <c r="AR65" s="427"/>
      <c r="AS65" s="427"/>
      <c r="AT65" s="428"/>
      <c r="AU65" s="426" t="s">
        <v>654</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2" t="s">
        <v>642</v>
      </c>
      <c r="B68" s="453"/>
      <c r="C68" s="453"/>
      <c r="D68" s="453"/>
      <c r="E68" s="453"/>
      <c r="F68" s="454"/>
      <c r="G68" s="238" t="s">
        <v>643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477</v>
      </c>
      <c r="AF68" s="430"/>
      <c r="AG68" s="430"/>
      <c r="AH68" s="430"/>
      <c r="AI68" s="430" t="s">
        <v>629</v>
      </c>
      <c r="AJ68" s="430"/>
      <c r="AK68" s="430"/>
      <c r="AL68" s="430"/>
      <c r="AM68" s="430" t="s">
        <v>445</v>
      </c>
      <c r="AN68" s="430"/>
      <c r="AO68" s="430"/>
      <c r="AP68" s="430"/>
      <c r="AQ68" s="431" t="s">
        <v>655</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693</v>
      </c>
      <c r="H69" s="410"/>
      <c r="I69" s="410"/>
      <c r="J69" s="410"/>
      <c r="K69" s="410"/>
      <c r="L69" s="410"/>
      <c r="M69" s="410"/>
      <c r="N69" s="410"/>
      <c r="O69" s="410"/>
      <c r="P69" s="410"/>
      <c r="Q69" s="410"/>
      <c r="R69" s="410"/>
      <c r="S69" s="410"/>
      <c r="T69" s="410"/>
      <c r="U69" s="410"/>
      <c r="V69" s="410"/>
      <c r="W69" s="410"/>
      <c r="X69" s="410"/>
      <c r="Y69" s="434" t="s">
        <v>642</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645</v>
      </c>
      <c r="Z70" s="414"/>
      <c r="AA70" s="415"/>
      <c r="AB70" s="440" t="s">
        <v>646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8" t="s">
        <v>295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477</v>
      </c>
      <c r="AF71" s="430"/>
      <c r="AG71" s="430"/>
      <c r="AH71" s="430"/>
      <c r="AI71" s="430" t="s">
        <v>629</v>
      </c>
      <c r="AJ71" s="430"/>
      <c r="AK71" s="430"/>
      <c r="AL71" s="430"/>
      <c r="AM71" s="430" t="s">
        <v>445</v>
      </c>
      <c r="AN71" s="430"/>
      <c r="AO71" s="430"/>
      <c r="AP71" s="430"/>
      <c r="AQ71" s="473" t="s">
        <v>219</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220</v>
      </c>
      <c r="AT72" s="449"/>
      <c r="AU72" s="450">
        <v>5</v>
      </c>
      <c r="AV72" s="450"/>
      <c r="AW72" s="339" t="s">
        <v>170</v>
      </c>
      <c r="AX72" s="344"/>
      <c r="AY72">
        <f t="shared" ref="AY72:AY77" si="1">$AY$71</f>
        <v>1</v>
      </c>
    </row>
    <row r="73" spans="1:51" ht="23.25" customHeight="1" x14ac:dyDescent="0.15">
      <c r="A73" s="524"/>
      <c r="B73" s="522"/>
      <c r="C73" s="522"/>
      <c r="D73" s="522"/>
      <c r="E73" s="522"/>
      <c r="F73" s="523"/>
      <c r="G73" s="389" t="s">
        <v>706</v>
      </c>
      <c r="H73" s="390"/>
      <c r="I73" s="390"/>
      <c r="J73" s="390"/>
      <c r="K73" s="390"/>
      <c r="L73" s="390"/>
      <c r="M73" s="390"/>
      <c r="N73" s="390"/>
      <c r="O73" s="391"/>
      <c r="P73" s="154"/>
      <c r="Q73" s="154"/>
      <c r="R73" s="154"/>
      <c r="S73" s="154"/>
      <c r="T73" s="154"/>
      <c r="U73" s="154"/>
      <c r="V73" s="154"/>
      <c r="W73" s="154"/>
      <c r="X73" s="155"/>
      <c r="Y73" s="400" t="s">
        <v>12</v>
      </c>
      <c r="Z73" s="401"/>
      <c r="AA73" s="402"/>
      <c r="AB73" s="403" t="s">
        <v>686</v>
      </c>
      <c r="AC73" s="403"/>
      <c r="AD73" s="403"/>
      <c r="AE73" s="404">
        <v>352254</v>
      </c>
      <c r="AF73" s="387"/>
      <c r="AG73" s="387"/>
      <c r="AH73" s="387"/>
      <c r="AI73" s="404" t="s">
        <v>685</v>
      </c>
      <c r="AJ73" s="387"/>
      <c r="AK73" s="387"/>
      <c r="AL73" s="387"/>
      <c r="AM73" s="404" t="s">
        <v>707</v>
      </c>
      <c r="AN73" s="387"/>
      <c r="AO73" s="387"/>
      <c r="AP73" s="387"/>
      <c r="AQ73" s="406" t="s">
        <v>685</v>
      </c>
      <c r="AR73" s="407"/>
      <c r="AS73" s="407"/>
      <c r="AT73" s="408"/>
      <c r="AU73" s="387" t="s">
        <v>685</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686</v>
      </c>
      <c r="AC74" s="463"/>
      <c r="AD74" s="463"/>
      <c r="AE74" s="404">
        <v>334123</v>
      </c>
      <c r="AF74" s="387"/>
      <c r="AG74" s="387"/>
      <c r="AH74" s="387"/>
      <c r="AI74" s="404">
        <v>334123</v>
      </c>
      <c r="AJ74" s="387"/>
      <c r="AK74" s="387"/>
      <c r="AL74" s="387"/>
      <c r="AM74" s="404">
        <v>334123</v>
      </c>
      <c r="AN74" s="387"/>
      <c r="AO74" s="387"/>
      <c r="AP74" s="387"/>
      <c r="AQ74" s="406" t="s">
        <v>685</v>
      </c>
      <c r="AR74" s="407"/>
      <c r="AS74" s="407"/>
      <c r="AT74" s="408"/>
      <c r="AU74" s="387">
        <v>334123</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105.42</v>
      </c>
      <c r="AF75" s="387"/>
      <c r="AG75" s="387"/>
      <c r="AH75" s="387"/>
      <c r="AI75" s="404" t="s">
        <v>685</v>
      </c>
      <c r="AJ75" s="387"/>
      <c r="AK75" s="387"/>
      <c r="AL75" s="387"/>
      <c r="AM75" s="404"/>
      <c r="AN75" s="387"/>
      <c r="AO75" s="387"/>
      <c r="AP75" s="387"/>
      <c r="AQ75" s="406" t="s">
        <v>685</v>
      </c>
      <c r="AR75" s="407"/>
      <c r="AS75" s="407"/>
      <c r="AT75" s="408"/>
      <c r="AU75" s="387" t="s">
        <v>685</v>
      </c>
      <c r="AV75" s="387"/>
      <c r="AW75" s="387"/>
      <c r="AX75" s="388"/>
      <c r="AY75">
        <f t="shared" si="1"/>
        <v>1</v>
      </c>
    </row>
    <row r="76" spans="1:51" ht="23.25" customHeight="1" x14ac:dyDescent="0.15">
      <c r="A76" s="476" t="s">
        <v>320</v>
      </c>
      <c r="B76" s="471"/>
      <c r="C76" s="471"/>
      <c r="D76" s="471"/>
      <c r="E76" s="471"/>
      <c r="F76" s="472"/>
      <c r="G76" s="512" t="s">
        <v>708</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634</v>
      </c>
      <c r="B78" s="331" t="s">
        <v>635</v>
      </c>
      <c r="C78" s="332"/>
      <c r="D78" s="332"/>
      <c r="E78" s="332"/>
      <c r="F78" s="333"/>
      <c r="G78" s="337" t="s">
        <v>636</v>
      </c>
      <c r="H78" s="337"/>
      <c r="I78" s="337"/>
      <c r="J78" s="337"/>
      <c r="K78" s="337"/>
      <c r="L78" s="337"/>
      <c r="M78" s="337"/>
      <c r="N78" s="337"/>
      <c r="O78" s="337"/>
      <c r="P78" s="337"/>
      <c r="Q78" s="337"/>
      <c r="R78" s="337"/>
      <c r="S78" s="337"/>
      <c r="T78" s="337"/>
      <c r="U78" s="337"/>
      <c r="V78" s="337"/>
      <c r="W78" s="337"/>
      <c r="X78" s="337"/>
      <c r="Y78" s="337"/>
      <c r="Z78" s="337"/>
      <c r="AA78" s="338"/>
      <c r="AB78" s="341" t="s">
        <v>656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477</v>
      </c>
      <c r="AF83" s="430"/>
      <c r="AG83" s="430"/>
      <c r="AH83" s="430"/>
      <c r="AI83" s="430" t="s">
        <v>629</v>
      </c>
      <c r="AJ83" s="430"/>
      <c r="AK83" s="430"/>
      <c r="AL83" s="430"/>
      <c r="AM83" s="430" t="s">
        <v>445</v>
      </c>
      <c r="AN83" s="430"/>
      <c r="AO83" s="430"/>
      <c r="AP83" s="430"/>
      <c r="AQ83" s="506" t="s">
        <v>219</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220</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477</v>
      </c>
      <c r="AF88" s="430"/>
      <c r="AG88" s="430"/>
      <c r="AH88" s="430"/>
      <c r="AI88" s="430" t="s">
        <v>629</v>
      </c>
      <c r="AJ88" s="430"/>
      <c r="AK88" s="430"/>
      <c r="AL88" s="430"/>
      <c r="AM88" s="430" t="s">
        <v>445</v>
      </c>
      <c r="AN88" s="430"/>
      <c r="AO88" s="430"/>
      <c r="AP88" s="430"/>
      <c r="AQ88" s="506" t="s">
        <v>219</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220</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477</v>
      </c>
      <c r="AF93" s="430"/>
      <c r="AG93" s="430"/>
      <c r="AH93" s="430"/>
      <c r="AI93" s="430" t="s">
        <v>629</v>
      </c>
      <c r="AJ93" s="430"/>
      <c r="AK93" s="430"/>
      <c r="AL93" s="430"/>
      <c r="AM93" s="430" t="s">
        <v>445</v>
      </c>
      <c r="AN93" s="430"/>
      <c r="AO93" s="430"/>
      <c r="AP93" s="430"/>
      <c r="AQ93" s="506" t="s">
        <v>219</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220</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640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641</v>
      </c>
      <c r="B99" s="332"/>
      <c r="C99" s="332"/>
      <c r="D99" s="332"/>
      <c r="E99" s="332"/>
      <c r="F99" s="333"/>
      <c r="G99" s="365" t="s">
        <v>633</v>
      </c>
      <c r="H99" s="366"/>
      <c r="I99" s="366"/>
      <c r="J99" s="366"/>
      <c r="K99" s="366"/>
      <c r="L99" s="366"/>
      <c r="M99" s="366"/>
      <c r="N99" s="366"/>
      <c r="O99" s="366"/>
      <c r="P99" s="367" t="s">
        <v>632</v>
      </c>
      <c r="Q99" s="366"/>
      <c r="R99" s="366"/>
      <c r="S99" s="366"/>
      <c r="T99" s="366"/>
      <c r="U99" s="366"/>
      <c r="V99" s="366"/>
      <c r="W99" s="366"/>
      <c r="X99" s="368"/>
      <c r="Y99" s="369"/>
      <c r="Z99" s="370"/>
      <c r="AA99" s="371"/>
      <c r="AB99" s="416" t="s">
        <v>11</v>
      </c>
      <c r="AC99" s="416"/>
      <c r="AD99" s="416"/>
      <c r="AE99" s="430" t="s">
        <v>477</v>
      </c>
      <c r="AF99" s="430"/>
      <c r="AG99" s="430"/>
      <c r="AH99" s="430"/>
      <c r="AI99" s="430" t="s">
        <v>629</v>
      </c>
      <c r="AJ99" s="430"/>
      <c r="AK99" s="430"/>
      <c r="AL99" s="430"/>
      <c r="AM99" s="430" t="s">
        <v>445</v>
      </c>
      <c r="AN99" s="430"/>
      <c r="AO99" s="430"/>
      <c r="AP99" s="430"/>
      <c r="AQ99" s="426" t="s">
        <v>476</v>
      </c>
      <c r="AR99" s="427"/>
      <c r="AS99" s="427"/>
      <c r="AT99" s="428"/>
      <c r="AU99" s="426" t="s">
        <v>654</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642</v>
      </c>
      <c r="B102" s="356"/>
      <c r="C102" s="356"/>
      <c r="D102" s="356"/>
      <c r="E102" s="356"/>
      <c r="F102" s="477"/>
      <c r="G102" s="238" t="s">
        <v>643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477</v>
      </c>
      <c r="AF102" s="430"/>
      <c r="AG102" s="430"/>
      <c r="AH102" s="430"/>
      <c r="AI102" s="430" t="s">
        <v>629</v>
      </c>
      <c r="AJ102" s="430"/>
      <c r="AK102" s="430"/>
      <c r="AL102" s="430"/>
      <c r="AM102" s="430" t="s">
        <v>445</v>
      </c>
      <c r="AN102" s="430"/>
      <c r="AO102" s="430"/>
      <c r="AP102" s="430"/>
      <c r="AQ102" s="431" t="s">
        <v>655</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644</v>
      </c>
      <c r="H103" s="410"/>
      <c r="I103" s="410"/>
      <c r="J103" s="410"/>
      <c r="K103" s="410"/>
      <c r="L103" s="410"/>
      <c r="M103" s="410"/>
      <c r="N103" s="410"/>
      <c r="O103" s="410"/>
      <c r="P103" s="410"/>
      <c r="Q103" s="410"/>
      <c r="R103" s="410"/>
      <c r="S103" s="410"/>
      <c r="T103" s="410"/>
      <c r="U103" s="410"/>
      <c r="V103" s="410"/>
      <c r="W103" s="410"/>
      <c r="X103" s="410"/>
      <c r="Y103" s="434" t="s">
        <v>642</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645</v>
      </c>
      <c r="Z104" s="414"/>
      <c r="AA104" s="415"/>
      <c r="AB104" s="440" t="s">
        <v>646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customHeight="1" x14ac:dyDescent="0.15">
      <c r="A105" s="518" t="s">
        <v>295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477</v>
      </c>
      <c r="AF105" s="430"/>
      <c r="AG105" s="430"/>
      <c r="AH105" s="430"/>
      <c r="AI105" s="430" t="s">
        <v>629</v>
      </c>
      <c r="AJ105" s="430"/>
      <c r="AK105" s="430"/>
      <c r="AL105" s="430"/>
      <c r="AM105" s="430" t="s">
        <v>445</v>
      </c>
      <c r="AN105" s="430"/>
      <c r="AO105" s="430"/>
      <c r="AP105" s="430"/>
      <c r="AQ105" s="473" t="s">
        <v>219</v>
      </c>
      <c r="AR105" s="474"/>
      <c r="AS105" s="474"/>
      <c r="AT105" s="475"/>
      <c r="AU105" s="337" t="s">
        <v>129</v>
      </c>
      <c r="AV105" s="337"/>
      <c r="AW105" s="337"/>
      <c r="AX105" s="342"/>
      <c r="AY105">
        <f>COUNTA($G$107)</f>
        <v>1</v>
      </c>
    </row>
    <row r="106" spans="1:60" ht="18.75"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220</v>
      </c>
      <c r="AT106" s="449"/>
      <c r="AU106" s="450">
        <v>5</v>
      </c>
      <c r="AV106" s="450"/>
      <c r="AW106" s="339" t="s">
        <v>170</v>
      </c>
      <c r="AX106" s="344"/>
      <c r="AY106">
        <f t="shared" ref="AY106:AY111" si="3">$AY$105</f>
        <v>1</v>
      </c>
    </row>
    <row r="107" spans="1:60" ht="23.25" customHeight="1" x14ac:dyDescent="0.15">
      <c r="A107" s="524"/>
      <c r="B107" s="522"/>
      <c r="C107" s="522"/>
      <c r="D107" s="522"/>
      <c r="E107" s="522"/>
      <c r="F107" s="523"/>
      <c r="G107" s="389" t="s">
        <v>687</v>
      </c>
      <c r="H107" s="390"/>
      <c r="I107" s="390"/>
      <c r="J107" s="390"/>
      <c r="K107" s="390"/>
      <c r="L107" s="390"/>
      <c r="M107" s="390"/>
      <c r="N107" s="390"/>
      <c r="O107" s="391"/>
      <c r="P107" s="154" t="s">
        <v>688</v>
      </c>
      <c r="Q107" s="154"/>
      <c r="R107" s="154"/>
      <c r="S107" s="154"/>
      <c r="T107" s="154"/>
      <c r="U107" s="154"/>
      <c r="V107" s="154"/>
      <c r="W107" s="154"/>
      <c r="X107" s="155"/>
      <c r="Y107" s="400" t="s">
        <v>12</v>
      </c>
      <c r="Z107" s="401"/>
      <c r="AA107" s="402"/>
      <c r="AB107" s="403" t="s">
        <v>686</v>
      </c>
      <c r="AC107" s="403"/>
      <c r="AD107" s="403"/>
      <c r="AE107" s="404">
        <v>30188</v>
      </c>
      <c r="AF107" s="387"/>
      <c r="AG107" s="387"/>
      <c r="AH107" s="387"/>
      <c r="AI107" s="404" t="s">
        <v>685</v>
      </c>
      <c r="AJ107" s="387"/>
      <c r="AK107" s="387"/>
      <c r="AL107" s="387"/>
      <c r="AM107" s="404" t="s">
        <v>707</v>
      </c>
      <c r="AN107" s="387"/>
      <c r="AO107" s="387"/>
      <c r="AP107" s="387"/>
      <c r="AQ107" s="406" t="s">
        <v>685</v>
      </c>
      <c r="AR107" s="407"/>
      <c r="AS107" s="407"/>
      <c r="AT107" s="408"/>
      <c r="AU107" s="387" t="s">
        <v>685</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686</v>
      </c>
      <c r="AC108" s="463"/>
      <c r="AD108" s="463"/>
      <c r="AE108" s="404">
        <v>40636</v>
      </c>
      <c r="AF108" s="387"/>
      <c r="AG108" s="387"/>
      <c r="AH108" s="387"/>
      <c r="AI108" s="404">
        <v>40636</v>
      </c>
      <c r="AJ108" s="387"/>
      <c r="AK108" s="387"/>
      <c r="AL108" s="387"/>
      <c r="AM108" s="404">
        <v>40636</v>
      </c>
      <c r="AN108" s="387"/>
      <c r="AO108" s="387"/>
      <c r="AP108" s="387"/>
      <c r="AQ108" s="406" t="s">
        <v>685</v>
      </c>
      <c r="AR108" s="407"/>
      <c r="AS108" s="407"/>
      <c r="AT108" s="408"/>
      <c r="AU108" s="387">
        <v>40636</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74.28</v>
      </c>
      <c r="AF109" s="387"/>
      <c r="AG109" s="387"/>
      <c r="AH109" s="387"/>
      <c r="AI109" s="404" t="s">
        <v>685</v>
      </c>
      <c r="AJ109" s="387"/>
      <c r="AK109" s="387"/>
      <c r="AL109" s="387"/>
      <c r="AM109" s="404"/>
      <c r="AN109" s="387"/>
      <c r="AO109" s="387"/>
      <c r="AP109" s="387"/>
      <c r="AQ109" s="406" t="s">
        <v>685</v>
      </c>
      <c r="AR109" s="407"/>
      <c r="AS109" s="407"/>
      <c r="AT109" s="408"/>
      <c r="AU109" s="387" t="s">
        <v>685</v>
      </c>
      <c r="AV109" s="387"/>
      <c r="AW109" s="387"/>
      <c r="AX109" s="388"/>
      <c r="AY109">
        <f t="shared" si="3"/>
        <v>1</v>
      </c>
    </row>
    <row r="110" spans="1:60" ht="23.25" customHeight="1" x14ac:dyDescent="0.15">
      <c r="A110" s="476" t="s">
        <v>320</v>
      </c>
      <c r="B110" s="471"/>
      <c r="C110" s="471"/>
      <c r="D110" s="471"/>
      <c r="E110" s="471"/>
      <c r="F110" s="472"/>
      <c r="G110" s="512" t="s">
        <v>856</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29" t="s">
        <v>634</v>
      </c>
      <c r="B112" s="331" t="s">
        <v>635</v>
      </c>
      <c r="C112" s="332"/>
      <c r="D112" s="332"/>
      <c r="E112" s="332"/>
      <c r="F112" s="333"/>
      <c r="G112" s="337" t="s">
        <v>636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656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477</v>
      </c>
      <c r="AF117" s="430"/>
      <c r="AG117" s="430"/>
      <c r="AH117" s="430"/>
      <c r="AI117" s="430" t="s">
        <v>629</v>
      </c>
      <c r="AJ117" s="430"/>
      <c r="AK117" s="430"/>
      <c r="AL117" s="430"/>
      <c r="AM117" s="430" t="s">
        <v>445</v>
      </c>
      <c r="AN117" s="430"/>
      <c r="AO117" s="430"/>
      <c r="AP117" s="430"/>
      <c r="AQ117" s="506" t="s">
        <v>219</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220</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477</v>
      </c>
      <c r="AF122" s="430"/>
      <c r="AG122" s="430"/>
      <c r="AH122" s="430"/>
      <c r="AI122" s="430" t="s">
        <v>629</v>
      </c>
      <c r="AJ122" s="430"/>
      <c r="AK122" s="430"/>
      <c r="AL122" s="430"/>
      <c r="AM122" s="430" t="s">
        <v>445</v>
      </c>
      <c r="AN122" s="430"/>
      <c r="AO122" s="430"/>
      <c r="AP122" s="430"/>
      <c r="AQ122" s="506" t="s">
        <v>219</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220</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477</v>
      </c>
      <c r="AF127" s="430"/>
      <c r="AG127" s="430"/>
      <c r="AH127" s="430"/>
      <c r="AI127" s="430" t="s">
        <v>629</v>
      </c>
      <c r="AJ127" s="430"/>
      <c r="AK127" s="430"/>
      <c r="AL127" s="430"/>
      <c r="AM127" s="430" t="s">
        <v>445</v>
      </c>
      <c r="AN127" s="430"/>
      <c r="AO127" s="430"/>
      <c r="AP127" s="430"/>
      <c r="AQ127" s="506" t="s">
        <v>219</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220</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640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641</v>
      </c>
      <c r="B133" s="332"/>
      <c r="C133" s="332"/>
      <c r="D133" s="332"/>
      <c r="E133" s="332"/>
      <c r="F133" s="333"/>
      <c r="G133" s="365" t="s">
        <v>633</v>
      </c>
      <c r="H133" s="366"/>
      <c r="I133" s="366"/>
      <c r="J133" s="366"/>
      <c r="K133" s="366"/>
      <c r="L133" s="366"/>
      <c r="M133" s="366"/>
      <c r="N133" s="366"/>
      <c r="O133" s="366"/>
      <c r="P133" s="367" t="s">
        <v>632</v>
      </c>
      <c r="Q133" s="366"/>
      <c r="R133" s="366"/>
      <c r="S133" s="366"/>
      <c r="T133" s="366"/>
      <c r="U133" s="366"/>
      <c r="V133" s="366"/>
      <c r="W133" s="366"/>
      <c r="X133" s="368"/>
      <c r="Y133" s="369"/>
      <c r="Z133" s="370"/>
      <c r="AA133" s="371"/>
      <c r="AB133" s="416" t="s">
        <v>11</v>
      </c>
      <c r="AC133" s="416"/>
      <c r="AD133" s="416"/>
      <c r="AE133" s="430" t="s">
        <v>477</v>
      </c>
      <c r="AF133" s="430"/>
      <c r="AG133" s="430"/>
      <c r="AH133" s="430"/>
      <c r="AI133" s="430" t="s">
        <v>629</v>
      </c>
      <c r="AJ133" s="430"/>
      <c r="AK133" s="430"/>
      <c r="AL133" s="430"/>
      <c r="AM133" s="430" t="s">
        <v>445</v>
      </c>
      <c r="AN133" s="430"/>
      <c r="AO133" s="430"/>
      <c r="AP133" s="430"/>
      <c r="AQ133" s="426" t="s">
        <v>476</v>
      </c>
      <c r="AR133" s="427"/>
      <c r="AS133" s="427"/>
      <c r="AT133" s="428"/>
      <c r="AU133" s="426" t="s">
        <v>654</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642</v>
      </c>
      <c r="B136" s="356"/>
      <c r="C136" s="356"/>
      <c r="D136" s="356"/>
      <c r="E136" s="356"/>
      <c r="F136" s="477"/>
      <c r="G136" s="238" t="s">
        <v>643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477</v>
      </c>
      <c r="AF136" s="430"/>
      <c r="AG136" s="430"/>
      <c r="AH136" s="430"/>
      <c r="AI136" s="430" t="s">
        <v>629</v>
      </c>
      <c r="AJ136" s="430"/>
      <c r="AK136" s="430"/>
      <c r="AL136" s="430"/>
      <c r="AM136" s="430" t="s">
        <v>445</v>
      </c>
      <c r="AN136" s="430"/>
      <c r="AO136" s="430"/>
      <c r="AP136" s="430"/>
      <c r="AQ136" s="431" t="s">
        <v>655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644</v>
      </c>
      <c r="H137" s="410"/>
      <c r="I137" s="410"/>
      <c r="J137" s="410"/>
      <c r="K137" s="410"/>
      <c r="L137" s="410"/>
      <c r="M137" s="410"/>
      <c r="N137" s="410"/>
      <c r="O137" s="410"/>
      <c r="P137" s="410"/>
      <c r="Q137" s="410"/>
      <c r="R137" s="410"/>
      <c r="S137" s="410"/>
      <c r="T137" s="410"/>
      <c r="U137" s="410"/>
      <c r="V137" s="410"/>
      <c r="W137" s="410"/>
      <c r="X137" s="410"/>
      <c r="Y137" s="434" t="s">
        <v>642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645</v>
      </c>
      <c r="Z138" s="414"/>
      <c r="AA138" s="415"/>
      <c r="AB138" s="440" t="s">
        <v>646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customHeight="1" x14ac:dyDescent="0.15">
      <c r="A139" s="518" t="s">
        <v>295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477</v>
      </c>
      <c r="AF139" s="430"/>
      <c r="AG139" s="430"/>
      <c r="AH139" s="430"/>
      <c r="AI139" s="430" t="s">
        <v>629</v>
      </c>
      <c r="AJ139" s="430"/>
      <c r="AK139" s="430"/>
      <c r="AL139" s="430"/>
      <c r="AM139" s="430" t="s">
        <v>445</v>
      </c>
      <c r="AN139" s="430"/>
      <c r="AO139" s="430"/>
      <c r="AP139" s="430"/>
      <c r="AQ139" s="473" t="s">
        <v>219</v>
      </c>
      <c r="AR139" s="474"/>
      <c r="AS139" s="474"/>
      <c r="AT139" s="475"/>
      <c r="AU139" s="337" t="s">
        <v>129</v>
      </c>
      <c r="AV139" s="337"/>
      <c r="AW139" s="337"/>
      <c r="AX139" s="342"/>
      <c r="AY139">
        <f>COUNTA($G$141)</f>
        <v>1</v>
      </c>
    </row>
    <row r="140" spans="1:60" ht="18.75"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220</v>
      </c>
      <c r="AT140" s="449"/>
      <c r="AU140" s="450">
        <v>5</v>
      </c>
      <c r="AV140" s="450"/>
      <c r="AW140" s="339" t="s">
        <v>170</v>
      </c>
      <c r="AX140" s="344"/>
      <c r="AY140">
        <f t="shared" ref="AY140:AY145" si="5">$AY$139</f>
        <v>1</v>
      </c>
    </row>
    <row r="141" spans="1:60" ht="23.25" customHeight="1" x14ac:dyDescent="0.15">
      <c r="A141" s="524"/>
      <c r="B141" s="522"/>
      <c r="C141" s="522"/>
      <c r="D141" s="522"/>
      <c r="E141" s="522"/>
      <c r="F141" s="523"/>
      <c r="G141" s="389" t="s">
        <v>909</v>
      </c>
      <c r="H141" s="390"/>
      <c r="I141" s="390"/>
      <c r="J141" s="390"/>
      <c r="K141" s="390"/>
      <c r="L141" s="390"/>
      <c r="M141" s="390"/>
      <c r="N141" s="390"/>
      <c r="O141" s="391"/>
      <c r="P141" s="154" t="s">
        <v>689</v>
      </c>
      <c r="Q141" s="154"/>
      <c r="R141" s="154"/>
      <c r="S141" s="154"/>
      <c r="T141" s="154"/>
      <c r="U141" s="154"/>
      <c r="V141" s="154"/>
      <c r="W141" s="154"/>
      <c r="X141" s="155"/>
      <c r="Y141" s="400" t="s">
        <v>12</v>
      </c>
      <c r="Z141" s="401"/>
      <c r="AA141" s="402"/>
      <c r="AB141" s="403" t="s">
        <v>690</v>
      </c>
      <c r="AC141" s="403"/>
      <c r="AD141" s="403"/>
      <c r="AE141" s="404">
        <v>917</v>
      </c>
      <c r="AF141" s="387"/>
      <c r="AG141" s="387"/>
      <c r="AH141" s="387"/>
      <c r="AI141" s="404">
        <v>602</v>
      </c>
      <c r="AJ141" s="387"/>
      <c r="AK141" s="387"/>
      <c r="AL141" s="387"/>
      <c r="AM141" s="404" t="s">
        <v>707</v>
      </c>
      <c r="AN141" s="387"/>
      <c r="AO141" s="387"/>
      <c r="AP141" s="387"/>
      <c r="AQ141" s="406" t="s">
        <v>685</v>
      </c>
      <c r="AR141" s="407"/>
      <c r="AS141" s="407"/>
      <c r="AT141" s="408"/>
      <c r="AU141" s="387" t="s">
        <v>685</v>
      </c>
      <c r="AV141" s="387"/>
      <c r="AW141" s="387"/>
      <c r="AX141" s="388"/>
      <c r="AY141">
        <f t="shared" si="5"/>
        <v>1</v>
      </c>
    </row>
    <row r="142" spans="1:60" ht="23.25"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690</v>
      </c>
      <c r="AC142" s="463"/>
      <c r="AD142" s="463"/>
      <c r="AE142" s="404">
        <v>1000</v>
      </c>
      <c r="AF142" s="387"/>
      <c r="AG142" s="387"/>
      <c r="AH142" s="387"/>
      <c r="AI142" s="404">
        <v>1000</v>
      </c>
      <c r="AJ142" s="387"/>
      <c r="AK142" s="387"/>
      <c r="AL142" s="387"/>
      <c r="AM142" s="404">
        <v>1000</v>
      </c>
      <c r="AN142" s="387"/>
      <c r="AO142" s="387"/>
      <c r="AP142" s="387"/>
      <c r="AQ142" s="406" t="s">
        <v>685</v>
      </c>
      <c r="AR142" s="407"/>
      <c r="AS142" s="407"/>
      <c r="AT142" s="408"/>
      <c r="AU142" s="387">
        <v>1000</v>
      </c>
      <c r="AV142" s="387"/>
      <c r="AW142" s="387"/>
      <c r="AX142" s="388"/>
      <c r="AY142">
        <f t="shared" si="5"/>
        <v>1</v>
      </c>
    </row>
    <row r="143" spans="1:60" ht="23.25"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91.7</v>
      </c>
      <c r="AF143" s="387"/>
      <c r="AG143" s="387"/>
      <c r="AH143" s="387"/>
      <c r="AI143" s="404">
        <v>60.2</v>
      </c>
      <c r="AJ143" s="387"/>
      <c r="AK143" s="387"/>
      <c r="AL143" s="387"/>
      <c r="AM143" s="404"/>
      <c r="AN143" s="387"/>
      <c r="AO143" s="387"/>
      <c r="AP143" s="387"/>
      <c r="AQ143" s="406" t="s">
        <v>685</v>
      </c>
      <c r="AR143" s="407"/>
      <c r="AS143" s="407"/>
      <c r="AT143" s="408"/>
      <c r="AU143" s="387" t="s">
        <v>685</v>
      </c>
      <c r="AV143" s="387"/>
      <c r="AW143" s="387"/>
      <c r="AX143" s="388"/>
      <c r="AY143">
        <f t="shared" si="5"/>
        <v>1</v>
      </c>
    </row>
    <row r="144" spans="1:60" ht="23.25" customHeight="1" x14ac:dyDescent="0.15">
      <c r="A144" s="476" t="s">
        <v>320</v>
      </c>
      <c r="B144" s="471"/>
      <c r="C144" s="471"/>
      <c r="D144" s="471"/>
      <c r="E144" s="471"/>
      <c r="F144" s="472"/>
      <c r="G144" s="512" t="s">
        <v>856</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29" t="s">
        <v>634</v>
      </c>
      <c r="B146" s="331" t="s">
        <v>635</v>
      </c>
      <c r="C146" s="332"/>
      <c r="D146" s="332"/>
      <c r="E146" s="332"/>
      <c r="F146" s="333"/>
      <c r="G146" s="337" t="s">
        <v>636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656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477</v>
      </c>
      <c r="AF151" s="430"/>
      <c r="AG151" s="430"/>
      <c r="AH151" s="430"/>
      <c r="AI151" s="430" t="s">
        <v>629</v>
      </c>
      <c r="AJ151" s="430"/>
      <c r="AK151" s="430"/>
      <c r="AL151" s="430"/>
      <c r="AM151" s="430" t="s">
        <v>445</v>
      </c>
      <c r="AN151" s="430"/>
      <c r="AO151" s="430"/>
      <c r="AP151" s="430"/>
      <c r="AQ151" s="506" t="s">
        <v>219</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220</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477</v>
      </c>
      <c r="AF156" s="430"/>
      <c r="AG156" s="430"/>
      <c r="AH156" s="430"/>
      <c r="AI156" s="430" t="s">
        <v>629</v>
      </c>
      <c r="AJ156" s="430"/>
      <c r="AK156" s="430"/>
      <c r="AL156" s="430"/>
      <c r="AM156" s="430" t="s">
        <v>445</v>
      </c>
      <c r="AN156" s="430"/>
      <c r="AO156" s="430"/>
      <c r="AP156" s="430"/>
      <c r="AQ156" s="506" t="s">
        <v>219</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220</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477</v>
      </c>
      <c r="AF161" s="430"/>
      <c r="AG161" s="430"/>
      <c r="AH161" s="430"/>
      <c r="AI161" s="430" t="s">
        <v>629</v>
      </c>
      <c r="AJ161" s="430"/>
      <c r="AK161" s="430"/>
      <c r="AL161" s="430"/>
      <c r="AM161" s="430" t="s">
        <v>445</v>
      </c>
      <c r="AN161" s="430"/>
      <c r="AO161" s="430"/>
      <c r="AP161" s="430"/>
      <c r="AQ161" s="506" t="s">
        <v>219</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220</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640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customHeight="1" x14ac:dyDescent="0.15">
      <c r="A167" s="363" t="s">
        <v>641</v>
      </c>
      <c r="B167" s="332"/>
      <c r="C167" s="332"/>
      <c r="D167" s="332"/>
      <c r="E167" s="332"/>
      <c r="F167" s="333"/>
      <c r="G167" s="365" t="s">
        <v>633</v>
      </c>
      <c r="H167" s="366"/>
      <c r="I167" s="366"/>
      <c r="J167" s="366"/>
      <c r="K167" s="366"/>
      <c r="L167" s="366"/>
      <c r="M167" s="366"/>
      <c r="N167" s="366"/>
      <c r="O167" s="366"/>
      <c r="P167" s="367" t="s">
        <v>632</v>
      </c>
      <c r="Q167" s="366"/>
      <c r="R167" s="366"/>
      <c r="S167" s="366"/>
      <c r="T167" s="366"/>
      <c r="U167" s="366"/>
      <c r="V167" s="366"/>
      <c r="W167" s="366"/>
      <c r="X167" s="368"/>
      <c r="Y167" s="369"/>
      <c r="Z167" s="370"/>
      <c r="AA167" s="371"/>
      <c r="AB167" s="416" t="s">
        <v>11</v>
      </c>
      <c r="AC167" s="416"/>
      <c r="AD167" s="416"/>
      <c r="AE167" s="430" t="s">
        <v>477</v>
      </c>
      <c r="AF167" s="430"/>
      <c r="AG167" s="430"/>
      <c r="AH167" s="430"/>
      <c r="AI167" s="430" t="s">
        <v>629</v>
      </c>
      <c r="AJ167" s="430"/>
      <c r="AK167" s="430"/>
      <c r="AL167" s="430"/>
      <c r="AM167" s="430" t="s">
        <v>445</v>
      </c>
      <c r="AN167" s="430"/>
      <c r="AO167" s="430"/>
      <c r="AP167" s="430"/>
      <c r="AQ167" s="426" t="s">
        <v>476</v>
      </c>
      <c r="AR167" s="427"/>
      <c r="AS167" s="427"/>
      <c r="AT167" s="428"/>
      <c r="AU167" s="426" t="s">
        <v>654</v>
      </c>
      <c r="AV167" s="427"/>
      <c r="AW167" s="427"/>
      <c r="AX167" s="429"/>
      <c r="AY167">
        <f>COUNTA($G$168)</f>
        <v>1</v>
      </c>
    </row>
    <row r="168" spans="1:60" ht="23.25" customHeight="1" x14ac:dyDescent="0.15">
      <c r="A168" s="363"/>
      <c r="B168" s="332"/>
      <c r="C168" s="332"/>
      <c r="D168" s="332"/>
      <c r="E168" s="332"/>
      <c r="F168" s="333"/>
      <c r="G168" s="372" t="s">
        <v>710</v>
      </c>
      <c r="H168" s="373"/>
      <c r="I168" s="373"/>
      <c r="J168" s="373"/>
      <c r="K168" s="373"/>
      <c r="L168" s="373"/>
      <c r="M168" s="373"/>
      <c r="N168" s="373"/>
      <c r="O168" s="373"/>
      <c r="P168" s="451" t="s">
        <v>709</v>
      </c>
      <c r="Q168" s="377"/>
      <c r="R168" s="377"/>
      <c r="S168" s="377"/>
      <c r="T168" s="377"/>
      <c r="U168" s="377"/>
      <c r="V168" s="377"/>
      <c r="W168" s="377"/>
      <c r="X168" s="378"/>
      <c r="Y168" s="382" t="s">
        <v>52</v>
      </c>
      <c r="Z168" s="383"/>
      <c r="AA168" s="384"/>
      <c r="AB168" s="403" t="s">
        <v>712</v>
      </c>
      <c r="AC168" s="385"/>
      <c r="AD168" s="385"/>
      <c r="AE168" s="413" t="s">
        <v>712</v>
      </c>
      <c r="AF168" s="386"/>
      <c r="AG168" s="386"/>
      <c r="AH168" s="386"/>
      <c r="AI168" s="413" t="s">
        <v>712</v>
      </c>
      <c r="AJ168" s="386"/>
      <c r="AK168" s="386"/>
      <c r="AL168" s="386"/>
      <c r="AM168" s="413" t="s">
        <v>712</v>
      </c>
      <c r="AN168" s="386"/>
      <c r="AO168" s="386"/>
      <c r="AP168" s="386"/>
      <c r="AQ168" s="413" t="s">
        <v>712</v>
      </c>
      <c r="AR168" s="386"/>
      <c r="AS168" s="386"/>
      <c r="AT168" s="386"/>
      <c r="AU168" s="404" t="s">
        <v>712</v>
      </c>
      <c r="AV168" s="421"/>
      <c r="AW168" s="421"/>
      <c r="AX168" s="422"/>
      <c r="AY168">
        <f>$AY$167</f>
        <v>1</v>
      </c>
    </row>
    <row r="169" spans="1:60" ht="23.25"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403" t="s">
        <v>712</v>
      </c>
      <c r="AC169" s="385"/>
      <c r="AD169" s="385"/>
      <c r="AE169" s="413" t="s">
        <v>712</v>
      </c>
      <c r="AF169" s="386"/>
      <c r="AG169" s="386"/>
      <c r="AH169" s="386"/>
      <c r="AI169" s="413" t="s">
        <v>712</v>
      </c>
      <c r="AJ169" s="386"/>
      <c r="AK169" s="386"/>
      <c r="AL169" s="386"/>
      <c r="AM169" s="413" t="s">
        <v>712</v>
      </c>
      <c r="AN169" s="386"/>
      <c r="AO169" s="386"/>
      <c r="AP169" s="386"/>
      <c r="AQ169" s="413" t="s">
        <v>712</v>
      </c>
      <c r="AR169" s="386"/>
      <c r="AS169" s="386"/>
      <c r="AT169" s="386"/>
      <c r="AU169" s="404" t="s">
        <v>712</v>
      </c>
      <c r="AV169" s="421"/>
      <c r="AW169" s="421"/>
      <c r="AX169" s="422"/>
      <c r="AY169">
        <f>$AY$167</f>
        <v>1</v>
      </c>
    </row>
    <row r="170" spans="1:60" ht="23.25" customHeight="1" x14ac:dyDescent="0.15">
      <c r="A170" s="476" t="s">
        <v>642</v>
      </c>
      <c r="B170" s="356"/>
      <c r="C170" s="356"/>
      <c r="D170" s="356"/>
      <c r="E170" s="356"/>
      <c r="F170" s="477"/>
      <c r="G170" s="238" t="s">
        <v>643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477</v>
      </c>
      <c r="AF170" s="430"/>
      <c r="AG170" s="430"/>
      <c r="AH170" s="430"/>
      <c r="AI170" s="430" t="s">
        <v>629</v>
      </c>
      <c r="AJ170" s="430"/>
      <c r="AK170" s="430"/>
      <c r="AL170" s="430"/>
      <c r="AM170" s="430" t="s">
        <v>445</v>
      </c>
      <c r="AN170" s="430"/>
      <c r="AO170" s="430"/>
      <c r="AP170" s="430"/>
      <c r="AQ170" s="431" t="s">
        <v>655</v>
      </c>
      <c r="AR170" s="432"/>
      <c r="AS170" s="432"/>
      <c r="AT170" s="432"/>
      <c r="AU170" s="432"/>
      <c r="AV170" s="432"/>
      <c r="AW170" s="432"/>
      <c r="AX170" s="433"/>
      <c r="AY170">
        <f>IF(SUBSTITUTE(SUBSTITUTE($G$171,"／",""),"　","")="",0,1)</f>
        <v>1</v>
      </c>
    </row>
    <row r="171" spans="1:60" ht="23.25" customHeight="1" x14ac:dyDescent="0.15">
      <c r="A171" s="478"/>
      <c r="B171" s="337"/>
      <c r="C171" s="337"/>
      <c r="D171" s="337"/>
      <c r="E171" s="337"/>
      <c r="F171" s="479"/>
      <c r="G171" s="409" t="s">
        <v>711</v>
      </c>
      <c r="H171" s="410"/>
      <c r="I171" s="410"/>
      <c r="J171" s="410"/>
      <c r="K171" s="410"/>
      <c r="L171" s="410"/>
      <c r="M171" s="410"/>
      <c r="N171" s="410"/>
      <c r="O171" s="410"/>
      <c r="P171" s="410"/>
      <c r="Q171" s="410"/>
      <c r="R171" s="410"/>
      <c r="S171" s="410"/>
      <c r="T171" s="410"/>
      <c r="U171" s="410"/>
      <c r="V171" s="410"/>
      <c r="W171" s="410"/>
      <c r="X171" s="410"/>
      <c r="Y171" s="434" t="s">
        <v>642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1</v>
      </c>
    </row>
    <row r="172" spans="1:60" ht="46.5" customHeight="1" thickBo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645</v>
      </c>
      <c r="Z172" s="414"/>
      <c r="AA172" s="415"/>
      <c r="AB172" s="440" t="s">
        <v>646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1</v>
      </c>
    </row>
    <row r="173" spans="1:60" ht="18.75" hidden="1" customHeight="1" x14ac:dyDescent="0.15">
      <c r="A173" s="518" t="s">
        <v>295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477</v>
      </c>
      <c r="AF173" s="430"/>
      <c r="AG173" s="430"/>
      <c r="AH173" s="430"/>
      <c r="AI173" s="430" t="s">
        <v>629</v>
      </c>
      <c r="AJ173" s="430"/>
      <c r="AK173" s="430"/>
      <c r="AL173" s="430"/>
      <c r="AM173" s="430" t="s">
        <v>445</v>
      </c>
      <c r="AN173" s="430"/>
      <c r="AO173" s="430"/>
      <c r="AP173" s="430"/>
      <c r="AQ173" s="473" t="s">
        <v>219</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220</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320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634</v>
      </c>
      <c r="B180" s="331" t="s">
        <v>635</v>
      </c>
      <c r="C180" s="332"/>
      <c r="D180" s="332"/>
      <c r="E180" s="332"/>
      <c r="F180" s="333"/>
      <c r="G180" s="337" t="s">
        <v>636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656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477</v>
      </c>
      <c r="AF185" s="430"/>
      <c r="AG185" s="430"/>
      <c r="AH185" s="430"/>
      <c r="AI185" s="430" t="s">
        <v>629</v>
      </c>
      <c r="AJ185" s="430"/>
      <c r="AK185" s="430"/>
      <c r="AL185" s="430"/>
      <c r="AM185" s="430" t="s">
        <v>445</v>
      </c>
      <c r="AN185" s="430"/>
      <c r="AO185" s="430"/>
      <c r="AP185" s="430"/>
      <c r="AQ185" s="506" t="s">
        <v>219</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220</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477</v>
      </c>
      <c r="AF190" s="430"/>
      <c r="AG190" s="430"/>
      <c r="AH190" s="430"/>
      <c r="AI190" s="430" t="s">
        <v>629</v>
      </c>
      <c r="AJ190" s="430"/>
      <c r="AK190" s="430"/>
      <c r="AL190" s="430"/>
      <c r="AM190" s="430" t="s">
        <v>445</v>
      </c>
      <c r="AN190" s="430"/>
      <c r="AO190" s="430"/>
      <c r="AP190" s="430"/>
      <c r="AQ190" s="506" t="s">
        <v>219</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220</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477</v>
      </c>
      <c r="AF195" s="430"/>
      <c r="AG195" s="430"/>
      <c r="AH195" s="430"/>
      <c r="AI195" s="430" t="s">
        <v>629</v>
      </c>
      <c r="AJ195" s="430"/>
      <c r="AK195" s="430"/>
      <c r="AL195" s="430"/>
      <c r="AM195" s="430" t="s">
        <v>445</v>
      </c>
      <c r="AN195" s="430"/>
      <c r="AO195" s="430"/>
      <c r="AP195" s="430"/>
      <c r="AQ195" s="506" t="s">
        <v>219</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220</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296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292</v>
      </c>
      <c r="X200" s="570"/>
      <c r="Y200" s="573"/>
      <c r="Z200" s="573"/>
      <c r="AA200" s="574"/>
      <c r="AB200" s="567" t="s">
        <v>11</v>
      </c>
      <c r="AC200" s="564"/>
      <c r="AD200" s="565"/>
      <c r="AE200" s="430" t="s">
        <v>477</v>
      </c>
      <c r="AF200" s="430"/>
      <c r="AG200" s="430"/>
      <c r="AH200" s="430"/>
      <c r="AI200" s="430" t="s">
        <v>629</v>
      </c>
      <c r="AJ200" s="430"/>
      <c r="AK200" s="430"/>
      <c r="AL200" s="430"/>
      <c r="AM200" s="430" t="s">
        <v>445</v>
      </c>
      <c r="AN200" s="430"/>
      <c r="AO200" s="430"/>
      <c r="AP200" s="430"/>
      <c r="AQ200" s="506" t="s">
        <v>219</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220</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221</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310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310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311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300</v>
      </c>
      <c r="B205" s="582"/>
      <c r="C205" s="582"/>
      <c r="D205" s="582"/>
      <c r="E205" s="582"/>
      <c r="F205" s="583"/>
      <c r="G205" s="541" t="s">
        <v>222</v>
      </c>
      <c r="H205" s="587"/>
      <c r="I205" s="587"/>
      <c r="J205" s="587"/>
      <c r="K205" s="587"/>
      <c r="L205" s="587"/>
      <c r="M205" s="587"/>
      <c r="N205" s="587"/>
      <c r="O205" s="587"/>
      <c r="P205" s="587"/>
      <c r="Q205" s="587"/>
      <c r="R205" s="587"/>
      <c r="S205" s="587"/>
      <c r="T205" s="587"/>
      <c r="U205" s="587"/>
      <c r="V205" s="587"/>
      <c r="W205" s="590" t="s">
        <v>309</v>
      </c>
      <c r="X205" s="591"/>
      <c r="Y205" s="555" t="s">
        <v>12</v>
      </c>
      <c r="Z205" s="555"/>
      <c r="AA205" s="556"/>
      <c r="AB205" s="557" t="s">
        <v>310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310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311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296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477</v>
      </c>
      <c r="AF208" s="151"/>
      <c r="AG208" s="151"/>
      <c r="AH208" s="151"/>
      <c r="AI208" s="430" t="s">
        <v>629</v>
      </c>
      <c r="AJ208" s="430"/>
      <c r="AK208" s="430"/>
      <c r="AL208" s="430"/>
      <c r="AM208" s="430" t="s">
        <v>445</v>
      </c>
      <c r="AN208" s="430"/>
      <c r="AO208" s="430"/>
      <c r="AP208" s="430"/>
      <c r="AQ208" s="506" t="s">
        <v>219</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220</v>
      </c>
      <c r="AT209" s="449"/>
      <c r="AU209" s="446"/>
      <c r="AV209" s="447"/>
      <c r="AW209" s="448" t="s">
        <v>170</v>
      </c>
      <c r="AX209" s="604"/>
      <c r="AY209">
        <f>$AY$208</f>
        <v>0</v>
      </c>
    </row>
    <row r="210" spans="1:51" ht="23.25" hidden="1" customHeight="1" x14ac:dyDescent="0.15">
      <c r="A210" s="581"/>
      <c r="B210" s="582"/>
      <c r="C210" s="582"/>
      <c r="D210" s="582"/>
      <c r="E210" s="582"/>
      <c r="F210" s="583"/>
      <c r="G210" s="617" t="s">
        <v>221</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323</v>
      </c>
      <c r="B213" s="661"/>
      <c r="C213" s="661"/>
      <c r="D213" s="661"/>
      <c r="E213" s="585" t="s">
        <v>285</v>
      </c>
      <c r="F213" s="586"/>
      <c r="G213" s="97" t="s">
        <v>222</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637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291</v>
      </c>
      <c r="AP214" s="677"/>
      <c r="AQ214" s="677"/>
      <c r="AR214" s="96"/>
      <c r="AS214" s="676"/>
      <c r="AT214" s="677"/>
      <c r="AU214" s="677"/>
      <c r="AV214" s="677"/>
      <c r="AW214" s="677"/>
      <c r="AX214" s="678"/>
      <c r="AY214">
        <f>COUNTIF($AR$214,"☑")</f>
        <v>0</v>
      </c>
    </row>
    <row r="215" spans="1:51" ht="45" customHeight="1" x14ac:dyDescent="0.15">
      <c r="A215" s="666" t="s">
        <v>343</v>
      </c>
      <c r="B215" s="667"/>
      <c r="C215" s="669" t="s">
        <v>223</v>
      </c>
      <c r="D215" s="667"/>
      <c r="E215" s="670" t="s">
        <v>239</v>
      </c>
      <c r="F215" s="671"/>
      <c r="G215" s="672" t="s">
        <v>713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238</v>
      </c>
      <c r="F216" s="472"/>
      <c r="G216" s="153" t="s">
        <v>714</v>
      </c>
      <c r="H216" s="154"/>
      <c r="I216" s="154"/>
      <c r="J216" s="154"/>
      <c r="K216" s="154"/>
      <c r="L216" s="154"/>
      <c r="M216" s="154"/>
      <c r="N216" s="154"/>
      <c r="O216" s="154"/>
      <c r="P216" s="154"/>
      <c r="Q216" s="154"/>
      <c r="R216" s="154"/>
      <c r="S216" s="154"/>
      <c r="T216" s="154"/>
      <c r="U216" s="154"/>
      <c r="V216" s="155"/>
      <c r="W216" s="644" t="s">
        <v>647</v>
      </c>
      <c r="X216" s="645"/>
      <c r="Y216" s="645"/>
      <c r="Z216" s="645"/>
      <c r="AA216" s="646"/>
      <c r="AB216" s="647" t="s">
        <v>916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648</v>
      </c>
      <c r="X217" s="651"/>
      <c r="Y217" s="651"/>
      <c r="Z217" s="651"/>
      <c r="AA217" s="652"/>
      <c r="AB217" s="647" t="s">
        <v>917</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660</v>
      </c>
      <c r="D218" s="654"/>
      <c r="E218" s="470" t="s">
        <v>339</v>
      </c>
      <c r="F218" s="472"/>
      <c r="G218" s="634" t="s">
        <v>226</v>
      </c>
      <c r="H218" s="635"/>
      <c r="I218" s="635"/>
      <c r="J218" s="657" t="s">
        <v>685</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661</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648</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4.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702</v>
      </c>
      <c r="AE223" s="721"/>
      <c r="AF223" s="721"/>
      <c r="AG223" s="722" t="s">
        <v>719</v>
      </c>
      <c r="AH223" s="723"/>
      <c r="AI223" s="723"/>
      <c r="AJ223" s="723"/>
      <c r="AK223" s="723"/>
      <c r="AL223" s="723"/>
      <c r="AM223" s="723"/>
      <c r="AN223" s="723"/>
      <c r="AO223" s="723"/>
      <c r="AP223" s="723"/>
      <c r="AQ223" s="723"/>
      <c r="AR223" s="723"/>
      <c r="AS223" s="723"/>
      <c r="AT223" s="723"/>
      <c r="AU223" s="723"/>
      <c r="AV223" s="723"/>
      <c r="AW223" s="723"/>
      <c r="AX223" s="724"/>
    </row>
    <row r="224" spans="1:51" ht="30"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702</v>
      </c>
      <c r="AE224" s="702"/>
      <c r="AF224" s="702"/>
      <c r="AG224" s="728" t="s">
        <v>720</v>
      </c>
      <c r="AH224" s="729"/>
      <c r="AI224" s="729"/>
      <c r="AJ224" s="729"/>
      <c r="AK224" s="729"/>
      <c r="AL224" s="729"/>
      <c r="AM224" s="729"/>
      <c r="AN224" s="729"/>
      <c r="AO224" s="729"/>
      <c r="AP224" s="729"/>
      <c r="AQ224" s="729"/>
      <c r="AR224" s="729"/>
      <c r="AS224" s="729"/>
      <c r="AT224" s="729"/>
      <c r="AU224" s="729"/>
      <c r="AV224" s="729"/>
      <c r="AW224" s="729"/>
      <c r="AX224" s="730"/>
    </row>
    <row r="225" spans="1:50" ht="46.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702</v>
      </c>
      <c r="AE225" s="735"/>
      <c r="AF225" s="735"/>
      <c r="AG225" s="692" t="s">
        <v>721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702</v>
      </c>
      <c r="AE226" s="690"/>
      <c r="AF226" s="690"/>
      <c r="AG226" s="451" t="s">
        <v>722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321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277</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702</v>
      </c>
      <c r="AE229" s="754"/>
      <c r="AF229" s="754"/>
      <c r="AG229" s="755" t="s">
        <v>723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702</v>
      </c>
      <c r="AE230" s="702"/>
      <c r="AF230" s="702"/>
      <c r="AG230" s="728" t="s">
        <v>724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717</v>
      </c>
      <c r="AE231" s="702"/>
      <c r="AF231" s="702"/>
      <c r="AG231" s="728" t="s">
        <v>725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702</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293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717</v>
      </c>
      <c r="AE233" s="735"/>
      <c r="AF233" s="735"/>
      <c r="AG233" s="750" t="s">
        <v>725</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294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702</v>
      </c>
      <c r="AE234" s="702"/>
      <c r="AF234" s="703"/>
      <c r="AG234" s="728" t="s">
        <v>727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282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725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58"/>
      <c r="C236" s="759" t="s">
        <v>283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3" t="s">
        <v>702</v>
      </c>
      <c r="AE236" s="754"/>
      <c r="AF236" s="762"/>
      <c r="AG236" s="755" t="s">
        <v>728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717</v>
      </c>
      <c r="AE237" s="767"/>
      <c r="AF237" s="767"/>
      <c r="AG237" s="728" t="s">
        <v>725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224</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717</v>
      </c>
      <c r="AE238" s="702"/>
      <c r="AF238" s="702"/>
      <c r="AG238" s="728" t="s">
        <v>725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702</v>
      </c>
      <c r="AE239" s="702"/>
      <c r="AF239" s="702"/>
      <c r="AG239" s="745" t="s">
        <v>729</v>
      </c>
      <c r="AH239" s="746"/>
      <c r="AI239" s="746"/>
      <c r="AJ239" s="746"/>
      <c r="AK239" s="746"/>
      <c r="AL239" s="746"/>
      <c r="AM239" s="746"/>
      <c r="AN239" s="746"/>
      <c r="AO239" s="746"/>
      <c r="AP239" s="746"/>
      <c r="AQ239" s="746"/>
      <c r="AR239" s="746"/>
      <c r="AS239" s="746"/>
      <c r="AT239" s="746"/>
      <c r="AU239" s="746"/>
      <c r="AV239" s="746"/>
      <c r="AW239" s="746"/>
      <c r="AX239" s="74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6"/>
      <c r="AD240" s="689" t="s">
        <v>702</v>
      </c>
      <c r="AE240" s="690"/>
      <c r="AF240" s="779"/>
      <c r="AG240" s="451" t="s">
        <v>730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3"/>
      <c r="B241" s="774"/>
      <c r="C241" s="119" t="s">
        <v>0</v>
      </c>
      <c r="D241" s="120"/>
      <c r="E241" s="120"/>
      <c r="F241" s="120"/>
      <c r="G241" s="120"/>
      <c r="H241" s="120"/>
      <c r="I241" s="120"/>
      <c r="J241" s="120"/>
      <c r="K241" s="120"/>
      <c r="L241" s="120"/>
      <c r="M241" s="120"/>
      <c r="N241" s="120"/>
      <c r="O241" s="116" t="s">
        <v>666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3"/>
      <c r="B242" s="774"/>
      <c r="C242" s="101">
        <v>2022</v>
      </c>
      <c r="D242" s="102"/>
      <c r="E242" s="103" t="s">
        <v>668</v>
      </c>
      <c r="F242" s="103"/>
      <c r="G242" s="103"/>
      <c r="H242" s="104">
        <v>21</v>
      </c>
      <c r="I242" s="104"/>
      <c r="J242" s="105">
        <v>465</v>
      </c>
      <c r="K242" s="105"/>
      <c r="L242" s="105"/>
      <c r="M242" s="104" t="s">
        <v>718</v>
      </c>
      <c r="N242" s="106"/>
      <c r="O242" s="107" t="s">
        <v>694</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5"/>
      <c r="B246" s="776"/>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80"/>
      <c r="AH246" s="157"/>
      <c r="AI246" s="157"/>
      <c r="AJ246" s="157"/>
      <c r="AK246" s="157"/>
      <c r="AL246" s="157"/>
      <c r="AM246" s="157"/>
      <c r="AN246" s="157"/>
      <c r="AO246" s="157"/>
      <c r="AP246" s="157"/>
      <c r="AQ246" s="157"/>
      <c r="AR246" s="157"/>
      <c r="AS246" s="157"/>
      <c r="AT246" s="157"/>
      <c r="AU246" s="157"/>
      <c r="AV246" s="157"/>
      <c r="AW246" s="157"/>
      <c r="AX246" s="781"/>
    </row>
    <row r="247" spans="1:50" ht="133.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5.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910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911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00.5" customHeight="1" thickBot="1" x14ac:dyDescent="0.2">
      <c r="A254" s="133" t="s">
        <v>325</v>
      </c>
      <c r="B254" s="134"/>
      <c r="C254" s="134"/>
      <c r="D254" s="134"/>
      <c r="E254" s="135"/>
      <c r="F254" s="789" t="s">
        <v>914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78" customHeight="1" thickBot="1" x14ac:dyDescent="0.2">
      <c r="A256" s="795" t="s">
        <v>915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297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337</v>
      </c>
      <c r="B258" s="800"/>
      <c r="C258" s="800"/>
      <c r="D258" s="801"/>
      <c r="E258" s="785" t="s">
        <v>695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336</v>
      </c>
      <c r="B259" s="151"/>
      <c r="C259" s="151"/>
      <c r="D259" s="151"/>
      <c r="E259" s="785" t="s">
        <v>695</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335</v>
      </c>
      <c r="B260" s="151"/>
      <c r="C260" s="151"/>
      <c r="D260" s="151"/>
      <c r="E260" s="785" t="s">
        <v>696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334</v>
      </c>
      <c r="B261" s="151"/>
      <c r="C261" s="151"/>
      <c r="D261" s="151"/>
      <c r="E261" s="785" t="s">
        <v>697</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333</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332</v>
      </c>
      <c r="B263" s="151"/>
      <c r="C263" s="151"/>
      <c r="D263" s="151"/>
      <c r="E263" s="785" t="s">
        <v>699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331</v>
      </c>
      <c r="B264" s="151"/>
      <c r="C264" s="151"/>
      <c r="D264" s="151"/>
      <c r="E264" s="785" t="s">
        <v>700</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330</v>
      </c>
      <c r="B265" s="151"/>
      <c r="C265" s="151"/>
      <c r="D265" s="151"/>
      <c r="E265" s="785" t="s">
        <v>701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477</v>
      </c>
      <c r="B266" s="151"/>
      <c r="C266" s="151"/>
      <c r="D266" s="151"/>
      <c r="E266" s="804" t="s">
        <v>668</v>
      </c>
      <c r="F266" s="805"/>
      <c r="G266" s="805"/>
      <c r="H266" s="92" t="str">
        <f>IF(E266="","","-")</f>
        <v>-</v>
      </c>
      <c r="I266" s="805"/>
      <c r="J266" s="805"/>
      <c r="K266" s="92" t="str">
        <f>IF(I266="","","-")</f>
        <v/>
      </c>
      <c r="L266" s="121">
        <v>411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657</v>
      </c>
      <c r="B267" s="151"/>
      <c r="C267" s="151"/>
      <c r="D267" s="151"/>
      <c r="E267" s="804" t="s">
        <v>668</v>
      </c>
      <c r="F267" s="805"/>
      <c r="G267" s="805"/>
      <c r="H267" s="92"/>
      <c r="I267" s="805"/>
      <c r="J267" s="805"/>
      <c r="K267" s="92"/>
      <c r="L267" s="121">
        <v>445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445</v>
      </c>
      <c r="B268" s="151"/>
      <c r="C268" s="151"/>
      <c r="D268" s="151"/>
      <c r="E268" s="807">
        <v>2021</v>
      </c>
      <c r="F268" s="152"/>
      <c r="G268" s="805" t="s">
        <v>705</v>
      </c>
      <c r="H268" s="805"/>
      <c r="I268" s="805"/>
      <c r="J268" s="152">
        <v>20</v>
      </c>
      <c r="K268" s="152"/>
      <c r="L268" s="121">
        <v>480</v>
      </c>
      <c r="M268" s="121"/>
      <c r="N268" s="121"/>
      <c r="O268" s="152" t="s">
        <v>718</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7.75" customHeight="1" x14ac:dyDescent="0.15">
      <c r="A269" s="261" t="s">
        <v>324</v>
      </c>
      <c r="B269" s="262"/>
      <c r="C269" s="262"/>
      <c r="D269" s="262"/>
      <c r="E269" s="262"/>
      <c r="F269" s="263"/>
      <c r="G269" s="78" t="s">
        <v>659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42"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42"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42"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2"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42"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56.2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42"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42"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42"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6.2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2"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42"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2"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42"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42"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42"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42"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2"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2"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42"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42"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42"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42"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42"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42"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42"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42"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42"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42"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42"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42"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42"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42"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42"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8.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42"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42"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8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326</v>
      </c>
      <c r="B308" s="812"/>
      <c r="C308" s="812"/>
      <c r="D308" s="812"/>
      <c r="E308" s="812"/>
      <c r="F308" s="813"/>
      <c r="G308" s="817" t="s">
        <v>733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735</v>
      </c>
      <c r="H310" s="839"/>
      <c r="I310" s="839"/>
      <c r="J310" s="839"/>
      <c r="K310" s="840"/>
      <c r="L310" s="841" t="s">
        <v>737</v>
      </c>
      <c r="M310" s="842"/>
      <c r="N310" s="842"/>
      <c r="O310" s="842"/>
      <c r="P310" s="842"/>
      <c r="Q310" s="842"/>
      <c r="R310" s="842"/>
      <c r="S310" s="842"/>
      <c r="T310" s="842"/>
      <c r="U310" s="842"/>
      <c r="V310" s="842"/>
      <c r="W310" s="842"/>
      <c r="X310" s="843"/>
      <c r="Y310" s="844">
        <v>1226</v>
      </c>
      <c r="Z310" s="845"/>
      <c r="AA310" s="845"/>
      <c r="AB310" s="846"/>
      <c r="AC310" s="838" t="s">
        <v>735</v>
      </c>
      <c r="AD310" s="839"/>
      <c r="AE310" s="839"/>
      <c r="AF310" s="839"/>
      <c r="AG310" s="840"/>
      <c r="AH310" s="841" t="s">
        <v>736</v>
      </c>
      <c r="AI310" s="842"/>
      <c r="AJ310" s="842"/>
      <c r="AK310" s="842"/>
      <c r="AL310" s="842"/>
      <c r="AM310" s="842"/>
      <c r="AN310" s="842"/>
      <c r="AO310" s="842"/>
      <c r="AP310" s="842"/>
      <c r="AQ310" s="842"/>
      <c r="AR310" s="842"/>
      <c r="AS310" s="842"/>
      <c r="AT310" s="843"/>
      <c r="AU310" s="844">
        <v>540</v>
      </c>
      <c r="AV310" s="845"/>
      <c r="AW310" s="845"/>
      <c r="AX310" s="847"/>
    </row>
    <row r="311" spans="1:50" ht="24.75" customHeight="1" x14ac:dyDescent="0.15">
      <c r="A311" s="814"/>
      <c r="B311" s="815"/>
      <c r="C311" s="815"/>
      <c r="D311" s="815"/>
      <c r="E311" s="815"/>
      <c r="F311" s="816"/>
      <c r="G311" s="824" t="s">
        <v>735</v>
      </c>
      <c r="H311" s="825"/>
      <c r="I311" s="825"/>
      <c r="J311" s="825"/>
      <c r="K311" s="826"/>
      <c r="L311" s="827" t="s">
        <v>738</v>
      </c>
      <c r="M311" s="828"/>
      <c r="N311" s="828"/>
      <c r="O311" s="828"/>
      <c r="P311" s="828"/>
      <c r="Q311" s="828"/>
      <c r="R311" s="828"/>
      <c r="S311" s="828"/>
      <c r="T311" s="828"/>
      <c r="U311" s="828"/>
      <c r="V311" s="828"/>
      <c r="W311" s="828"/>
      <c r="X311" s="829"/>
      <c r="Y311" s="830">
        <v>4</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1230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540</v>
      </c>
      <c r="AV320" s="854"/>
      <c r="AW320" s="854"/>
      <c r="AX320" s="856"/>
    </row>
    <row r="321" spans="1:51" ht="24.75" customHeight="1" x14ac:dyDescent="0.15">
      <c r="A321" s="814"/>
      <c r="B321" s="815"/>
      <c r="C321" s="815"/>
      <c r="D321" s="815"/>
      <c r="E321" s="815"/>
      <c r="F321" s="816"/>
      <c r="G321" s="817" t="s">
        <v>834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835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880</v>
      </c>
      <c r="H323" s="839"/>
      <c r="I323" s="839"/>
      <c r="J323" s="839"/>
      <c r="K323" s="840"/>
      <c r="L323" s="841" t="s">
        <v>882</v>
      </c>
      <c r="M323" s="842"/>
      <c r="N323" s="842"/>
      <c r="O323" s="842"/>
      <c r="P323" s="842"/>
      <c r="Q323" s="842"/>
      <c r="R323" s="842"/>
      <c r="S323" s="842"/>
      <c r="T323" s="842"/>
      <c r="U323" s="842"/>
      <c r="V323" s="842"/>
      <c r="W323" s="842"/>
      <c r="X323" s="843"/>
      <c r="Y323" s="844">
        <v>1100</v>
      </c>
      <c r="Z323" s="845"/>
      <c r="AA323" s="845"/>
      <c r="AB323" s="846"/>
      <c r="AC323" s="838" t="s">
        <v>880</v>
      </c>
      <c r="AD323" s="839"/>
      <c r="AE323" s="839"/>
      <c r="AF323" s="839"/>
      <c r="AG323" s="840"/>
      <c r="AH323" s="841" t="s">
        <v>881</v>
      </c>
      <c r="AI323" s="842"/>
      <c r="AJ323" s="842"/>
      <c r="AK323" s="842"/>
      <c r="AL323" s="842"/>
      <c r="AM323" s="842"/>
      <c r="AN323" s="842"/>
      <c r="AO323" s="842"/>
      <c r="AP323" s="842"/>
      <c r="AQ323" s="842"/>
      <c r="AR323" s="842"/>
      <c r="AS323" s="842"/>
      <c r="AT323" s="843"/>
      <c r="AU323" s="844">
        <v>3750</v>
      </c>
      <c r="AV323" s="845"/>
      <c r="AW323" s="845"/>
      <c r="AX323" s="847"/>
      <c r="AY323">
        <f t="shared" si="11"/>
        <v>2</v>
      </c>
    </row>
    <row r="324" spans="1:51" ht="24.75" customHeight="1" x14ac:dyDescent="0.15">
      <c r="A324" s="814"/>
      <c r="B324" s="815"/>
      <c r="C324" s="815"/>
      <c r="D324" s="815"/>
      <c r="E324" s="815"/>
      <c r="F324" s="816"/>
      <c r="G324" s="824" t="s">
        <v>880</v>
      </c>
      <c r="H324" s="825"/>
      <c r="I324" s="825"/>
      <c r="J324" s="825"/>
      <c r="K324" s="826"/>
      <c r="L324" s="827" t="s">
        <v>883</v>
      </c>
      <c r="M324" s="828"/>
      <c r="N324" s="828"/>
      <c r="O324" s="828"/>
      <c r="P324" s="828"/>
      <c r="Q324" s="828"/>
      <c r="R324" s="828"/>
      <c r="S324" s="828"/>
      <c r="T324" s="828"/>
      <c r="U324" s="828"/>
      <c r="V324" s="828"/>
      <c r="W324" s="828"/>
      <c r="X324" s="829"/>
      <c r="Y324" s="830">
        <v>31</v>
      </c>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1131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3750</v>
      </c>
      <c r="AV333" s="854"/>
      <c r="AW333" s="854"/>
      <c r="AX333" s="856"/>
      <c r="AY333">
        <f t="shared" si="11"/>
        <v>2</v>
      </c>
    </row>
    <row r="334" spans="1:51" ht="24.75" customHeight="1" x14ac:dyDescent="0.15">
      <c r="A334" s="814"/>
      <c r="B334" s="815"/>
      <c r="C334" s="815"/>
      <c r="D334" s="815"/>
      <c r="E334" s="815"/>
      <c r="F334" s="816"/>
      <c r="G334" s="817" t="s">
        <v>739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836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740</v>
      </c>
      <c r="H336" s="839"/>
      <c r="I336" s="839"/>
      <c r="J336" s="839"/>
      <c r="K336" s="840"/>
      <c r="L336" s="841" t="s">
        <v>741</v>
      </c>
      <c r="M336" s="842"/>
      <c r="N336" s="842"/>
      <c r="O336" s="842"/>
      <c r="P336" s="842"/>
      <c r="Q336" s="842"/>
      <c r="R336" s="842"/>
      <c r="S336" s="842"/>
      <c r="T336" s="842"/>
      <c r="U336" s="842"/>
      <c r="V336" s="842"/>
      <c r="W336" s="842"/>
      <c r="X336" s="843"/>
      <c r="Y336" s="844">
        <v>297</v>
      </c>
      <c r="Z336" s="845"/>
      <c r="AA336" s="845"/>
      <c r="AB336" s="846"/>
      <c r="AC336" s="838" t="s">
        <v>740</v>
      </c>
      <c r="AD336" s="839"/>
      <c r="AE336" s="839"/>
      <c r="AF336" s="839"/>
      <c r="AG336" s="840"/>
      <c r="AH336" s="841" t="s">
        <v>742</v>
      </c>
      <c r="AI336" s="842"/>
      <c r="AJ336" s="842"/>
      <c r="AK336" s="842"/>
      <c r="AL336" s="842"/>
      <c r="AM336" s="842"/>
      <c r="AN336" s="842"/>
      <c r="AO336" s="842"/>
      <c r="AP336" s="842"/>
      <c r="AQ336" s="842"/>
      <c r="AR336" s="842"/>
      <c r="AS336" s="842"/>
      <c r="AT336" s="843"/>
      <c r="AU336" s="844">
        <v>5186</v>
      </c>
      <c r="AV336" s="845"/>
      <c r="AW336" s="845"/>
      <c r="AX336" s="847"/>
      <c r="AY336">
        <f t="shared" si="12"/>
        <v>2</v>
      </c>
    </row>
    <row r="337" spans="1:51" ht="24.75"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t="s">
        <v>740</v>
      </c>
      <c r="AD337" s="825"/>
      <c r="AE337" s="825"/>
      <c r="AF337" s="825"/>
      <c r="AG337" s="826"/>
      <c r="AH337" s="827" t="s">
        <v>743</v>
      </c>
      <c r="AI337" s="828"/>
      <c r="AJ337" s="828"/>
      <c r="AK337" s="828"/>
      <c r="AL337" s="828"/>
      <c r="AM337" s="828"/>
      <c r="AN337" s="828"/>
      <c r="AO337" s="828"/>
      <c r="AP337" s="828"/>
      <c r="AQ337" s="828"/>
      <c r="AR337" s="828"/>
      <c r="AS337" s="828"/>
      <c r="AT337" s="829"/>
      <c r="AU337" s="830">
        <v>3567</v>
      </c>
      <c r="AV337" s="831"/>
      <c r="AW337" s="831"/>
      <c r="AX337" s="833"/>
      <c r="AY337">
        <f t="shared" si="12"/>
        <v>2</v>
      </c>
    </row>
    <row r="338" spans="1:51" ht="24.75"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297</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8753</v>
      </c>
      <c r="AV346" s="854"/>
      <c r="AW346" s="854"/>
      <c r="AX346" s="856"/>
      <c r="AY346">
        <f t="shared" si="13"/>
        <v>2</v>
      </c>
    </row>
    <row r="347" spans="1:51" ht="24.75" customHeight="1" x14ac:dyDescent="0.15">
      <c r="A347" s="814"/>
      <c r="B347" s="815"/>
      <c r="C347" s="815"/>
      <c r="D347" s="815"/>
      <c r="E347" s="815"/>
      <c r="F347" s="816"/>
      <c r="G347" s="817" t="s">
        <v>837</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838</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740</v>
      </c>
      <c r="H349" s="839"/>
      <c r="I349" s="839"/>
      <c r="J349" s="839"/>
      <c r="K349" s="840"/>
      <c r="L349" s="841" t="s">
        <v>745</v>
      </c>
      <c r="M349" s="842"/>
      <c r="N349" s="842"/>
      <c r="O349" s="842"/>
      <c r="P349" s="842"/>
      <c r="Q349" s="842"/>
      <c r="R349" s="842"/>
      <c r="S349" s="842"/>
      <c r="T349" s="842"/>
      <c r="U349" s="842"/>
      <c r="V349" s="842"/>
      <c r="W349" s="842"/>
      <c r="X349" s="843"/>
      <c r="Y349" s="844">
        <v>540</v>
      </c>
      <c r="Z349" s="845"/>
      <c r="AA349" s="845"/>
      <c r="AB349" s="846"/>
      <c r="AC349" s="838" t="s">
        <v>839</v>
      </c>
      <c r="AD349" s="839"/>
      <c r="AE349" s="839"/>
      <c r="AF349" s="839"/>
      <c r="AG349" s="840"/>
      <c r="AH349" s="841" t="s">
        <v>840</v>
      </c>
      <c r="AI349" s="842"/>
      <c r="AJ349" s="842"/>
      <c r="AK349" s="842"/>
      <c r="AL349" s="842"/>
      <c r="AM349" s="842"/>
      <c r="AN349" s="842"/>
      <c r="AO349" s="842"/>
      <c r="AP349" s="842"/>
      <c r="AQ349" s="842"/>
      <c r="AR349" s="842"/>
      <c r="AS349" s="842"/>
      <c r="AT349" s="843"/>
      <c r="AU349" s="844">
        <v>356</v>
      </c>
      <c r="AV349" s="845"/>
      <c r="AW349" s="845"/>
      <c r="AX349" s="847"/>
      <c r="AY349">
        <f t="shared" ref="AY349:AY359" si="14">$AY$347</f>
        <v>2</v>
      </c>
    </row>
    <row r="350" spans="1:51" ht="24.75" customHeight="1" x14ac:dyDescent="0.15">
      <c r="A350" s="814"/>
      <c r="B350" s="815"/>
      <c r="C350" s="815"/>
      <c r="D350" s="815"/>
      <c r="E350" s="815"/>
      <c r="F350" s="816"/>
      <c r="G350" s="824" t="s">
        <v>740</v>
      </c>
      <c r="H350" s="825"/>
      <c r="I350" s="825"/>
      <c r="J350" s="825"/>
      <c r="K350" s="826"/>
      <c r="L350" s="827" t="s">
        <v>746</v>
      </c>
      <c r="M350" s="828"/>
      <c r="N350" s="828"/>
      <c r="O350" s="828"/>
      <c r="P350" s="828"/>
      <c r="Q350" s="828"/>
      <c r="R350" s="828"/>
      <c r="S350" s="828"/>
      <c r="T350" s="828"/>
      <c r="U350" s="828"/>
      <c r="V350" s="828"/>
      <c r="W350" s="828"/>
      <c r="X350" s="829"/>
      <c r="Y350" s="830">
        <v>0.2</v>
      </c>
      <c r="Z350" s="831"/>
      <c r="AA350" s="831"/>
      <c r="AB350" s="832"/>
      <c r="AC350" s="824" t="s">
        <v>843</v>
      </c>
      <c r="AD350" s="825"/>
      <c r="AE350" s="825"/>
      <c r="AF350" s="825"/>
      <c r="AG350" s="826"/>
      <c r="AH350" s="827" t="s">
        <v>841</v>
      </c>
      <c r="AI350" s="828"/>
      <c r="AJ350" s="828"/>
      <c r="AK350" s="828"/>
      <c r="AL350" s="828"/>
      <c r="AM350" s="828"/>
      <c r="AN350" s="828"/>
      <c r="AO350" s="828"/>
      <c r="AP350" s="828"/>
      <c r="AQ350" s="828"/>
      <c r="AR350" s="828"/>
      <c r="AS350" s="828"/>
      <c r="AT350" s="829"/>
      <c r="AU350" s="830">
        <v>112</v>
      </c>
      <c r="AV350" s="831"/>
      <c r="AW350" s="831"/>
      <c r="AX350" s="833"/>
      <c r="AY350">
        <f t="shared" si="14"/>
        <v>2</v>
      </c>
    </row>
    <row r="351" spans="1:51" ht="24.75"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t="s">
        <v>843</v>
      </c>
      <c r="AD351" s="825"/>
      <c r="AE351" s="825"/>
      <c r="AF351" s="825"/>
      <c r="AG351" s="826"/>
      <c r="AH351" s="827" t="s">
        <v>842</v>
      </c>
      <c r="AI351" s="828"/>
      <c r="AJ351" s="828"/>
      <c r="AK351" s="828"/>
      <c r="AL351" s="828"/>
      <c r="AM351" s="828"/>
      <c r="AN351" s="828"/>
      <c r="AO351" s="828"/>
      <c r="AP351" s="828"/>
      <c r="AQ351" s="828"/>
      <c r="AR351" s="828"/>
      <c r="AS351" s="828"/>
      <c r="AT351" s="829"/>
      <c r="AU351" s="830">
        <v>0.3</v>
      </c>
      <c r="AV351" s="831"/>
      <c r="AW351" s="831"/>
      <c r="AX351" s="833"/>
      <c r="AY351">
        <f t="shared" si="14"/>
        <v>2</v>
      </c>
    </row>
    <row r="352" spans="1:51" ht="24.75"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540.20000000000005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468.3</v>
      </c>
      <c r="AV359" s="854"/>
      <c r="AW359" s="854"/>
      <c r="AX359" s="856"/>
      <c r="AY359">
        <f t="shared" si="14"/>
        <v>2</v>
      </c>
    </row>
    <row r="360" spans="1:51" ht="24.75" customHeight="1" thickBot="1" x14ac:dyDescent="0.2">
      <c r="A360" s="857" t="s">
        <v>638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291</v>
      </c>
      <c r="AM360" s="861"/>
      <c r="AN360" s="861"/>
      <c r="AO360" s="94" t="s">
        <v>744</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259</v>
      </c>
      <c r="K365" s="151"/>
      <c r="L365" s="151"/>
      <c r="M365" s="151"/>
      <c r="N365" s="151"/>
      <c r="O365" s="151"/>
      <c r="P365" s="430" t="s">
        <v>25</v>
      </c>
      <c r="Q365" s="430"/>
      <c r="R365" s="430"/>
      <c r="S365" s="430"/>
      <c r="T365" s="430"/>
      <c r="U365" s="430"/>
      <c r="V365" s="430"/>
      <c r="W365" s="430"/>
      <c r="X365" s="430"/>
      <c r="Y365" s="864" t="s">
        <v>258</v>
      </c>
      <c r="Z365" s="865"/>
      <c r="AA365" s="865"/>
      <c r="AB365" s="865"/>
      <c r="AC365" s="863" t="s">
        <v>290</v>
      </c>
      <c r="AD365" s="863"/>
      <c r="AE365" s="863"/>
      <c r="AF365" s="863"/>
      <c r="AG365" s="863"/>
      <c r="AH365" s="864" t="s">
        <v>308</v>
      </c>
      <c r="AI365" s="862"/>
      <c r="AJ365" s="862"/>
      <c r="AK365" s="862"/>
      <c r="AL365" s="862" t="s">
        <v>19</v>
      </c>
      <c r="AM365" s="862"/>
      <c r="AN365" s="862"/>
      <c r="AO365" s="866"/>
      <c r="AP365" s="887" t="s">
        <v>260</v>
      </c>
      <c r="AQ365" s="887"/>
      <c r="AR365" s="887"/>
      <c r="AS365" s="887"/>
      <c r="AT365" s="887"/>
      <c r="AU365" s="887"/>
      <c r="AV365" s="887"/>
      <c r="AW365" s="887"/>
      <c r="AX365" s="887"/>
    </row>
    <row r="366" spans="1:51" ht="30" customHeight="1" x14ac:dyDescent="0.15">
      <c r="A366" s="873">
        <v>1</v>
      </c>
      <c r="B366" s="873">
        <v>1</v>
      </c>
      <c r="C366" s="874" t="s">
        <v>748</v>
      </c>
      <c r="D366" s="875"/>
      <c r="E366" s="875"/>
      <c r="F366" s="875"/>
      <c r="G366" s="875"/>
      <c r="H366" s="875"/>
      <c r="I366" s="875"/>
      <c r="J366" s="876" t="s">
        <v>747</v>
      </c>
      <c r="K366" s="877"/>
      <c r="L366" s="877"/>
      <c r="M366" s="877"/>
      <c r="N366" s="877"/>
      <c r="O366" s="877"/>
      <c r="P366" s="878" t="s">
        <v>750</v>
      </c>
      <c r="Q366" s="879"/>
      <c r="R366" s="879"/>
      <c r="S366" s="879"/>
      <c r="T366" s="879"/>
      <c r="U366" s="879"/>
      <c r="V366" s="879"/>
      <c r="W366" s="879"/>
      <c r="X366" s="879"/>
      <c r="Y366" s="880">
        <v>1230</v>
      </c>
      <c r="Z366" s="881"/>
      <c r="AA366" s="881"/>
      <c r="AB366" s="882"/>
      <c r="AC366" s="883" t="s">
        <v>76</v>
      </c>
      <c r="AD366" s="884"/>
      <c r="AE366" s="884"/>
      <c r="AF366" s="884"/>
      <c r="AG366" s="884"/>
      <c r="AH366" s="867" t="s">
        <v>747</v>
      </c>
      <c r="AI366" s="868"/>
      <c r="AJ366" s="868"/>
      <c r="AK366" s="868"/>
      <c r="AL366" s="869" t="s">
        <v>747</v>
      </c>
      <c r="AM366" s="870"/>
      <c r="AN366" s="870"/>
      <c r="AO366" s="871"/>
      <c r="AP366" s="872" t="s">
        <v>751</v>
      </c>
      <c r="AQ366" s="872"/>
      <c r="AR366" s="872"/>
      <c r="AS366" s="872"/>
      <c r="AT366" s="872"/>
      <c r="AU366" s="872"/>
      <c r="AV366" s="872"/>
      <c r="AW366" s="872"/>
      <c r="AX366" s="872"/>
    </row>
    <row r="367" spans="1:51" ht="30" customHeight="1" x14ac:dyDescent="0.15">
      <c r="A367" s="873">
        <v>2</v>
      </c>
      <c r="B367" s="873">
        <v>1</v>
      </c>
      <c r="C367" s="874" t="s">
        <v>749</v>
      </c>
      <c r="D367" s="875"/>
      <c r="E367" s="875"/>
      <c r="F367" s="875"/>
      <c r="G367" s="875"/>
      <c r="H367" s="875"/>
      <c r="I367" s="875"/>
      <c r="J367" s="876" t="s">
        <v>747</v>
      </c>
      <c r="K367" s="877"/>
      <c r="L367" s="877"/>
      <c r="M367" s="877"/>
      <c r="N367" s="877"/>
      <c r="O367" s="877"/>
      <c r="P367" s="878" t="s">
        <v>750</v>
      </c>
      <c r="Q367" s="879"/>
      <c r="R367" s="879"/>
      <c r="S367" s="879"/>
      <c r="T367" s="879"/>
      <c r="U367" s="879"/>
      <c r="V367" s="879"/>
      <c r="W367" s="879"/>
      <c r="X367" s="879"/>
      <c r="Y367" s="880">
        <v>11</v>
      </c>
      <c r="Z367" s="881"/>
      <c r="AA367" s="881"/>
      <c r="AB367" s="882"/>
      <c r="AC367" s="883" t="s">
        <v>76</v>
      </c>
      <c r="AD367" s="884"/>
      <c r="AE367" s="884"/>
      <c r="AF367" s="884"/>
      <c r="AG367" s="884"/>
      <c r="AH367" s="867" t="s">
        <v>747</v>
      </c>
      <c r="AI367" s="868"/>
      <c r="AJ367" s="868"/>
      <c r="AK367" s="868"/>
      <c r="AL367" s="869" t="s">
        <v>747</v>
      </c>
      <c r="AM367" s="870"/>
      <c r="AN367" s="870"/>
      <c r="AO367" s="871"/>
      <c r="AP367" s="872" t="s">
        <v>751</v>
      </c>
      <c r="AQ367" s="872"/>
      <c r="AR367" s="872"/>
      <c r="AS367" s="872"/>
      <c r="AT367" s="872"/>
      <c r="AU367" s="872"/>
      <c r="AV367" s="872"/>
      <c r="AW367" s="872"/>
      <c r="AX367" s="872"/>
      <c r="AY367">
        <f>COUNTA($C$367)</f>
        <v>1</v>
      </c>
    </row>
    <row r="368" spans="1:51" ht="44.25" customHeight="1" x14ac:dyDescent="0.15">
      <c r="A368" s="873">
        <v>3</v>
      </c>
      <c r="B368" s="873">
        <v>1</v>
      </c>
      <c r="C368" s="874" t="s">
        <v>875</v>
      </c>
      <c r="D368" s="875"/>
      <c r="E368" s="875"/>
      <c r="F368" s="875"/>
      <c r="G368" s="875"/>
      <c r="H368" s="875"/>
      <c r="I368" s="875"/>
      <c r="J368" s="876">
        <v>5012405001732</v>
      </c>
      <c r="K368" s="877"/>
      <c r="L368" s="877"/>
      <c r="M368" s="877"/>
      <c r="N368" s="877"/>
      <c r="O368" s="877"/>
      <c r="P368" s="878" t="s">
        <v>876</v>
      </c>
      <c r="Q368" s="879"/>
      <c r="R368" s="879"/>
      <c r="S368" s="879"/>
      <c r="T368" s="879"/>
      <c r="U368" s="879"/>
      <c r="V368" s="879"/>
      <c r="W368" s="879"/>
      <c r="X368" s="879"/>
      <c r="Y368" s="880">
        <v>3</v>
      </c>
      <c r="Z368" s="881"/>
      <c r="AA368" s="881"/>
      <c r="AB368" s="882"/>
      <c r="AC368" s="883" t="s">
        <v>317</v>
      </c>
      <c r="AD368" s="884"/>
      <c r="AE368" s="884"/>
      <c r="AF368" s="884"/>
      <c r="AG368" s="884"/>
      <c r="AH368" s="885">
        <v>1</v>
      </c>
      <c r="AI368" s="886"/>
      <c r="AJ368" s="886"/>
      <c r="AK368" s="886"/>
      <c r="AL368" s="869">
        <v>100</v>
      </c>
      <c r="AM368" s="870"/>
      <c r="AN368" s="870"/>
      <c r="AO368" s="871"/>
      <c r="AP368" s="872" t="s">
        <v>877</v>
      </c>
      <c r="AQ368" s="872"/>
      <c r="AR368" s="872"/>
      <c r="AS368" s="872"/>
      <c r="AT368" s="872"/>
      <c r="AU368" s="872"/>
      <c r="AV368" s="872"/>
      <c r="AW368" s="872"/>
      <c r="AX368" s="872"/>
      <c r="AY368">
        <f>COUNTA($C$368)</f>
        <v>1</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259</v>
      </c>
      <c r="K398" s="151"/>
      <c r="L398" s="151"/>
      <c r="M398" s="151"/>
      <c r="N398" s="151"/>
      <c r="O398" s="151"/>
      <c r="P398" s="430" t="s">
        <v>25</v>
      </c>
      <c r="Q398" s="430"/>
      <c r="R398" s="430"/>
      <c r="S398" s="430"/>
      <c r="T398" s="430"/>
      <c r="U398" s="430"/>
      <c r="V398" s="430"/>
      <c r="W398" s="430"/>
      <c r="X398" s="430"/>
      <c r="Y398" s="864" t="s">
        <v>258</v>
      </c>
      <c r="Z398" s="865"/>
      <c r="AA398" s="865"/>
      <c r="AB398" s="865"/>
      <c r="AC398" s="863" t="s">
        <v>290</v>
      </c>
      <c r="AD398" s="863"/>
      <c r="AE398" s="863"/>
      <c r="AF398" s="863"/>
      <c r="AG398" s="863"/>
      <c r="AH398" s="864" t="s">
        <v>308</v>
      </c>
      <c r="AI398" s="862"/>
      <c r="AJ398" s="862"/>
      <c r="AK398" s="862"/>
      <c r="AL398" s="862" t="s">
        <v>19</v>
      </c>
      <c r="AM398" s="862"/>
      <c r="AN398" s="862"/>
      <c r="AO398" s="866"/>
      <c r="AP398" s="887" t="s">
        <v>260</v>
      </c>
      <c r="AQ398" s="887"/>
      <c r="AR398" s="887"/>
      <c r="AS398" s="887"/>
      <c r="AT398" s="887"/>
      <c r="AU398" s="887"/>
      <c r="AV398" s="887"/>
      <c r="AW398" s="887"/>
      <c r="AX398" s="887"/>
      <c r="AY398">
        <f>$AY$396</f>
        <v>1</v>
      </c>
    </row>
    <row r="399" spans="1:51" ht="30" customHeight="1" x14ac:dyDescent="0.15">
      <c r="A399" s="873">
        <v>1</v>
      </c>
      <c r="B399" s="873">
        <v>1</v>
      </c>
      <c r="C399" s="874" t="s">
        <v>748</v>
      </c>
      <c r="D399" s="875"/>
      <c r="E399" s="875"/>
      <c r="F399" s="875"/>
      <c r="G399" s="875"/>
      <c r="H399" s="875"/>
      <c r="I399" s="875"/>
      <c r="J399" s="876" t="s">
        <v>747</v>
      </c>
      <c r="K399" s="877"/>
      <c r="L399" s="877"/>
      <c r="M399" s="877"/>
      <c r="N399" s="877"/>
      <c r="O399" s="877"/>
      <c r="P399" s="878" t="s">
        <v>752</v>
      </c>
      <c r="Q399" s="879"/>
      <c r="R399" s="879"/>
      <c r="S399" s="879"/>
      <c r="T399" s="879"/>
      <c r="U399" s="879"/>
      <c r="V399" s="879"/>
      <c r="W399" s="879"/>
      <c r="X399" s="879"/>
      <c r="Y399" s="880">
        <v>540</v>
      </c>
      <c r="Z399" s="881"/>
      <c r="AA399" s="881"/>
      <c r="AB399" s="882"/>
      <c r="AC399" s="883" t="s">
        <v>753</v>
      </c>
      <c r="AD399" s="884"/>
      <c r="AE399" s="884"/>
      <c r="AF399" s="884"/>
      <c r="AG399" s="884"/>
      <c r="AH399" s="867" t="s">
        <v>747</v>
      </c>
      <c r="AI399" s="868"/>
      <c r="AJ399" s="868"/>
      <c r="AK399" s="868"/>
      <c r="AL399" s="869" t="s">
        <v>747</v>
      </c>
      <c r="AM399" s="870"/>
      <c r="AN399" s="870"/>
      <c r="AO399" s="871"/>
      <c r="AP399" s="872" t="s">
        <v>751</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279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259</v>
      </c>
      <c r="K431" s="151"/>
      <c r="L431" s="151"/>
      <c r="M431" s="151"/>
      <c r="N431" s="151"/>
      <c r="O431" s="151"/>
      <c r="P431" s="430" t="s">
        <v>25</v>
      </c>
      <c r="Q431" s="430"/>
      <c r="R431" s="430"/>
      <c r="S431" s="430"/>
      <c r="T431" s="430"/>
      <c r="U431" s="430"/>
      <c r="V431" s="430"/>
      <c r="W431" s="430"/>
      <c r="X431" s="430"/>
      <c r="Y431" s="864" t="s">
        <v>258</v>
      </c>
      <c r="Z431" s="865"/>
      <c r="AA431" s="865"/>
      <c r="AB431" s="865"/>
      <c r="AC431" s="863" t="s">
        <v>290</v>
      </c>
      <c r="AD431" s="863"/>
      <c r="AE431" s="863"/>
      <c r="AF431" s="863"/>
      <c r="AG431" s="863"/>
      <c r="AH431" s="864" t="s">
        <v>308</v>
      </c>
      <c r="AI431" s="862"/>
      <c r="AJ431" s="862"/>
      <c r="AK431" s="862"/>
      <c r="AL431" s="862" t="s">
        <v>19</v>
      </c>
      <c r="AM431" s="862"/>
      <c r="AN431" s="862"/>
      <c r="AO431" s="866"/>
      <c r="AP431" s="887" t="s">
        <v>260</v>
      </c>
      <c r="AQ431" s="887"/>
      <c r="AR431" s="887"/>
      <c r="AS431" s="887"/>
      <c r="AT431" s="887"/>
      <c r="AU431" s="887"/>
      <c r="AV431" s="887"/>
      <c r="AW431" s="887"/>
      <c r="AX431" s="887"/>
      <c r="AY431">
        <f>$AY$429</f>
        <v>1</v>
      </c>
    </row>
    <row r="432" spans="1:51" ht="30" customHeight="1" x14ac:dyDescent="0.15">
      <c r="A432" s="873">
        <v>1</v>
      </c>
      <c r="B432" s="873">
        <v>1</v>
      </c>
      <c r="C432" s="874" t="s">
        <v>754</v>
      </c>
      <c r="D432" s="875"/>
      <c r="E432" s="875"/>
      <c r="F432" s="875"/>
      <c r="G432" s="875"/>
      <c r="H432" s="875"/>
      <c r="I432" s="875"/>
      <c r="J432" s="876" t="s">
        <v>747</v>
      </c>
      <c r="K432" s="877"/>
      <c r="L432" s="877"/>
      <c r="M432" s="877"/>
      <c r="N432" s="877"/>
      <c r="O432" s="877"/>
      <c r="P432" s="878" t="s">
        <v>755</v>
      </c>
      <c r="Q432" s="879"/>
      <c r="R432" s="879"/>
      <c r="S432" s="879"/>
      <c r="T432" s="879"/>
      <c r="U432" s="879"/>
      <c r="V432" s="879"/>
      <c r="W432" s="879"/>
      <c r="X432" s="879"/>
      <c r="Y432" s="880">
        <v>1131</v>
      </c>
      <c r="Z432" s="881"/>
      <c r="AA432" s="881"/>
      <c r="AB432" s="882"/>
      <c r="AC432" s="883" t="s">
        <v>76</v>
      </c>
      <c r="AD432" s="884"/>
      <c r="AE432" s="884"/>
      <c r="AF432" s="884"/>
      <c r="AG432" s="884"/>
      <c r="AH432" s="867" t="s">
        <v>747</v>
      </c>
      <c r="AI432" s="868"/>
      <c r="AJ432" s="868"/>
      <c r="AK432" s="868"/>
      <c r="AL432" s="869" t="s">
        <v>747</v>
      </c>
      <c r="AM432" s="870"/>
      <c r="AN432" s="870"/>
      <c r="AO432" s="871"/>
      <c r="AP432" s="872" t="s">
        <v>751</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259</v>
      </c>
      <c r="K464" s="151"/>
      <c r="L464" s="151"/>
      <c r="M464" s="151"/>
      <c r="N464" s="151"/>
      <c r="O464" s="151"/>
      <c r="P464" s="430" t="s">
        <v>25</v>
      </c>
      <c r="Q464" s="430"/>
      <c r="R464" s="430"/>
      <c r="S464" s="430"/>
      <c r="T464" s="430"/>
      <c r="U464" s="430"/>
      <c r="V464" s="430"/>
      <c r="W464" s="430"/>
      <c r="X464" s="430"/>
      <c r="Y464" s="864" t="s">
        <v>258</v>
      </c>
      <c r="Z464" s="865"/>
      <c r="AA464" s="865"/>
      <c r="AB464" s="865"/>
      <c r="AC464" s="863" t="s">
        <v>290</v>
      </c>
      <c r="AD464" s="863"/>
      <c r="AE464" s="863"/>
      <c r="AF464" s="863"/>
      <c r="AG464" s="863"/>
      <c r="AH464" s="864" t="s">
        <v>308</v>
      </c>
      <c r="AI464" s="862"/>
      <c r="AJ464" s="862"/>
      <c r="AK464" s="862"/>
      <c r="AL464" s="862" t="s">
        <v>19</v>
      </c>
      <c r="AM464" s="862"/>
      <c r="AN464" s="862"/>
      <c r="AO464" s="866"/>
      <c r="AP464" s="887" t="s">
        <v>260</v>
      </c>
      <c r="AQ464" s="887"/>
      <c r="AR464" s="887"/>
      <c r="AS464" s="887"/>
      <c r="AT464" s="887"/>
      <c r="AU464" s="887"/>
      <c r="AV464" s="887"/>
      <c r="AW464" s="887"/>
      <c r="AX464" s="887"/>
      <c r="AY464">
        <f>$AY$462</f>
        <v>1</v>
      </c>
    </row>
    <row r="465" spans="1:51" ht="30" customHeight="1" x14ac:dyDescent="0.15">
      <c r="A465" s="873">
        <v>1</v>
      </c>
      <c r="B465" s="873">
        <v>1</v>
      </c>
      <c r="C465" s="874" t="s">
        <v>754</v>
      </c>
      <c r="D465" s="875"/>
      <c r="E465" s="875"/>
      <c r="F465" s="875"/>
      <c r="G465" s="875"/>
      <c r="H465" s="875"/>
      <c r="I465" s="875"/>
      <c r="J465" s="876" t="s">
        <v>747</v>
      </c>
      <c r="K465" s="877"/>
      <c r="L465" s="877"/>
      <c r="M465" s="877"/>
      <c r="N465" s="877"/>
      <c r="O465" s="877"/>
      <c r="P465" s="878" t="s">
        <v>756</v>
      </c>
      <c r="Q465" s="879"/>
      <c r="R465" s="879"/>
      <c r="S465" s="879"/>
      <c r="T465" s="879"/>
      <c r="U465" s="879"/>
      <c r="V465" s="879"/>
      <c r="W465" s="879"/>
      <c r="X465" s="879"/>
      <c r="Y465" s="880">
        <v>3750</v>
      </c>
      <c r="Z465" s="881"/>
      <c r="AA465" s="881"/>
      <c r="AB465" s="882"/>
      <c r="AC465" s="883" t="s">
        <v>753</v>
      </c>
      <c r="AD465" s="884"/>
      <c r="AE465" s="884"/>
      <c r="AF465" s="884"/>
      <c r="AG465" s="884"/>
      <c r="AH465" s="867" t="s">
        <v>747</v>
      </c>
      <c r="AI465" s="868"/>
      <c r="AJ465" s="868"/>
      <c r="AK465" s="868"/>
      <c r="AL465" s="869" t="s">
        <v>747</v>
      </c>
      <c r="AM465" s="870"/>
      <c r="AN465" s="870"/>
      <c r="AO465" s="871"/>
      <c r="AP465" s="872" t="s">
        <v>751</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259</v>
      </c>
      <c r="K497" s="151"/>
      <c r="L497" s="151"/>
      <c r="M497" s="151"/>
      <c r="N497" s="151"/>
      <c r="O497" s="151"/>
      <c r="P497" s="430" t="s">
        <v>25</v>
      </c>
      <c r="Q497" s="430"/>
      <c r="R497" s="430"/>
      <c r="S497" s="430"/>
      <c r="T497" s="430"/>
      <c r="U497" s="430"/>
      <c r="V497" s="430"/>
      <c r="W497" s="430"/>
      <c r="X497" s="430"/>
      <c r="Y497" s="864" t="s">
        <v>258</v>
      </c>
      <c r="Z497" s="865"/>
      <c r="AA497" s="865"/>
      <c r="AB497" s="865"/>
      <c r="AC497" s="863" t="s">
        <v>290</v>
      </c>
      <c r="AD497" s="863"/>
      <c r="AE497" s="863"/>
      <c r="AF497" s="863"/>
      <c r="AG497" s="863"/>
      <c r="AH497" s="864" t="s">
        <v>308</v>
      </c>
      <c r="AI497" s="862"/>
      <c r="AJ497" s="862"/>
      <c r="AK497" s="862"/>
      <c r="AL497" s="862" t="s">
        <v>19</v>
      </c>
      <c r="AM497" s="862"/>
      <c r="AN497" s="862"/>
      <c r="AO497" s="866"/>
      <c r="AP497" s="887" t="s">
        <v>260</v>
      </c>
      <c r="AQ497" s="887"/>
      <c r="AR497" s="887"/>
      <c r="AS497" s="887"/>
      <c r="AT497" s="887"/>
      <c r="AU497" s="887"/>
      <c r="AV497" s="887"/>
      <c r="AW497" s="887"/>
      <c r="AX497" s="887"/>
      <c r="AY497">
        <f>$AY$495</f>
        <v>1</v>
      </c>
    </row>
    <row r="498" spans="1:51" ht="41.25" customHeight="1" x14ac:dyDescent="0.15">
      <c r="A498" s="873">
        <v>1</v>
      </c>
      <c r="B498" s="873">
        <v>1</v>
      </c>
      <c r="C498" s="874" t="s">
        <v>918</v>
      </c>
      <c r="D498" s="875"/>
      <c r="E498" s="875"/>
      <c r="F498" s="875"/>
      <c r="G498" s="875"/>
      <c r="H498" s="875"/>
      <c r="I498" s="875"/>
      <c r="J498" s="876">
        <v>7340001010759</v>
      </c>
      <c r="K498" s="877"/>
      <c r="L498" s="877"/>
      <c r="M498" s="877"/>
      <c r="N498" s="877"/>
      <c r="O498" s="877"/>
      <c r="P498" s="878" t="s">
        <v>757</v>
      </c>
      <c r="Q498" s="879"/>
      <c r="R498" s="879"/>
      <c r="S498" s="879"/>
      <c r="T498" s="879"/>
      <c r="U498" s="879"/>
      <c r="V498" s="879"/>
      <c r="W498" s="879"/>
      <c r="X498" s="879"/>
      <c r="Y498" s="880">
        <v>464</v>
      </c>
      <c r="Z498" s="881"/>
      <c r="AA498" s="881"/>
      <c r="AB498" s="882"/>
      <c r="AC498" s="883" t="s">
        <v>313</v>
      </c>
      <c r="AD498" s="884"/>
      <c r="AE498" s="884"/>
      <c r="AF498" s="884"/>
      <c r="AG498" s="884"/>
      <c r="AH498" s="867">
        <v>4</v>
      </c>
      <c r="AI498" s="868"/>
      <c r="AJ498" s="868"/>
      <c r="AK498" s="868"/>
      <c r="AL498" s="869">
        <v>90.3</v>
      </c>
      <c r="AM498" s="870"/>
      <c r="AN498" s="870"/>
      <c r="AO498" s="871"/>
      <c r="AP498" s="872"/>
      <c r="AQ498" s="872"/>
      <c r="AR498" s="872"/>
      <c r="AS498" s="872"/>
      <c r="AT498" s="872"/>
      <c r="AU498" s="872"/>
      <c r="AV498" s="872"/>
      <c r="AW498" s="872"/>
      <c r="AX498" s="872"/>
      <c r="AY498">
        <f>$AY$495</f>
        <v>1</v>
      </c>
    </row>
    <row r="499" spans="1:51" ht="41.25" customHeight="1" x14ac:dyDescent="0.15">
      <c r="A499" s="873">
        <v>2</v>
      </c>
      <c r="B499" s="873">
        <v>1</v>
      </c>
      <c r="C499" s="874" t="s">
        <v>919</v>
      </c>
      <c r="D499" s="875"/>
      <c r="E499" s="875"/>
      <c r="F499" s="875"/>
      <c r="G499" s="875"/>
      <c r="H499" s="875"/>
      <c r="I499" s="875"/>
      <c r="J499" s="876">
        <v>7340001010635</v>
      </c>
      <c r="K499" s="877"/>
      <c r="L499" s="877"/>
      <c r="M499" s="877"/>
      <c r="N499" s="877"/>
      <c r="O499" s="877"/>
      <c r="P499" s="878" t="s">
        <v>758</v>
      </c>
      <c r="Q499" s="879"/>
      <c r="R499" s="879"/>
      <c r="S499" s="879"/>
      <c r="T499" s="879"/>
      <c r="U499" s="879"/>
      <c r="V499" s="879"/>
      <c r="W499" s="879"/>
      <c r="X499" s="879"/>
      <c r="Y499" s="880">
        <v>411</v>
      </c>
      <c r="Z499" s="881"/>
      <c r="AA499" s="881"/>
      <c r="AB499" s="882"/>
      <c r="AC499" s="883" t="s">
        <v>313</v>
      </c>
      <c r="AD499" s="884"/>
      <c r="AE499" s="884"/>
      <c r="AF499" s="884"/>
      <c r="AG499" s="884"/>
      <c r="AH499" s="867">
        <v>4</v>
      </c>
      <c r="AI499" s="868"/>
      <c r="AJ499" s="868"/>
      <c r="AK499" s="868"/>
      <c r="AL499" s="869">
        <v>90.5</v>
      </c>
      <c r="AM499" s="870"/>
      <c r="AN499" s="870"/>
      <c r="AO499" s="871"/>
      <c r="AP499" s="872"/>
      <c r="AQ499" s="872"/>
      <c r="AR499" s="872"/>
      <c r="AS499" s="872"/>
      <c r="AT499" s="872"/>
      <c r="AU499" s="872"/>
      <c r="AV499" s="872"/>
      <c r="AW499" s="872"/>
      <c r="AX499" s="872"/>
      <c r="AY499">
        <f>COUNTA($C$499)</f>
        <v>1</v>
      </c>
    </row>
    <row r="500" spans="1:51" ht="41.25" customHeight="1" x14ac:dyDescent="0.15">
      <c r="A500" s="873">
        <v>3</v>
      </c>
      <c r="B500" s="873">
        <v>1</v>
      </c>
      <c r="C500" s="874" t="s">
        <v>920</v>
      </c>
      <c r="D500" s="875"/>
      <c r="E500" s="875"/>
      <c r="F500" s="875"/>
      <c r="G500" s="875"/>
      <c r="H500" s="875"/>
      <c r="I500" s="875"/>
      <c r="J500" s="876">
        <v>4010001141053</v>
      </c>
      <c r="K500" s="877"/>
      <c r="L500" s="877"/>
      <c r="M500" s="877"/>
      <c r="N500" s="877"/>
      <c r="O500" s="877"/>
      <c r="P500" s="878" t="s">
        <v>759</v>
      </c>
      <c r="Q500" s="879"/>
      <c r="R500" s="879"/>
      <c r="S500" s="879"/>
      <c r="T500" s="879"/>
      <c r="U500" s="879"/>
      <c r="V500" s="879"/>
      <c r="W500" s="879"/>
      <c r="X500" s="879"/>
      <c r="Y500" s="880">
        <v>233</v>
      </c>
      <c r="Z500" s="881"/>
      <c r="AA500" s="881"/>
      <c r="AB500" s="882"/>
      <c r="AC500" s="883" t="s">
        <v>313</v>
      </c>
      <c r="AD500" s="884"/>
      <c r="AE500" s="884"/>
      <c r="AF500" s="884"/>
      <c r="AG500" s="884"/>
      <c r="AH500" s="885">
        <v>7</v>
      </c>
      <c r="AI500" s="886"/>
      <c r="AJ500" s="886"/>
      <c r="AK500" s="886"/>
      <c r="AL500" s="869">
        <v>90.6</v>
      </c>
      <c r="AM500" s="870"/>
      <c r="AN500" s="870"/>
      <c r="AO500" s="871"/>
      <c r="AP500" s="872"/>
      <c r="AQ500" s="872"/>
      <c r="AR500" s="872"/>
      <c r="AS500" s="872"/>
      <c r="AT500" s="872"/>
      <c r="AU500" s="872"/>
      <c r="AV500" s="872"/>
      <c r="AW500" s="872"/>
      <c r="AX500" s="872"/>
      <c r="AY500">
        <f>COUNTA($C$500)</f>
        <v>1</v>
      </c>
    </row>
    <row r="501" spans="1:51" ht="41.25" customHeight="1" x14ac:dyDescent="0.15">
      <c r="A501" s="873">
        <v>4</v>
      </c>
      <c r="B501" s="873">
        <v>1</v>
      </c>
      <c r="C501" s="874" t="s">
        <v>921</v>
      </c>
      <c r="D501" s="875"/>
      <c r="E501" s="875"/>
      <c r="F501" s="875"/>
      <c r="G501" s="875"/>
      <c r="H501" s="875"/>
      <c r="I501" s="875"/>
      <c r="J501" s="876">
        <v>5290001013141</v>
      </c>
      <c r="K501" s="877"/>
      <c r="L501" s="877"/>
      <c r="M501" s="877"/>
      <c r="N501" s="877"/>
      <c r="O501" s="877"/>
      <c r="P501" s="878" t="s">
        <v>760</v>
      </c>
      <c r="Q501" s="879"/>
      <c r="R501" s="879"/>
      <c r="S501" s="879"/>
      <c r="T501" s="879"/>
      <c r="U501" s="879"/>
      <c r="V501" s="879"/>
      <c r="W501" s="879"/>
      <c r="X501" s="879"/>
      <c r="Y501" s="880">
        <v>26</v>
      </c>
      <c r="Z501" s="881"/>
      <c r="AA501" s="881"/>
      <c r="AB501" s="882"/>
      <c r="AC501" s="883" t="s">
        <v>313</v>
      </c>
      <c r="AD501" s="884"/>
      <c r="AE501" s="884"/>
      <c r="AF501" s="884"/>
      <c r="AG501" s="884"/>
      <c r="AH501" s="885">
        <v>7</v>
      </c>
      <c r="AI501" s="886"/>
      <c r="AJ501" s="886"/>
      <c r="AK501" s="886"/>
      <c r="AL501" s="869">
        <v>79.5</v>
      </c>
      <c r="AM501" s="870"/>
      <c r="AN501" s="870"/>
      <c r="AO501" s="871"/>
      <c r="AP501" s="872"/>
      <c r="AQ501" s="872"/>
      <c r="AR501" s="872"/>
      <c r="AS501" s="872"/>
      <c r="AT501" s="872"/>
      <c r="AU501" s="872"/>
      <c r="AV501" s="872"/>
      <c r="AW501" s="872"/>
      <c r="AX501" s="872"/>
      <c r="AY501">
        <f>COUNTA($C$501)</f>
        <v>1</v>
      </c>
    </row>
    <row r="502" spans="1:51" ht="41.25" customHeight="1" x14ac:dyDescent="0.15">
      <c r="A502" s="873">
        <v>5</v>
      </c>
      <c r="B502" s="873">
        <v>1</v>
      </c>
      <c r="C502" s="874" t="s">
        <v>922</v>
      </c>
      <c r="D502" s="875"/>
      <c r="E502" s="875"/>
      <c r="F502" s="875"/>
      <c r="G502" s="875"/>
      <c r="H502" s="875"/>
      <c r="I502" s="875"/>
      <c r="J502" s="876">
        <v>7010001057107</v>
      </c>
      <c r="K502" s="877"/>
      <c r="L502" s="877"/>
      <c r="M502" s="877"/>
      <c r="N502" s="877"/>
      <c r="O502" s="877"/>
      <c r="P502" s="878" t="s">
        <v>761</v>
      </c>
      <c r="Q502" s="879"/>
      <c r="R502" s="879"/>
      <c r="S502" s="879"/>
      <c r="T502" s="879"/>
      <c r="U502" s="879"/>
      <c r="V502" s="879"/>
      <c r="W502" s="879"/>
      <c r="X502" s="879"/>
      <c r="Y502" s="880">
        <v>21</v>
      </c>
      <c r="Z502" s="881"/>
      <c r="AA502" s="881"/>
      <c r="AB502" s="882"/>
      <c r="AC502" s="883" t="s">
        <v>313</v>
      </c>
      <c r="AD502" s="884"/>
      <c r="AE502" s="884"/>
      <c r="AF502" s="884"/>
      <c r="AG502" s="884"/>
      <c r="AH502" s="885">
        <v>1</v>
      </c>
      <c r="AI502" s="886"/>
      <c r="AJ502" s="886"/>
      <c r="AK502" s="886"/>
      <c r="AL502" s="869">
        <v>80.099999999999994</v>
      </c>
      <c r="AM502" s="870"/>
      <c r="AN502" s="870"/>
      <c r="AO502" s="871"/>
      <c r="AP502" s="872"/>
      <c r="AQ502" s="872"/>
      <c r="AR502" s="872"/>
      <c r="AS502" s="872"/>
      <c r="AT502" s="872"/>
      <c r="AU502" s="872"/>
      <c r="AV502" s="872"/>
      <c r="AW502" s="872"/>
      <c r="AX502" s="872"/>
      <c r="AY502">
        <f>COUNTA($C$502)</f>
        <v>1</v>
      </c>
    </row>
    <row r="503" spans="1:51" ht="41.25" customHeight="1" x14ac:dyDescent="0.15">
      <c r="A503" s="873">
        <v>6</v>
      </c>
      <c r="B503" s="873">
        <v>1</v>
      </c>
      <c r="C503" s="874" t="s">
        <v>923</v>
      </c>
      <c r="D503" s="875"/>
      <c r="E503" s="875"/>
      <c r="F503" s="875"/>
      <c r="G503" s="875"/>
      <c r="H503" s="875"/>
      <c r="I503" s="875"/>
      <c r="J503" s="876">
        <v>4013101001861</v>
      </c>
      <c r="K503" s="877"/>
      <c r="L503" s="877"/>
      <c r="M503" s="877"/>
      <c r="N503" s="877"/>
      <c r="O503" s="877"/>
      <c r="P503" s="878" t="s">
        <v>762</v>
      </c>
      <c r="Q503" s="879"/>
      <c r="R503" s="879"/>
      <c r="S503" s="879"/>
      <c r="T503" s="879"/>
      <c r="U503" s="879"/>
      <c r="V503" s="879"/>
      <c r="W503" s="879"/>
      <c r="X503" s="879"/>
      <c r="Y503" s="880">
        <v>21</v>
      </c>
      <c r="Z503" s="881"/>
      <c r="AA503" s="881"/>
      <c r="AB503" s="882"/>
      <c r="AC503" s="883" t="s">
        <v>313</v>
      </c>
      <c r="AD503" s="884"/>
      <c r="AE503" s="884"/>
      <c r="AF503" s="884"/>
      <c r="AG503" s="884"/>
      <c r="AH503" s="885">
        <v>1</v>
      </c>
      <c r="AI503" s="886"/>
      <c r="AJ503" s="886"/>
      <c r="AK503" s="886"/>
      <c r="AL503" s="869">
        <v>97.9</v>
      </c>
      <c r="AM503" s="870"/>
      <c r="AN503" s="870"/>
      <c r="AO503" s="871"/>
      <c r="AP503" s="872"/>
      <c r="AQ503" s="872"/>
      <c r="AR503" s="872"/>
      <c r="AS503" s="872"/>
      <c r="AT503" s="872"/>
      <c r="AU503" s="872"/>
      <c r="AV503" s="872"/>
      <c r="AW503" s="872"/>
      <c r="AX503" s="872"/>
      <c r="AY503">
        <f>COUNTA($C$503)</f>
        <v>1</v>
      </c>
    </row>
    <row r="504" spans="1:51" ht="41.25" customHeight="1" x14ac:dyDescent="0.15">
      <c r="A504" s="873">
        <v>7</v>
      </c>
      <c r="B504" s="873">
        <v>1</v>
      </c>
      <c r="C504" s="874" t="s">
        <v>924</v>
      </c>
      <c r="D504" s="875"/>
      <c r="E504" s="875"/>
      <c r="F504" s="875"/>
      <c r="G504" s="875"/>
      <c r="H504" s="875"/>
      <c r="I504" s="875"/>
      <c r="J504" s="876">
        <v>5010005002705</v>
      </c>
      <c r="K504" s="877"/>
      <c r="L504" s="877"/>
      <c r="M504" s="877"/>
      <c r="N504" s="877"/>
      <c r="O504" s="877"/>
      <c r="P504" s="878" t="s">
        <v>763</v>
      </c>
      <c r="Q504" s="879"/>
      <c r="R504" s="879"/>
      <c r="S504" s="879"/>
      <c r="T504" s="879"/>
      <c r="U504" s="879"/>
      <c r="V504" s="879"/>
      <c r="W504" s="879"/>
      <c r="X504" s="879"/>
      <c r="Y504" s="880">
        <v>17</v>
      </c>
      <c r="Z504" s="881"/>
      <c r="AA504" s="881"/>
      <c r="AB504" s="882"/>
      <c r="AC504" s="883" t="s">
        <v>313</v>
      </c>
      <c r="AD504" s="884"/>
      <c r="AE504" s="884"/>
      <c r="AF504" s="884"/>
      <c r="AG504" s="884"/>
      <c r="AH504" s="885">
        <v>1</v>
      </c>
      <c r="AI504" s="886"/>
      <c r="AJ504" s="886"/>
      <c r="AK504" s="886"/>
      <c r="AL504" s="869">
        <v>97</v>
      </c>
      <c r="AM504" s="870"/>
      <c r="AN504" s="870"/>
      <c r="AO504" s="871"/>
      <c r="AP504" s="872"/>
      <c r="AQ504" s="872"/>
      <c r="AR504" s="872"/>
      <c r="AS504" s="872"/>
      <c r="AT504" s="872"/>
      <c r="AU504" s="872"/>
      <c r="AV504" s="872"/>
      <c r="AW504" s="872"/>
      <c r="AX504" s="872"/>
      <c r="AY504">
        <f>COUNTA($C$504)</f>
        <v>1</v>
      </c>
    </row>
    <row r="505" spans="1:51" ht="41.25" customHeight="1" x14ac:dyDescent="0.15">
      <c r="A505" s="873">
        <v>8</v>
      </c>
      <c r="B505" s="873">
        <v>1</v>
      </c>
      <c r="C505" s="874" t="s">
        <v>925</v>
      </c>
      <c r="D505" s="875"/>
      <c r="E505" s="875"/>
      <c r="F505" s="875"/>
      <c r="G505" s="875"/>
      <c r="H505" s="875"/>
      <c r="I505" s="875"/>
      <c r="J505" s="876">
        <v>1290801005309</v>
      </c>
      <c r="K505" s="877"/>
      <c r="L505" s="877"/>
      <c r="M505" s="877"/>
      <c r="N505" s="877"/>
      <c r="O505" s="877"/>
      <c r="P505" s="878" t="s">
        <v>764</v>
      </c>
      <c r="Q505" s="879"/>
      <c r="R505" s="879"/>
      <c r="S505" s="879"/>
      <c r="T505" s="879"/>
      <c r="U505" s="879"/>
      <c r="V505" s="879"/>
      <c r="W505" s="879"/>
      <c r="X505" s="879"/>
      <c r="Y505" s="880">
        <v>7</v>
      </c>
      <c r="Z505" s="881"/>
      <c r="AA505" s="881"/>
      <c r="AB505" s="882"/>
      <c r="AC505" s="883" t="s">
        <v>313</v>
      </c>
      <c r="AD505" s="884"/>
      <c r="AE505" s="884"/>
      <c r="AF505" s="884"/>
      <c r="AG505" s="884"/>
      <c r="AH505" s="885">
        <v>1</v>
      </c>
      <c r="AI505" s="886"/>
      <c r="AJ505" s="886"/>
      <c r="AK505" s="886"/>
      <c r="AL505" s="869">
        <v>99.2</v>
      </c>
      <c r="AM505" s="870"/>
      <c r="AN505" s="870"/>
      <c r="AO505" s="871"/>
      <c r="AP505" s="872"/>
      <c r="AQ505" s="872"/>
      <c r="AR505" s="872"/>
      <c r="AS505" s="872"/>
      <c r="AT505" s="872"/>
      <c r="AU505" s="872"/>
      <c r="AV505" s="872"/>
      <c r="AW505" s="872"/>
      <c r="AX505" s="872"/>
      <c r="AY505">
        <f>COUNTA($C$505)</f>
        <v>1</v>
      </c>
    </row>
    <row r="506" spans="1:51" ht="41.25" customHeight="1" x14ac:dyDescent="0.15">
      <c r="A506" s="873">
        <v>9</v>
      </c>
      <c r="B506" s="873">
        <v>1</v>
      </c>
      <c r="C506" s="874" t="s">
        <v>926</v>
      </c>
      <c r="D506" s="875"/>
      <c r="E506" s="875"/>
      <c r="F506" s="875"/>
      <c r="G506" s="875"/>
      <c r="H506" s="875"/>
      <c r="I506" s="875"/>
      <c r="J506" s="876">
        <v>2010005018571</v>
      </c>
      <c r="K506" s="877"/>
      <c r="L506" s="877"/>
      <c r="M506" s="877"/>
      <c r="N506" s="877"/>
      <c r="O506" s="877"/>
      <c r="P506" s="878" t="s">
        <v>765</v>
      </c>
      <c r="Q506" s="879"/>
      <c r="R506" s="879"/>
      <c r="S506" s="879"/>
      <c r="T506" s="879"/>
      <c r="U506" s="879"/>
      <c r="V506" s="879"/>
      <c r="W506" s="879"/>
      <c r="X506" s="879"/>
      <c r="Y506" s="880">
        <v>5</v>
      </c>
      <c r="Z506" s="881"/>
      <c r="AA506" s="881"/>
      <c r="AB506" s="882"/>
      <c r="AC506" s="883" t="s">
        <v>313</v>
      </c>
      <c r="AD506" s="884"/>
      <c r="AE506" s="884"/>
      <c r="AF506" s="884"/>
      <c r="AG506" s="884"/>
      <c r="AH506" s="885">
        <v>1</v>
      </c>
      <c r="AI506" s="886"/>
      <c r="AJ506" s="886"/>
      <c r="AK506" s="886"/>
      <c r="AL506" s="869">
        <v>99.2</v>
      </c>
      <c r="AM506" s="870"/>
      <c r="AN506" s="870"/>
      <c r="AO506" s="871"/>
      <c r="AP506" s="872"/>
      <c r="AQ506" s="872"/>
      <c r="AR506" s="872"/>
      <c r="AS506" s="872"/>
      <c r="AT506" s="872"/>
      <c r="AU506" s="872"/>
      <c r="AV506" s="872"/>
      <c r="AW506" s="872"/>
      <c r="AX506" s="872"/>
      <c r="AY506">
        <f>COUNTA($C$506)</f>
        <v>1</v>
      </c>
    </row>
    <row r="507" spans="1:51" ht="41.25" customHeight="1" x14ac:dyDescent="0.15">
      <c r="A507" s="873">
        <v>10</v>
      </c>
      <c r="B507" s="873">
        <v>1</v>
      </c>
      <c r="C507" s="874" t="s">
        <v>927</v>
      </c>
      <c r="D507" s="875"/>
      <c r="E507" s="875"/>
      <c r="F507" s="875"/>
      <c r="G507" s="875"/>
      <c r="H507" s="875"/>
      <c r="I507" s="875"/>
      <c r="J507" s="876">
        <v>9240001037257</v>
      </c>
      <c r="K507" s="877"/>
      <c r="L507" s="877"/>
      <c r="M507" s="877"/>
      <c r="N507" s="877"/>
      <c r="O507" s="877"/>
      <c r="P507" s="878" t="s">
        <v>766</v>
      </c>
      <c r="Q507" s="879"/>
      <c r="R507" s="879"/>
      <c r="S507" s="879"/>
      <c r="T507" s="879"/>
      <c r="U507" s="879"/>
      <c r="V507" s="879"/>
      <c r="W507" s="879"/>
      <c r="X507" s="879"/>
      <c r="Y507" s="880">
        <v>4</v>
      </c>
      <c r="Z507" s="881"/>
      <c r="AA507" s="881"/>
      <c r="AB507" s="882"/>
      <c r="AC507" s="883" t="s">
        <v>313</v>
      </c>
      <c r="AD507" s="884"/>
      <c r="AE507" s="884"/>
      <c r="AF507" s="884"/>
      <c r="AG507" s="884"/>
      <c r="AH507" s="885">
        <v>3</v>
      </c>
      <c r="AI507" s="886"/>
      <c r="AJ507" s="886"/>
      <c r="AK507" s="886"/>
      <c r="AL507" s="869">
        <v>77.599999999999994</v>
      </c>
      <c r="AM507" s="870"/>
      <c r="AN507" s="870"/>
      <c r="AO507" s="871"/>
      <c r="AP507" s="872"/>
      <c r="AQ507" s="872"/>
      <c r="AR507" s="872"/>
      <c r="AS507" s="872"/>
      <c r="AT507" s="872"/>
      <c r="AU507" s="872"/>
      <c r="AV507" s="872"/>
      <c r="AW507" s="872"/>
      <c r="AX507" s="872"/>
      <c r="AY507">
        <f>COUNTA($C$507)</f>
        <v>1</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259</v>
      </c>
      <c r="K530" s="151"/>
      <c r="L530" s="151"/>
      <c r="M530" s="151"/>
      <c r="N530" s="151"/>
      <c r="O530" s="151"/>
      <c r="P530" s="430" t="s">
        <v>25</v>
      </c>
      <c r="Q530" s="430"/>
      <c r="R530" s="430"/>
      <c r="S530" s="430"/>
      <c r="T530" s="430"/>
      <c r="U530" s="430"/>
      <c r="V530" s="430"/>
      <c r="W530" s="430"/>
      <c r="X530" s="430"/>
      <c r="Y530" s="864" t="s">
        <v>258</v>
      </c>
      <c r="Z530" s="865"/>
      <c r="AA530" s="865"/>
      <c r="AB530" s="865"/>
      <c r="AC530" s="863" t="s">
        <v>290</v>
      </c>
      <c r="AD530" s="863"/>
      <c r="AE530" s="863"/>
      <c r="AF530" s="863"/>
      <c r="AG530" s="863"/>
      <c r="AH530" s="864" t="s">
        <v>308</v>
      </c>
      <c r="AI530" s="862"/>
      <c r="AJ530" s="862"/>
      <c r="AK530" s="862"/>
      <c r="AL530" s="862" t="s">
        <v>19</v>
      </c>
      <c r="AM530" s="862"/>
      <c r="AN530" s="862"/>
      <c r="AO530" s="866"/>
      <c r="AP530" s="887" t="s">
        <v>260</v>
      </c>
      <c r="AQ530" s="887"/>
      <c r="AR530" s="887"/>
      <c r="AS530" s="887"/>
      <c r="AT530" s="887"/>
      <c r="AU530" s="887"/>
      <c r="AV530" s="887"/>
      <c r="AW530" s="887"/>
      <c r="AX530" s="887"/>
      <c r="AY530">
        <f>$AY$528</f>
        <v>1</v>
      </c>
    </row>
    <row r="531" spans="1:51" ht="43.5" customHeight="1" x14ac:dyDescent="0.15">
      <c r="A531" s="873">
        <v>1</v>
      </c>
      <c r="B531" s="873">
        <v>1</v>
      </c>
      <c r="C531" s="874" t="s">
        <v>767</v>
      </c>
      <c r="D531" s="875"/>
      <c r="E531" s="875"/>
      <c r="F531" s="875"/>
      <c r="G531" s="875"/>
      <c r="H531" s="875"/>
      <c r="I531" s="875"/>
      <c r="J531" s="876">
        <v>8000020460001</v>
      </c>
      <c r="K531" s="877"/>
      <c r="L531" s="877"/>
      <c r="M531" s="877"/>
      <c r="N531" s="877"/>
      <c r="O531" s="877"/>
      <c r="P531" s="878" t="s">
        <v>768</v>
      </c>
      <c r="Q531" s="879"/>
      <c r="R531" s="879"/>
      <c r="S531" s="879"/>
      <c r="T531" s="879"/>
      <c r="U531" s="879"/>
      <c r="V531" s="879"/>
      <c r="W531" s="879"/>
      <c r="X531" s="879"/>
      <c r="Y531" s="880">
        <v>8753</v>
      </c>
      <c r="Z531" s="881"/>
      <c r="AA531" s="881"/>
      <c r="AB531" s="882"/>
      <c r="AC531" s="883" t="s">
        <v>753</v>
      </c>
      <c r="AD531" s="884"/>
      <c r="AE531" s="884"/>
      <c r="AF531" s="884"/>
      <c r="AG531" s="884"/>
      <c r="AH531" s="867" t="s">
        <v>747</v>
      </c>
      <c r="AI531" s="868"/>
      <c r="AJ531" s="868"/>
      <c r="AK531" s="868"/>
      <c r="AL531" s="869" t="s">
        <v>747</v>
      </c>
      <c r="AM531" s="870"/>
      <c r="AN531" s="870"/>
      <c r="AO531" s="871"/>
      <c r="AP531" s="872" t="s">
        <v>751</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259</v>
      </c>
      <c r="K563" s="151"/>
      <c r="L563" s="151"/>
      <c r="M563" s="151"/>
      <c r="N563" s="151"/>
      <c r="O563" s="151"/>
      <c r="P563" s="430" t="s">
        <v>25</v>
      </c>
      <c r="Q563" s="430"/>
      <c r="R563" s="430"/>
      <c r="S563" s="430"/>
      <c r="T563" s="430"/>
      <c r="U563" s="430"/>
      <c r="V563" s="430"/>
      <c r="W563" s="430"/>
      <c r="X563" s="430"/>
      <c r="Y563" s="864" t="s">
        <v>258</v>
      </c>
      <c r="Z563" s="865"/>
      <c r="AA563" s="865"/>
      <c r="AB563" s="865"/>
      <c r="AC563" s="863" t="s">
        <v>290</v>
      </c>
      <c r="AD563" s="863"/>
      <c r="AE563" s="863"/>
      <c r="AF563" s="863"/>
      <c r="AG563" s="863"/>
      <c r="AH563" s="864" t="s">
        <v>308</v>
      </c>
      <c r="AI563" s="862"/>
      <c r="AJ563" s="862"/>
      <c r="AK563" s="862"/>
      <c r="AL563" s="862" t="s">
        <v>19</v>
      </c>
      <c r="AM563" s="862"/>
      <c r="AN563" s="862"/>
      <c r="AO563" s="866"/>
      <c r="AP563" s="887" t="s">
        <v>260</v>
      </c>
      <c r="AQ563" s="887"/>
      <c r="AR563" s="887"/>
      <c r="AS563" s="887"/>
      <c r="AT563" s="887"/>
      <c r="AU563" s="887"/>
      <c r="AV563" s="887"/>
      <c r="AW563" s="887"/>
      <c r="AX563" s="887"/>
      <c r="AY563">
        <f>$AY$561</f>
        <v>1</v>
      </c>
    </row>
    <row r="564" spans="1:51" ht="30" customHeight="1" x14ac:dyDescent="0.15">
      <c r="A564" s="873">
        <v>1</v>
      </c>
      <c r="B564" s="873">
        <v>1</v>
      </c>
      <c r="C564" s="874" t="s">
        <v>767</v>
      </c>
      <c r="D564" s="875"/>
      <c r="E564" s="875"/>
      <c r="F564" s="875"/>
      <c r="G564" s="875"/>
      <c r="H564" s="875"/>
      <c r="I564" s="875"/>
      <c r="J564" s="876">
        <v>8000020460001</v>
      </c>
      <c r="K564" s="877"/>
      <c r="L564" s="877"/>
      <c r="M564" s="877"/>
      <c r="N564" s="877"/>
      <c r="O564" s="877"/>
      <c r="P564" s="878" t="s">
        <v>750</v>
      </c>
      <c r="Q564" s="879"/>
      <c r="R564" s="879"/>
      <c r="S564" s="879"/>
      <c r="T564" s="879"/>
      <c r="U564" s="879"/>
      <c r="V564" s="879"/>
      <c r="W564" s="879"/>
      <c r="X564" s="879"/>
      <c r="Y564" s="880">
        <v>540</v>
      </c>
      <c r="Z564" s="881"/>
      <c r="AA564" s="881"/>
      <c r="AB564" s="882"/>
      <c r="AC564" s="883" t="s">
        <v>753</v>
      </c>
      <c r="AD564" s="884"/>
      <c r="AE564" s="884"/>
      <c r="AF564" s="884"/>
      <c r="AG564" s="884"/>
      <c r="AH564" s="867" t="s">
        <v>747</v>
      </c>
      <c r="AI564" s="868"/>
      <c r="AJ564" s="868"/>
      <c r="AK564" s="868"/>
      <c r="AL564" s="869" t="s">
        <v>747</v>
      </c>
      <c r="AM564" s="870"/>
      <c r="AN564" s="870"/>
      <c r="AO564" s="871"/>
      <c r="AP564" s="872" t="s">
        <v>751</v>
      </c>
      <c r="AQ564" s="872"/>
      <c r="AR564" s="872"/>
      <c r="AS564" s="872"/>
      <c r="AT564" s="872"/>
      <c r="AU564" s="872"/>
      <c r="AV564" s="872"/>
      <c r="AW564" s="872"/>
      <c r="AX564" s="872"/>
      <c r="AY564">
        <f>$AY$561</f>
        <v>1</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259</v>
      </c>
      <c r="K596" s="151"/>
      <c r="L596" s="151"/>
      <c r="M596" s="151"/>
      <c r="N596" s="151"/>
      <c r="O596" s="151"/>
      <c r="P596" s="430" t="s">
        <v>25</v>
      </c>
      <c r="Q596" s="430"/>
      <c r="R596" s="430"/>
      <c r="S596" s="430"/>
      <c r="T596" s="430"/>
      <c r="U596" s="430"/>
      <c r="V596" s="430"/>
      <c r="W596" s="430"/>
      <c r="X596" s="430"/>
      <c r="Y596" s="864" t="s">
        <v>258</v>
      </c>
      <c r="Z596" s="865"/>
      <c r="AA596" s="865"/>
      <c r="AB596" s="865"/>
      <c r="AC596" s="863" t="s">
        <v>290</v>
      </c>
      <c r="AD596" s="863"/>
      <c r="AE596" s="863"/>
      <c r="AF596" s="863"/>
      <c r="AG596" s="863"/>
      <c r="AH596" s="864" t="s">
        <v>308</v>
      </c>
      <c r="AI596" s="862"/>
      <c r="AJ596" s="862"/>
      <c r="AK596" s="862"/>
      <c r="AL596" s="862" t="s">
        <v>19</v>
      </c>
      <c r="AM596" s="862"/>
      <c r="AN596" s="862"/>
      <c r="AO596" s="866"/>
      <c r="AP596" s="887" t="s">
        <v>260</v>
      </c>
      <c r="AQ596" s="887"/>
      <c r="AR596" s="887"/>
      <c r="AS596" s="887"/>
      <c r="AT596" s="887"/>
      <c r="AU596" s="887"/>
      <c r="AV596" s="887"/>
      <c r="AW596" s="887"/>
      <c r="AX596" s="887"/>
      <c r="AY596">
        <f>$AY$594</f>
        <v>1</v>
      </c>
    </row>
    <row r="597" spans="1:51" ht="30" customHeight="1" x14ac:dyDescent="0.15">
      <c r="A597" s="873">
        <v>1</v>
      </c>
      <c r="B597" s="873">
        <v>1</v>
      </c>
      <c r="C597" s="874" t="s">
        <v>767</v>
      </c>
      <c r="D597" s="875"/>
      <c r="E597" s="875"/>
      <c r="F597" s="875"/>
      <c r="G597" s="875"/>
      <c r="H597" s="875"/>
      <c r="I597" s="875"/>
      <c r="J597" s="876">
        <v>8000020460001</v>
      </c>
      <c r="K597" s="877"/>
      <c r="L597" s="877"/>
      <c r="M597" s="877"/>
      <c r="N597" s="877"/>
      <c r="O597" s="877"/>
      <c r="P597" s="878" t="s">
        <v>778</v>
      </c>
      <c r="Q597" s="879"/>
      <c r="R597" s="879"/>
      <c r="S597" s="879"/>
      <c r="T597" s="879"/>
      <c r="U597" s="879"/>
      <c r="V597" s="879"/>
      <c r="W597" s="879"/>
      <c r="X597" s="879"/>
      <c r="Y597" s="880">
        <v>468</v>
      </c>
      <c r="Z597" s="881"/>
      <c r="AA597" s="881"/>
      <c r="AB597" s="882"/>
      <c r="AC597" s="883" t="s">
        <v>753</v>
      </c>
      <c r="AD597" s="884"/>
      <c r="AE597" s="884"/>
      <c r="AF597" s="884"/>
      <c r="AG597" s="884"/>
      <c r="AH597" s="867" t="s">
        <v>747</v>
      </c>
      <c r="AI597" s="868"/>
      <c r="AJ597" s="868"/>
      <c r="AK597" s="868"/>
      <c r="AL597" s="869" t="s">
        <v>747</v>
      </c>
      <c r="AM597" s="870"/>
      <c r="AN597" s="870"/>
      <c r="AO597" s="871"/>
      <c r="AP597" s="872" t="s">
        <v>751</v>
      </c>
      <c r="AQ597" s="872"/>
      <c r="AR597" s="872"/>
      <c r="AS597" s="872"/>
      <c r="AT597" s="872"/>
      <c r="AU597" s="872"/>
      <c r="AV597" s="872"/>
      <c r="AW597" s="872"/>
      <c r="AX597" s="872"/>
      <c r="AY597">
        <f>$AY$594</f>
        <v>1</v>
      </c>
    </row>
    <row r="598" spans="1:51" ht="30" customHeight="1" x14ac:dyDescent="0.15">
      <c r="A598" s="873">
        <v>2</v>
      </c>
      <c r="B598" s="873">
        <v>1</v>
      </c>
      <c r="C598" s="874" t="s">
        <v>769</v>
      </c>
      <c r="D598" s="875"/>
      <c r="E598" s="875"/>
      <c r="F598" s="875"/>
      <c r="G598" s="875"/>
      <c r="H598" s="875"/>
      <c r="I598" s="875"/>
      <c r="J598" s="876">
        <v>3000020462225</v>
      </c>
      <c r="K598" s="877"/>
      <c r="L598" s="877"/>
      <c r="M598" s="877"/>
      <c r="N598" s="877"/>
      <c r="O598" s="877"/>
      <c r="P598" s="878" t="s">
        <v>779</v>
      </c>
      <c r="Q598" s="879"/>
      <c r="R598" s="879"/>
      <c r="S598" s="879"/>
      <c r="T598" s="879"/>
      <c r="U598" s="879"/>
      <c r="V598" s="879"/>
      <c r="W598" s="879"/>
      <c r="X598" s="879"/>
      <c r="Y598" s="880">
        <v>109</v>
      </c>
      <c r="Z598" s="881"/>
      <c r="AA598" s="881"/>
      <c r="AB598" s="882"/>
      <c r="AC598" s="883" t="s">
        <v>753</v>
      </c>
      <c r="AD598" s="884"/>
      <c r="AE598" s="884"/>
      <c r="AF598" s="884"/>
      <c r="AG598" s="884"/>
      <c r="AH598" s="867" t="s">
        <v>747</v>
      </c>
      <c r="AI598" s="868"/>
      <c r="AJ598" s="868"/>
      <c r="AK598" s="868"/>
      <c r="AL598" s="869" t="s">
        <v>747</v>
      </c>
      <c r="AM598" s="870"/>
      <c r="AN598" s="870"/>
      <c r="AO598" s="871"/>
      <c r="AP598" s="872" t="s">
        <v>751</v>
      </c>
      <c r="AQ598" s="872"/>
      <c r="AR598" s="872"/>
      <c r="AS598" s="872"/>
      <c r="AT598" s="872"/>
      <c r="AU598" s="872"/>
      <c r="AV598" s="872"/>
      <c r="AW598" s="872"/>
      <c r="AX598" s="872"/>
      <c r="AY598">
        <f>COUNTA($C$598)</f>
        <v>1</v>
      </c>
    </row>
    <row r="599" spans="1:51" ht="30" customHeight="1" x14ac:dyDescent="0.15">
      <c r="A599" s="873">
        <v>3</v>
      </c>
      <c r="B599" s="873">
        <v>1</v>
      </c>
      <c r="C599" s="874" t="s">
        <v>771</v>
      </c>
      <c r="D599" s="875"/>
      <c r="E599" s="875"/>
      <c r="F599" s="875"/>
      <c r="G599" s="875"/>
      <c r="H599" s="875"/>
      <c r="I599" s="875"/>
      <c r="J599" s="876">
        <v>9000020465305</v>
      </c>
      <c r="K599" s="877"/>
      <c r="L599" s="877"/>
      <c r="M599" s="877"/>
      <c r="N599" s="877"/>
      <c r="O599" s="877"/>
      <c r="P599" s="878" t="s">
        <v>779</v>
      </c>
      <c r="Q599" s="879"/>
      <c r="R599" s="879"/>
      <c r="S599" s="879"/>
      <c r="T599" s="879"/>
      <c r="U599" s="879"/>
      <c r="V599" s="879"/>
      <c r="W599" s="879"/>
      <c r="X599" s="879"/>
      <c r="Y599" s="880">
        <v>34</v>
      </c>
      <c r="Z599" s="881"/>
      <c r="AA599" s="881"/>
      <c r="AB599" s="882"/>
      <c r="AC599" s="883" t="s">
        <v>753</v>
      </c>
      <c r="AD599" s="884"/>
      <c r="AE599" s="884"/>
      <c r="AF599" s="884"/>
      <c r="AG599" s="884"/>
      <c r="AH599" s="885" t="s">
        <v>747</v>
      </c>
      <c r="AI599" s="886"/>
      <c r="AJ599" s="886"/>
      <c r="AK599" s="886"/>
      <c r="AL599" s="869" t="s">
        <v>747</v>
      </c>
      <c r="AM599" s="870"/>
      <c r="AN599" s="870"/>
      <c r="AO599" s="871"/>
      <c r="AP599" s="872" t="s">
        <v>751</v>
      </c>
      <c r="AQ599" s="872"/>
      <c r="AR599" s="872"/>
      <c r="AS599" s="872"/>
      <c r="AT599" s="872"/>
      <c r="AU599" s="872"/>
      <c r="AV599" s="872"/>
      <c r="AW599" s="872"/>
      <c r="AX599" s="872"/>
      <c r="AY599">
        <f>COUNTA($C$599)</f>
        <v>1</v>
      </c>
    </row>
    <row r="600" spans="1:51" ht="30" customHeight="1" x14ac:dyDescent="0.15">
      <c r="A600" s="873">
        <v>4</v>
      </c>
      <c r="B600" s="873">
        <v>1</v>
      </c>
      <c r="C600" s="874" t="s">
        <v>770</v>
      </c>
      <c r="D600" s="875"/>
      <c r="E600" s="875"/>
      <c r="F600" s="875"/>
      <c r="G600" s="875"/>
      <c r="H600" s="875"/>
      <c r="I600" s="875"/>
      <c r="J600" s="876">
        <v>9000020465321</v>
      </c>
      <c r="K600" s="877"/>
      <c r="L600" s="877"/>
      <c r="M600" s="877"/>
      <c r="N600" s="877"/>
      <c r="O600" s="877"/>
      <c r="P600" s="878" t="s">
        <v>779</v>
      </c>
      <c r="Q600" s="879"/>
      <c r="R600" s="879"/>
      <c r="S600" s="879"/>
      <c r="T600" s="879"/>
      <c r="U600" s="879"/>
      <c r="V600" s="879"/>
      <c r="W600" s="879"/>
      <c r="X600" s="879"/>
      <c r="Y600" s="880">
        <v>32</v>
      </c>
      <c r="Z600" s="881"/>
      <c r="AA600" s="881"/>
      <c r="AB600" s="882"/>
      <c r="AC600" s="883" t="s">
        <v>753</v>
      </c>
      <c r="AD600" s="884"/>
      <c r="AE600" s="884"/>
      <c r="AF600" s="884"/>
      <c r="AG600" s="884"/>
      <c r="AH600" s="885" t="s">
        <v>747</v>
      </c>
      <c r="AI600" s="886"/>
      <c r="AJ600" s="886"/>
      <c r="AK600" s="886"/>
      <c r="AL600" s="869" t="s">
        <v>747</v>
      </c>
      <c r="AM600" s="870"/>
      <c r="AN600" s="870"/>
      <c r="AO600" s="871"/>
      <c r="AP600" s="872" t="s">
        <v>751</v>
      </c>
      <c r="AQ600" s="872"/>
      <c r="AR600" s="872"/>
      <c r="AS600" s="872"/>
      <c r="AT600" s="872"/>
      <c r="AU600" s="872"/>
      <c r="AV600" s="872"/>
      <c r="AW600" s="872"/>
      <c r="AX600" s="872"/>
      <c r="AY600">
        <f>COUNTA($C$600)</f>
        <v>1</v>
      </c>
    </row>
    <row r="601" spans="1:51" ht="30" customHeight="1" x14ac:dyDescent="0.15">
      <c r="A601" s="873">
        <v>5</v>
      </c>
      <c r="B601" s="873">
        <v>1</v>
      </c>
      <c r="C601" s="874" t="s">
        <v>777</v>
      </c>
      <c r="D601" s="875"/>
      <c r="E601" s="875"/>
      <c r="F601" s="875"/>
      <c r="G601" s="875"/>
      <c r="H601" s="875"/>
      <c r="I601" s="875"/>
      <c r="J601" s="876">
        <v>9000020465313</v>
      </c>
      <c r="K601" s="877"/>
      <c r="L601" s="877"/>
      <c r="M601" s="877"/>
      <c r="N601" s="877"/>
      <c r="O601" s="877"/>
      <c r="P601" s="878" t="s">
        <v>779</v>
      </c>
      <c r="Q601" s="879"/>
      <c r="R601" s="879"/>
      <c r="S601" s="879"/>
      <c r="T601" s="879"/>
      <c r="U601" s="879"/>
      <c r="V601" s="879"/>
      <c r="W601" s="879"/>
      <c r="X601" s="879"/>
      <c r="Y601" s="880">
        <v>22</v>
      </c>
      <c r="Z601" s="881"/>
      <c r="AA601" s="881"/>
      <c r="AB601" s="882"/>
      <c r="AC601" s="883" t="s">
        <v>753</v>
      </c>
      <c r="AD601" s="884"/>
      <c r="AE601" s="884"/>
      <c r="AF601" s="884"/>
      <c r="AG601" s="884"/>
      <c r="AH601" s="885" t="s">
        <v>747</v>
      </c>
      <c r="AI601" s="886"/>
      <c r="AJ601" s="886"/>
      <c r="AK601" s="886"/>
      <c r="AL601" s="869" t="s">
        <v>747</v>
      </c>
      <c r="AM601" s="870"/>
      <c r="AN601" s="870"/>
      <c r="AO601" s="871"/>
      <c r="AP601" s="872" t="s">
        <v>751</v>
      </c>
      <c r="AQ601" s="872"/>
      <c r="AR601" s="872"/>
      <c r="AS601" s="872"/>
      <c r="AT601" s="872"/>
      <c r="AU601" s="872"/>
      <c r="AV601" s="872"/>
      <c r="AW601" s="872"/>
      <c r="AX601" s="872"/>
      <c r="AY601">
        <f>COUNTA($C$601)</f>
        <v>1</v>
      </c>
    </row>
    <row r="602" spans="1:51" ht="30" customHeight="1" x14ac:dyDescent="0.15">
      <c r="A602" s="873">
        <v>6</v>
      </c>
      <c r="B602" s="873">
        <v>1</v>
      </c>
      <c r="C602" s="874" t="s">
        <v>772</v>
      </c>
      <c r="D602" s="875"/>
      <c r="E602" s="875"/>
      <c r="F602" s="875"/>
      <c r="G602" s="875"/>
      <c r="H602" s="875"/>
      <c r="I602" s="875"/>
      <c r="J602" s="876">
        <v>5000020465259</v>
      </c>
      <c r="K602" s="877"/>
      <c r="L602" s="877"/>
      <c r="M602" s="877"/>
      <c r="N602" s="877"/>
      <c r="O602" s="877"/>
      <c r="P602" s="878" t="s">
        <v>779</v>
      </c>
      <c r="Q602" s="879"/>
      <c r="R602" s="879"/>
      <c r="S602" s="879"/>
      <c r="T602" s="879"/>
      <c r="U602" s="879"/>
      <c r="V602" s="879"/>
      <c r="W602" s="879"/>
      <c r="X602" s="879"/>
      <c r="Y602" s="880">
        <v>21</v>
      </c>
      <c r="Z602" s="881"/>
      <c r="AA602" s="881"/>
      <c r="AB602" s="882"/>
      <c r="AC602" s="883" t="s">
        <v>753</v>
      </c>
      <c r="AD602" s="884"/>
      <c r="AE602" s="884"/>
      <c r="AF602" s="884"/>
      <c r="AG602" s="884"/>
      <c r="AH602" s="885" t="s">
        <v>747</v>
      </c>
      <c r="AI602" s="886"/>
      <c r="AJ602" s="886"/>
      <c r="AK602" s="886"/>
      <c r="AL602" s="869" t="s">
        <v>747</v>
      </c>
      <c r="AM602" s="870"/>
      <c r="AN602" s="870"/>
      <c r="AO602" s="871"/>
      <c r="AP602" s="872" t="s">
        <v>751</v>
      </c>
      <c r="AQ602" s="872"/>
      <c r="AR602" s="872"/>
      <c r="AS602" s="872"/>
      <c r="AT602" s="872"/>
      <c r="AU602" s="872"/>
      <c r="AV602" s="872"/>
      <c r="AW602" s="872"/>
      <c r="AX602" s="872"/>
      <c r="AY602">
        <f>COUNTA($C$602)</f>
        <v>1</v>
      </c>
    </row>
    <row r="603" spans="1:51" ht="30" customHeight="1" x14ac:dyDescent="0.15">
      <c r="A603" s="873">
        <v>7</v>
      </c>
      <c r="B603" s="873">
        <v>1</v>
      </c>
      <c r="C603" s="874" t="s">
        <v>773</v>
      </c>
      <c r="D603" s="875"/>
      <c r="E603" s="875"/>
      <c r="F603" s="875"/>
      <c r="G603" s="875"/>
      <c r="H603" s="875"/>
      <c r="I603" s="875"/>
      <c r="J603" s="876">
        <v>7000020465232</v>
      </c>
      <c r="K603" s="877"/>
      <c r="L603" s="877"/>
      <c r="M603" s="877"/>
      <c r="N603" s="877"/>
      <c r="O603" s="877"/>
      <c r="P603" s="878" t="s">
        <v>779</v>
      </c>
      <c r="Q603" s="879"/>
      <c r="R603" s="879"/>
      <c r="S603" s="879"/>
      <c r="T603" s="879"/>
      <c r="U603" s="879"/>
      <c r="V603" s="879"/>
      <c r="W603" s="879"/>
      <c r="X603" s="879"/>
      <c r="Y603" s="880">
        <v>14</v>
      </c>
      <c r="Z603" s="881"/>
      <c r="AA603" s="881"/>
      <c r="AB603" s="882"/>
      <c r="AC603" s="883" t="s">
        <v>753</v>
      </c>
      <c r="AD603" s="884"/>
      <c r="AE603" s="884"/>
      <c r="AF603" s="884"/>
      <c r="AG603" s="884"/>
      <c r="AH603" s="885" t="s">
        <v>747</v>
      </c>
      <c r="AI603" s="886"/>
      <c r="AJ603" s="886"/>
      <c r="AK603" s="886"/>
      <c r="AL603" s="869" t="s">
        <v>747</v>
      </c>
      <c r="AM603" s="870"/>
      <c r="AN603" s="870"/>
      <c r="AO603" s="871"/>
      <c r="AP603" s="872" t="s">
        <v>751</v>
      </c>
      <c r="AQ603" s="872"/>
      <c r="AR603" s="872"/>
      <c r="AS603" s="872"/>
      <c r="AT603" s="872"/>
      <c r="AU603" s="872"/>
      <c r="AV603" s="872"/>
      <c r="AW603" s="872"/>
      <c r="AX603" s="872"/>
      <c r="AY603">
        <f>COUNTA($C$603)</f>
        <v>1</v>
      </c>
    </row>
    <row r="604" spans="1:51" ht="30" customHeight="1" x14ac:dyDescent="0.15">
      <c r="A604" s="873">
        <v>8</v>
      </c>
      <c r="B604" s="873">
        <v>1</v>
      </c>
      <c r="C604" s="874" t="s">
        <v>774</v>
      </c>
      <c r="D604" s="875"/>
      <c r="E604" s="875"/>
      <c r="F604" s="875"/>
      <c r="G604" s="875"/>
      <c r="H604" s="875"/>
      <c r="I604" s="875"/>
      <c r="J604" s="876">
        <v>6000020465241</v>
      </c>
      <c r="K604" s="877"/>
      <c r="L604" s="877"/>
      <c r="M604" s="877"/>
      <c r="N604" s="877"/>
      <c r="O604" s="877"/>
      <c r="P604" s="878" t="s">
        <v>779</v>
      </c>
      <c r="Q604" s="879"/>
      <c r="R604" s="879"/>
      <c r="S604" s="879"/>
      <c r="T604" s="879"/>
      <c r="U604" s="879"/>
      <c r="V604" s="879"/>
      <c r="W604" s="879"/>
      <c r="X604" s="879"/>
      <c r="Y604" s="880">
        <v>10</v>
      </c>
      <c r="Z604" s="881"/>
      <c r="AA604" s="881"/>
      <c r="AB604" s="882"/>
      <c r="AC604" s="883" t="s">
        <v>753</v>
      </c>
      <c r="AD604" s="884"/>
      <c r="AE604" s="884"/>
      <c r="AF604" s="884"/>
      <c r="AG604" s="884"/>
      <c r="AH604" s="885" t="s">
        <v>747</v>
      </c>
      <c r="AI604" s="886"/>
      <c r="AJ604" s="886"/>
      <c r="AK604" s="886"/>
      <c r="AL604" s="869" t="s">
        <v>747</v>
      </c>
      <c r="AM604" s="870"/>
      <c r="AN604" s="870"/>
      <c r="AO604" s="871"/>
      <c r="AP604" s="872" t="s">
        <v>751</v>
      </c>
      <c r="AQ604" s="872"/>
      <c r="AR604" s="872"/>
      <c r="AS604" s="872"/>
      <c r="AT604" s="872"/>
      <c r="AU604" s="872"/>
      <c r="AV604" s="872"/>
      <c r="AW604" s="872"/>
      <c r="AX604" s="872"/>
      <c r="AY604">
        <f>COUNTA($C$604)</f>
        <v>1</v>
      </c>
    </row>
    <row r="605" spans="1:51" ht="30" customHeight="1" x14ac:dyDescent="0.15">
      <c r="A605" s="873">
        <v>9</v>
      </c>
      <c r="B605" s="873">
        <v>1</v>
      </c>
      <c r="C605" s="874" t="s">
        <v>775</v>
      </c>
      <c r="D605" s="875"/>
      <c r="E605" s="875"/>
      <c r="F605" s="875"/>
      <c r="G605" s="875"/>
      <c r="H605" s="875"/>
      <c r="I605" s="875"/>
      <c r="J605" s="876">
        <v>5000020465275</v>
      </c>
      <c r="K605" s="877"/>
      <c r="L605" s="877"/>
      <c r="M605" s="877"/>
      <c r="N605" s="877"/>
      <c r="O605" s="877"/>
      <c r="P605" s="878" t="s">
        <v>779</v>
      </c>
      <c r="Q605" s="879"/>
      <c r="R605" s="879"/>
      <c r="S605" s="879"/>
      <c r="T605" s="879"/>
      <c r="U605" s="879"/>
      <c r="V605" s="879"/>
      <c r="W605" s="879"/>
      <c r="X605" s="879"/>
      <c r="Y605" s="880">
        <v>9</v>
      </c>
      <c r="Z605" s="881"/>
      <c r="AA605" s="881"/>
      <c r="AB605" s="882"/>
      <c r="AC605" s="883" t="s">
        <v>753</v>
      </c>
      <c r="AD605" s="884"/>
      <c r="AE605" s="884"/>
      <c r="AF605" s="884"/>
      <c r="AG605" s="884"/>
      <c r="AH605" s="885" t="s">
        <v>747</v>
      </c>
      <c r="AI605" s="886"/>
      <c r="AJ605" s="886"/>
      <c r="AK605" s="886"/>
      <c r="AL605" s="869" t="s">
        <v>747</v>
      </c>
      <c r="AM605" s="870"/>
      <c r="AN605" s="870"/>
      <c r="AO605" s="871"/>
      <c r="AP605" s="872" t="s">
        <v>751</v>
      </c>
      <c r="AQ605" s="872"/>
      <c r="AR605" s="872"/>
      <c r="AS605" s="872"/>
      <c r="AT605" s="872"/>
      <c r="AU605" s="872"/>
      <c r="AV605" s="872"/>
      <c r="AW605" s="872"/>
      <c r="AX605" s="872"/>
      <c r="AY605">
        <f>COUNTA($C$605)</f>
        <v>1</v>
      </c>
    </row>
    <row r="606" spans="1:51" ht="30" customHeight="1" x14ac:dyDescent="0.15">
      <c r="A606" s="873">
        <v>10</v>
      </c>
      <c r="B606" s="873">
        <v>1</v>
      </c>
      <c r="C606" s="874" t="s">
        <v>776</v>
      </c>
      <c r="D606" s="875"/>
      <c r="E606" s="875"/>
      <c r="F606" s="875"/>
      <c r="G606" s="875"/>
      <c r="H606" s="875"/>
      <c r="I606" s="875"/>
      <c r="J606" s="876">
        <v>8000020465330</v>
      </c>
      <c r="K606" s="877"/>
      <c r="L606" s="877"/>
      <c r="M606" s="877"/>
      <c r="N606" s="877"/>
      <c r="O606" s="877"/>
      <c r="P606" s="878" t="s">
        <v>779</v>
      </c>
      <c r="Q606" s="879"/>
      <c r="R606" s="879"/>
      <c r="S606" s="879"/>
      <c r="T606" s="879"/>
      <c r="U606" s="879"/>
      <c r="V606" s="879"/>
      <c r="W606" s="879"/>
      <c r="X606" s="879"/>
      <c r="Y606" s="880">
        <v>7</v>
      </c>
      <c r="Z606" s="881"/>
      <c r="AA606" s="881"/>
      <c r="AB606" s="882"/>
      <c r="AC606" s="883" t="s">
        <v>753</v>
      </c>
      <c r="AD606" s="884"/>
      <c r="AE606" s="884"/>
      <c r="AF606" s="884"/>
      <c r="AG606" s="884"/>
      <c r="AH606" s="885" t="s">
        <v>747</v>
      </c>
      <c r="AI606" s="886"/>
      <c r="AJ606" s="886"/>
      <c r="AK606" s="886"/>
      <c r="AL606" s="869" t="s">
        <v>747</v>
      </c>
      <c r="AM606" s="870"/>
      <c r="AN606" s="870"/>
      <c r="AO606" s="871"/>
      <c r="AP606" s="872" t="s">
        <v>751</v>
      </c>
      <c r="AQ606" s="872"/>
      <c r="AR606" s="872"/>
      <c r="AS606" s="872"/>
      <c r="AT606" s="872"/>
      <c r="AU606" s="872"/>
      <c r="AV606" s="872"/>
      <c r="AW606" s="872"/>
      <c r="AX606" s="872"/>
      <c r="AY606">
        <f>COUNTA($C$606)</f>
        <v>1</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639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291</v>
      </c>
      <c r="AM627" s="892"/>
      <c r="AN627" s="892"/>
      <c r="AO627" s="75" t="s">
        <v>744</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278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237</v>
      </c>
      <c r="D630" s="894"/>
      <c r="E630" s="863" t="s">
        <v>236</v>
      </c>
      <c r="F630" s="894"/>
      <c r="G630" s="894"/>
      <c r="H630" s="894"/>
      <c r="I630" s="894"/>
      <c r="J630" s="863" t="s">
        <v>259</v>
      </c>
      <c r="K630" s="863"/>
      <c r="L630" s="863"/>
      <c r="M630" s="863"/>
      <c r="N630" s="863"/>
      <c r="O630" s="863"/>
      <c r="P630" s="863" t="s">
        <v>25</v>
      </c>
      <c r="Q630" s="863"/>
      <c r="R630" s="863"/>
      <c r="S630" s="863"/>
      <c r="T630" s="863"/>
      <c r="U630" s="863"/>
      <c r="V630" s="863"/>
      <c r="W630" s="863"/>
      <c r="X630" s="863"/>
      <c r="Y630" s="863" t="s">
        <v>261</v>
      </c>
      <c r="Z630" s="894"/>
      <c r="AA630" s="894"/>
      <c r="AB630" s="894"/>
      <c r="AC630" s="863" t="s">
        <v>225</v>
      </c>
      <c r="AD630" s="863"/>
      <c r="AE630" s="863"/>
      <c r="AF630" s="863"/>
      <c r="AG630" s="863"/>
      <c r="AH630" s="863" t="s">
        <v>232</v>
      </c>
      <c r="AI630" s="894"/>
      <c r="AJ630" s="894"/>
      <c r="AK630" s="894"/>
      <c r="AL630" s="894" t="s">
        <v>19</v>
      </c>
      <c r="AM630" s="894"/>
      <c r="AN630" s="894"/>
      <c r="AO630" s="893"/>
      <c r="AP630" s="887" t="s">
        <v>286</v>
      </c>
      <c r="AQ630" s="887"/>
      <c r="AR630" s="887"/>
      <c r="AS630" s="887"/>
      <c r="AT630" s="887"/>
      <c r="AU630" s="887"/>
      <c r="AV630" s="887"/>
      <c r="AW630" s="887"/>
      <c r="AX630" s="887"/>
    </row>
    <row r="631" spans="1:51" ht="45" customHeight="1" x14ac:dyDescent="0.15">
      <c r="A631" s="873">
        <v>1</v>
      </c>
      <c r="B631" s="873">
        <v>1</v>
      </c>
      <c r="C631" s="895" t="s">
        <v>780</v>
      </c>
      <c r="D631" s="895"/>
      <c r="E631" s="663" t="s">
        <v>928</v>
      </c>
      <c r="F631" s="896"/>
      <c r="G631" s="896"/>
      <c r="H631" s="896"/>
      <c r="I631" s="896"/>
      <c r="J631" s="876">
        <v>5010005002705</v>
      </c>
      <c r="K631" s="877"/>
      <c r="L631" s="877"/>
      <c r="M631" s="877"/>
      <c r="N631" s="877"/>
      <c r="O631" s="877"/>
      <c r="P631" s="878" t="s">
        <v>781</v>
      </c>
      <c r="Q631" s="879"/>
      <c r="R631" s="879"/>
      <c r="S631" s="879"/>
      <c r="T631" s="879"/>
      <c r="U631" s="879"/>
      <c r="V631" s="879"/>
      <c r="W631" s="879"/>
      <c r="X631" s="879"/>
      <c r="Y631" s="880">
        <v>11</v>
      </c>
      <c r="Z631" s="881"/>
      <c r="AA631" s="881"/>
      <c r="AB631" s="882"/>
      <c r="AC631" s="883" t="s">
        <v>313</v>
      </c>
      <c r="AD631" s="884"/>
      <c r="AE631" s="884"/>
      <c r="AF631" s="884"/>
      <c r="AG631" s="884"/>
      <c r="AH631" s="885">
        <v>1</v>
      </c>
      <c r="AI631" s="886"/>
      <c r="AJ631" s="886"/>
      <c r="AK631" s="886"/>
      <c r="AL631" s="869">
        <v>97</v>
      </c>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28" max="49" man="1"/>
    <brk id="256" max="49" man="1"/>
    <brk id="279" max="49" man="1"/>
    <brk id="307" max="49"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478</v>
      </c>
      <c r="AA1" s="29" t="s">
        <v>78</v>
      </c>
      <c r="AB1" s="29" t="s">
        <v>479</v>
      </c>
      <c r="AC1" s="29" t="s">
        <v>32</v>
      </c>
      <c r="AD1" s="28"/>
      <c r="AE1" s="29" t="s">
        <v>44</v>
      </c>
      <c r="AF1" s="30"/>
      <c r="AG1" s="51" t="s">
        <v>225</v>
      </c>
      <c r="AI1" s="51" t="s">
        <v>228</v>
      </c>
      <c r="AK1" s="51" t="s">
        <v>233</v>
      </c>
      <c r="AM1" s="77"/>
      <c r="AN1" s="77"/>
      <c r="AP1" s="28" t="s">
        <v>301</v>
      </c>
    </row>
    <row r="2" spans="1:42" ht="13.5" customHeight="1" x14ac:dyDescent="0.15">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c r="M2" s="13" t="str">
        <f>IF(L2="","",K2)</f>
        <v/>
      </c>
      <c r="N2" s="13" t="str">
        <f>IF(M2="","",IF(N1&lt;&gt;"",CONCATENATE(N1,"、",M2),M2))</f>
        <v/>
      </c>
      <c r="O2" s="13"/>
      <c r="P2" s="12" t="s">
        <v>70</v>
      </c>
      <c r="Q2" s="17" t="s">
        <v>702</v>
      </c>
      <c r="R2" s="13" t="str">
        <f>IF(Q2="","",P2)</f>
        <v>直接実施</v>
      </c>
      <c r="S2" s="13" t="str">
        <f>IF(R2="","",IF(S1&lt;&gt;"",CONCATENATE(S1,"、",R2),R2))</f>
        <v>直接実施</v>
      </c>
      <c r="T2" s="13"/>
      <c r="U2" s="93">
        <v>21</v>
      </c>
      <c r="W2" s="32" t="s">
        <v>169</v>
      </c>
      <c r="Y2" s="32" t="s">
        <v>64</v>
      </c>
      <c r="Z2" s="32" t="s">
        <v>64</v>
      </c>
      <c r="AA2" s="86" t="s">
        <v>347</v>
      </c>
      <c r="AB2" s="86" t="s">
        <v>573</v>
      </c>
      <c r="AC2" s="87" t="s">
        <v>130</v>
      </c>
      <c r="AD2" s="28"/>
      <c r="AE2" s="43" t="s">
        <v>165</v>
      </c>
      <c r="AF2" s="30"/>
      <c r="AG2" s="53" t="s">
        <v>312</v>
      </c>
      <c r="AI2" s="51" t="s">
        <v>344</v>
      </c>
      <c r="AK2" s="51" t="s">
        <v>234</v>
      </c>
      <c r="AM2" s="77"/>
      <c r="AN2" s="77"/>
      <c r="AP2" s="53" t="s">
        <v>312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604</v>
      </c>
      <c r="W3" s="32" t="s">
        <v>141</v>
      </c>
      <c r="Y3" s="32" t="s">
        <v>65</v>
      </c>
      <c r="Z3" s="32" t="s">
        <v>480</v>
      </c>
      <c r="AA3" s="86" t="s">
        <v>446</v>
      </c>
      <c r="AB3" s="86" t="s">
        <v>574</v>
      </c>
      <c r="AC3" s="87" t="s">
        <v>131</v>
      </c>
      <c r="AD3" s="28"/>
      <c r="AE3" s="43" t="s">
        <v>166</v>
      </c>
      <c r="AF3" s="30"/>
      <c r="AG3" s="53" t="s">
        <v>313</v>
      </c>
      <c r="AI3" s="51" t="s">
        <v>227</v>
      </c>
      <c r="AK3" s="51" t="str">
        <f>CHAR(CODE(AK2)+1)</f>
        <v>B</v>
      </c>
      <c r="AM3" s="77"/>
      <c r="AN3" s="77"/>
      <c r="AP3" s="53" t="s">
        <v>313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702</v>
      </c>
      <c r="R4" s="13" t="str">
        <f t="shared" si="3"/>
        <v>補助</v>
      </c>
      <c r="S4" s="13" t="str">
        <f t="shared" si="4"/>
        <v>直接実施、補助</v>
      </c>
      <c r="T4" s="13"/>
      <c r="U4" s="32" t="s">
        <v>665</v>
      </c>
      <c r="W4" s="32" t="s">
        <v>142</v>
      </c>
      <c r="Y4" s="32" t="s">
        <v>353</v>
      </c>
      <c r="Z4" s="32" t="s">
        <v>481</v>
      </c>
      <c r="AA4" s="86" t="s">
        <v>447</v>
      </c>
      <c r="AB4" s="86" t="s">
        <v>575</v>
      </c>
      <c r="AC4" s="86" t="s">
        <v>132</v>
      </c>
      <c r="AD4" s="28"/>
      <c r="AE4" s="43" t="s">
        <v>167</v>
      </c>
      <c r="AF4" s="30"/>
      <c r="AG4" s="53" t="s">
        <v>314</v>
      </c>
      <c r="AI4" s="51" t="s">
        <v>229</v>
      </c>
      <c r="AK4" s="51" t="str">
        <f t="shared" ref="AK4:AK49" si="7">CHAR(CODE(AK3)+1)</f>
        <v>C</v>
      </c>
      <c r="AM4" s="77"/>
      <c r="AN4" s="77"/>
      <c r="AP4" s="53" t="s">
        <v>314</v>
      </c>
    </row>
    <row r="5" spans="1:42" ht="13.5" customHeight="1" x14ac:dyDescent="0.15">
      <c r="A5" s="14" t="s">
        <v>84</v>
      </c>
      <c r="B5" s="15" t="s">
        <v>702</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628</v>
      </c>
      <c r="Y5" s="32" t="s">
        <v>354</v>
      </c>
      <c r="Z5" s="32" t="s">
        <v>482</v>
      </c>
      <c r="AA5" s="86" t="s">
        <v>448</v>
      </c>
      <c r="AB5" s="86" t="s">
        <v>576</v>
      </c>
      <c r="AC5" s="86" t="s">
        <v>168</v>
      </c>
      <c r="AD5" s="31"/>
      <c r="AE5" s="43" t="s">
        <v>325</v>
      </c>
      <c r="AF5" s="30"/>
      <c r="AG5" s="53" t="s">
        <v>315</v>
      </c>
      <c r="AI5" s="51" t="s">
        <v>351</v>
      </c>
      <c r="AK5" s="51" t="str">
        <f t="shared" si="7"/>
        <v>D</v>
      </c>
      <c r="AP5" s="53" t="s">
        <v>315</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702</v>
      </c>
      <c r="M6" s="13" t="str">
        <f t="shared" si="2"/>
        <v>公共事業</v>
      </c>
      <c r="N6" s="13" t="str">
        <f t="shared" si="6"/>
        <v>公共事業</v>
      </c>
      <c r="O6" s="13"/>
      <c r="P6" s="12" t="s">
        <v>74</v>
      </c>
      <c r="Q6" s="17" t="s">
        <v>702</v>
      </c>
      <c r="R6" s="13" t="str">
        <f t="shared" si="3"/>
        <v>交付</v>
      </c>
      <c r="S6" s="13" t="str">
        <f t="shared" si="4"/>
        <v>直接実施、補助、交付</v>
      </c>
      <c r="T6" s="13"/>
      <c r="U6" s="32" t="s">
        <v>327</v>
      </c>
      <c r="W6" s="32" t="s">
        <v>630</v>
      </c>
      <c r="Y6" s="32" t="s">
        <v>355</v>
      </c>
      <c r="Z6" s="32" t="s">
        <v>483</v>
      </c>
      <c r="AA6" s="86" t="s">
        <v>449</v>
      </c>
      <c r="AB6" s="86" t="s">
        <v>577</v>
      </c>
      <c r="AC6" s="86" t="s">
        <v>133</v>
      </c>
      <c r="AD6" s="31"/>
      <c r="AE6" s="43" t="s">
        <v>322</v>
      </c>
      <c r="AF6" s="30"/>
      <c r="AG6" s="53" t="s">
        <v>316</v>
      </c>
      <c r="AI6" s="51" t="s">
        <v>352</v>
      </c>
      <c r="AK6" s="51" t="str">
        <f>CHAR(CODE(AK5)+1)</f>
        <v>E</v>
      </c>
      <c r="AP6" s="53" t="s">
        <v>316</v>
      </c>
    </row>
    <row r="7" spans="1:42" ht="13.5" customHeight="1" x14ac:dyDescent="0.15">
      <c r="A7" s="14" t="s">
        <v>86</v>
      </c>
      <c r="B7" s="15" t="s">
        <v>702</v>
      </c>
      <c r="C7" s="13" t="str">
        <f t="shared" si="0"/>
        <v>観光立国</v>
      </c>
      <c r="D7" s="13" t="str">
        <f t="shared" si="8"/>
        <v>海洋政策、観光立国</v>
      </c>
      <c r="F7" s="18" t="s">
        <v>262</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直接実施、補助、交付</v>
      </c>
      <c r="T7" s="13"/>
      <c r="U7" s="32"/>
      <c r="W7" s="32" t="s">
        <v>143</v>
      </c>
      <c r="Y7" s="32" t="s">
        <v>356</v>
      </c>
      <c r="Z7" s="32" t="s">
        <v>484</v>
      </c>
      <c r="AA7" s="86" t="s">
        <v>450</v>
      </c>
      <c r="AB7" s="86" t="s">
        <v>578</v>
      </c>
      <c r="AC7" s="31"/>
      <c r="AD7" s="31"/>
      <c r="AE7" s="32" t="s">
        <v>133</v>
      </c>
      <c r="AF7" s="30"/>
      <c r="AG7" s="53" t="s">
        <v>317</v>
      </c>
      <c r="AH7" s="80"/>
      <c r="AI7" s="53" t="s">
        <v>340</v>
      </c>
      <c r="AK7" s="51" t="str">
        <f>CHAR(CODE(AK6)+1)</f>
        <v>F</v>
      </c>
      <c r="AP7" s="53" t="s">
        <v>317</v>
      </c>
    </row>
    <row r="8" spans="1:42" ht="13.5" customHeight="1" x14ac:dyDescent="0.15">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直接実施、補助、交付</v>
      </c>
      <c r="T8" s="13"/>
      <c r="U8" s="32" t="s">
        <v>349</v>
      </c>
      <c r="W8" s="32" t="s">
        <v>144</v>
      </c>
      <c r="Y8" s="32" t="s">
        <v>357</v>
      </c>
      <c r="Z8" s="32" t="s">
        <v>485</v>
      </c>
      <c r="AA8" s="86" t="s">
        <v>451</v>
      </c>
      <c r="AB8" s="86" t="s">
        <v>579</v>
      </c>
      <c r="AC8" s="31"/>
      <c r="AD8" s="31"/>
      <c r="AE8" s="31"/>
      <c r="AF8" s="30"/>
      <c r="AG8" s="53" t="s">
        <v>318</v>
      </c>
      <c r="AI8" s="51" t="s">
        <v>341</v>
      </c>
      <c r="AK8" s="51" t="str">
        <f t="shared" si="7"/>
        <v>G</v>
      </c>
      <c r="AP8" s="53" t="s">
        <v>318</v>
      </c>
    </row>
    <row r="9" spans="1:42" ht="13.5" customHeight="1" x14ac:dyDescent="0.15">
      <c r="A9" s="14" t="s">
        <v>88</v>
      </c>
      <c r="B9" s="15"/>
      <c r="C9" s="13" t="str">
        <f t="shared" si="0"/>
        <v/>
      </c>
      <c r="D9" s="13" t="str">
        <f t="shared" si="8"/>
        <v>海洋政策、観光立国</v>
      </c>
      <c r="F9" s="18" t="s">
        <v>263</v>
      </c>
      <c r="G9" s="17"/>
      <c r="H9" s="13" t="str">
        <f t="shared" si="1"/>
        <v/>
      </c>
      <c r="I9" s="13" t="str">
        <f t="shared" si="5"/>
        <v>一般会計</v>
      </c>
      <c r="K9" s="14" t="s">
        <v>105</v>
      </c>
      <c r="L9" s="15"/>
      <c r="M9" s="13" t="str">
        <f t="shared" si="2"/>
        <v/>
      </c>
      <c r="N9" s="13" t="str">
        <f t="shared" si="6"/>
        <v>公共事業</v>
      </c>
      <c r="O9" s="13"/>
      <c r="P9" s="13"/>
      <c r="Q9" s="19"/>
      <c r="T9" s="13"/>
      <c r="U9" s="32" t="s">
        <v>350</v>
      </c>
      <c r="W9" s="32" t="s">
        <v>145</v>
      </c>
      <c r="Y9" s="32" t="s">
        <v>358</v>
      </c>
      <c r="Z9" s="32" t="s">
        <v>486</v>
      </c>
      <c r="AA9" s="86" t="s">
        <v>452</v>
      </c>
      <c r="AB9" s="86" t="s">
        <v>580</v>
      </c>
      <c r="AC9" s="31"/>
      <c r="AD9" s="31"/>
      <c r="AE9" s="31"/>
      <c r="AF9" s="30"/>
      <c r="AG9" s="53" t="s">
        <v>319</v>
      </c>
      <c r="AI9" s="76"/>
      <c r="AK9" s="51" t="str">
        <f t="shared" si="7"/>
        <v>H</v>
      </c>
      <c r="AP9" s="53" t="s">
        <v>319</v>
      </c>
    </row>
    <row r="10" spans="1:42" ht="13.5" customHeight="1" x14ac:dyDescent="0.15">
      <c r="A10" s="14" t="s">
        <v>284</v>
      </c>
      <c r="B10" s="15"/>
      <c r="C10" s="13" t="str">
        <f t="shared" si="0"/>
        <v/>
      </c>
      <c r="D10" s="13" t="str">
        <f t="shared" si="8"/>
        <v>海洋政策、観光立国</v>
      </c>
      <c r="F10" s="18" t="s">
        <v>112</v>
      </c>
      <c r="G10" s="17"/>
      <c r="H10" s="13" t="str">
        <f t="shared" si="1"/>
        <v/>
      </c>
      <c r="I10" s="13" t="str">
        <f t="shared" si="5"/>
        <v>一般会計</v>
      </c>
      <c r="K10" s="14" t="s">
        <v>287</v>
      </c>
      <c r="L10" s="15"/>
      <c r="M10" s="13" t="str">
        <f t="shared" si="2"/>
        <v/>
      </c>
      <c r="N10" s="13" t="str">
        <f t="shared" si="6"/>
        <v>公共事業</v>
      </c>
      <c r="O10" s="13"/>
      <c r="P10" s="13" t="str">
        <f>S8</f>
        <v>直接実施、補助、交付</v>
      </c>
      <c r="Q10" s="19"/>
      <c r="T10" s="13"/>
      <c r="W10" s="32" t="s">
        <v>146</v>
      </c>
      <c r="Y10" s="32" t="s">
        <v>359</v>
      </c>
      <c r="Z10" s="32" t="s">
        <v>487</v>
      </c>
      <c r="AA10" s="86" t="s">
        <v>453</v>
      </c>
      <c r="AB10" s="86" t="s">
        <v>581</v>
      </c>
      <c r="AC10" s="31"/>
      <c r="AD10" s="31"/>
      <c r="AE10" s="31"/>
      <c r="AF10" s="30"/>
      <c r="AG10" s="53" t="s">
        <v>304</v>
      </c>
      <c r="AK10" s="51" t="str">
        <f t="shared" si="7"/>
        <v>I</v>
      </c>
      <c r="AP10" s="51" t="s">
        <v>302</v>
      </c>
    </row>
    <row r="11" spans="1:42" ht="13.5" customHeight="1" x14ac:dyDescent="0.15">
      <c r="A11" s="14" t="s">
        <v>89</v>
      </c>
      <c r="B11" s="15"/>
      <c r="C11" s="13" t="str">
        <f t="shared" si="0"/>
        <v/>
      </c>
      <c r="D11" s="13" t="str">
        <f t="shared" si="8"/>
        <v>海洋政策、観光立国</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662</v>
      </c>
      <c r="Y11" s="32" t="s">
        <v>360</v>
      </c>
      <c r="Z11" s="32" t="s">
        <v>488</v>
      </c>
      <c r="AA11" s="86" t="s">
        <v>454</v>
      </c>
      <c r="AB11" s="86" t="s">
        <v>582</v>
      </c>
      <c r="AC11" s="31"/>
      <c r="AD11" s="31"/>
      <c r="AE11" s="31"/>
      <c r="AF11" s="30"/>
      <c r="AG11" s="51" t="s">
        <v>307</v>
      </c>
      <c r="AK11" s="51" t="str">
        <f t="shared" si="7"/>
        <v>J</v>
      </c>
    </row>
    <row r="12" spans="1:42" ht="13.5" customHeight="1" x14ac:dyDescent="0.15">
      <c r="A12" s="14" t="s">
        <v>90</v>
      </c>
      <c r="B12" s="15"/>
      <c r="C12" s="13" t="str">
        <f t="shared" ref="C12:C23" si="9">IF(B12="","",A12)</f>
        <v/>
      </c>
      <c r="D12" s="13" t="str">
        <f t="shared" si="8"/>
        <v>海洋政策、観光立国</v>
      </c>
      <c r="F12" s="18" t="s">
        <v>114</v>
      </c>
      <c r="G12" s="17"/>
      <c r="H12" s="13" t="str">
        <f t="shared" si="1"/>
        <v/>
      </c>
      <c r="I12" s="13" t="str">
        <f t="shared" si="5"/>
        <v>一般会計</v>
      </c>
      <c r="K12" s="13"/>
      <c r="L12" s="13"/>
      <c r="O12" s="13"/>
      <c r="P12" s="13"/>
      <c r="Q12" s="19"/>
      <c r="T12" s="13"/>
      <c r="U12" s="29" t="s">
        <v>605</v>
      </c>
      <c r="W12" s="32" t="s">
        <v>147</v>
      </c>
      <c r="Y12" s="32" t="s">
        <v>361</v>
      </c>
      <c r="Z12" s="32" t="s">
        <v>489</v>
      </c>
      <c r="AA12" s="86" t="s">
        <v>455</v>
      </c>
      <c r="AB12" s="86" t="s">
        <v>583</v>
      </c>
      <c r="AC12" s="31"/>
      <c r="AD12" s="31"/>
      <c r="AE12" s="31"/>
      <c r="AF12" s="30"/>
      <c r="AG12" s="51" t="s">
        <v>305</v>
      </c>
      <c r="AK12" s="51" t="str">
        <f t="shared" si="7"/>
        <v>K</v>
      </c>
    </row>
    <row r="13" spans="1:42" ht="13.5" customHeight="1" x14ac:dyDescent="0.15">
      <c r="A13" s="14" t="s">
        <v>91</v>
      </c>
      <c r="B13" s="15"/>
      <c r="C13" s="13" t="str">
        <f t="shared" si="9"/>
        <v/>
      </c>
      <c r="D13" s="13" t="str">
        <f t="shared" si="8"/>
        <v>海洋政策、観光立国</v>
      </c>
      <c r="F13" s="18" t="s">
        <v>115</v>
      </c>
      <c r="G13" s="17"/>
      <c r="H13" s="13" t="str">
        <f t="shared" si="1"/>
        <v/>
      </c>
      <c r="I13" s="13" t="str">
        <f t="shared" si="5"/>
        <v>一般会計</v>
      </c>
      <c r="K13" s="13" t="str">
        <f>N11</f>
        <v>公共事業</v>
      </c>
      <c r="L13" s="13"/>
      <c r="O13" s="13"/>
      <c r="P13" s="13"/>
      <c r="Q13" s="19"/>
      <c r="T13" s="13"/>
      <c r="U13" s="32" t="s">
        <v>169</v>
      </c>
      <c r="W13" s="32" t="s">
        <v>148</v>
      </c>
      <c r="Y13" s="32" t="s">
        <v>362</v>
      </c>
      <c r="Z13" s="32" t="s">
        <v>490</v>
      </c>
      <c r="AA13" s="86" t="s">
        <v>456</v>
      </c>
      <c r="AB13" s="86" t="s">
        <v>584</v>
      </c>
      <c r="AC13" s="31"/>
      <c r="AD13" s="31"/>
      <c r="AE13" s="31"/>
      <c r="AF13" s="30"/>
      <c r="AG13" s="51" t="s">
        <v>306</v>
      </c>
      <c r="AK13" s="51" t="str">
        <f t="shared" si="7"/>
        <v>L</v>
      </c>
    </row>
    <row r="14" spans="1:42" ht="13.5" customHeight="1" x14ac:dyDescent="0.15">
      <c r="A14" s="14" t="s">
        <v>92</v>
      </c>
      <c r="B14" s="15"/>
      <c r="C14" s="13" t="str">
        <f t="shared" si="9"/>
        <v/>
      </c>
      <c r="D14" s="13" t="str">
        <f t="shared" si="8"/>
        <v>海洋政策、観光立国</v>
      </c>
      <c r="F14" s="18" t="s">
        <v>116</v>
      </c>
      <c r="G14" s="17"/>
      <c r="H14" s="13" t="str">
        <f t="shared" si="1"/>
        <v/>
      </c>
      <c r="I14" s="13" t="str">
        <f t="shared" si="5"/>
        <v>一般会計</v>
      </c>
      <c r="K14" s="13"/>
      <c r="L14" s="13"/>
      <c r="O14" s="13"/>
      <c r="P14" s="13"/>
      <c r="Q14" s="19"/>
      <c r="T14" s="13"/>
      <c r="U14" s="32" t="s">
        <v>606</v>
      </c>
      <c r="W14" s="32" t="s">
        <v>149</v>
      </c>
      <c r="Y14" s="32" t="s">
        <v>363</v>
      </c>
      <c r="Z14" s="32" t="s">
        <v>491</v>
      </c>
      <c r="AA14" s="86" t="s">
        <v>457</v>
      </c>
      <c r="AB14" s="86" t="s">
        <v>585</v>
      </c>
      <c r="AC14" s="31"/>
      <c r="AD14" s="31"/>
      <c r="AE14" s="31"/>
      <c r="AF14" s="30"/>
      <c r="AG14" s="76"/>
      <c r="AK14" s="51" t="str">
        <f t="shared" si="7"/>
        <v>M</v>
      </c>
    </row>
    <row r="15" spans="1:42" ht="13.5" customHeight="1" x14ac:dyDescent="0.15">
      <c r="A15" s="14" t="s">
        <v>93</v>
      </c>
      <c r="B15" s="15"/>
      <c r="C15" s="13" t="str">
        <f t="shared" si="9"/>
        <v/>
      </c>
      <c r="D15" s="13" t="str">
        <f t="shared" si="8"/>
        <v>海洋政策、観光立国</v>
      </c>
      <c r="F15" s="18" t="s">
        <v>117</v>
      </c>
      <c r="G15" s="17"/>
      <c r="H15" s="13" t="str">
        <f t="shared" si="1"/>
        <v/>
      </c>
      <c r="I15" s="13" t="str">
        <f t="shared" si="5"/>
        <v>一般会計</v>
      </c>
      <c r="K15" s="13"/>
      <c r="L15" s="13"/>
      <c r="O15" s="13"/>
      <c r="P15" s="13"/>
      <c r="Q15" s="19"/>
      <c r="T15" s="13"/>
      <c r="U15" s="32" t="s">
        <v>607</v>
      </c>
      <c r="W15" s="32" t="s">
        <v>150</v>
      </c>
      <c r="Y15" s="32" t="s">
        <v>364</v>
      </c>
      <c r="Z15" s="32" t="s">
        <v>492</v>
      </c>
      <c r="AA15" s="86" t="s">
        <v>458</v>
      </c>
      <c r="AB15" s="86" t="s">
        <v>586</v>
      </c>
      <c r="AC15" s="31"/>
      <c r="AD15" s="31"/>
      <c r="AE15" s="31"/>
      <c r="AF15" s="30"/>
      <c r="AG15" s="77"/>
      <c r="AK15" s="51" t="str">
        <f t="shared" si="7"/>
        <v>N</v>
      </c>
    </row>
    <row r="16" spans="1:42" ht="13.5" customHeight="1" x14ac:dyDescent="0.15">
      <c r="A16" s="14" t="s">
        <v>94</v>
      </c>
      <c r="B16" s="15"/>
      <c r="C16" s="13" t="str">
        <f t="shared" si="9"/>
        <v/>
      </c>
      <c r="D16" s="13" t="str">
        <f t="shared" si="8"/>
        <v>海洋政策、観光立国</v>
      </c>
      <c r="F16" s="18" t="s">
        <v>118</v>
      </c>
      <c r="G16" s="17"/>
      <c r="H16" s="13" t="str">
        <f t="shared" si="1"/>
        <v/>
      </c>
      <c r="I16" s="13" t="str">
        <f t="shared" si="5"/>
        <v>一般会計</v>
      </c>
      <c r="K16" s="13"/>
      <c r="L16" s="13"/>
      <c r="O16" s="13"/>
      <c r="P16" s="13"/>
      <c r="Q16" s="19"/>
      <c r="T16" s="13"/>
      <c r="U16" s="32" t="s">
        <v>608</v>
      </c>
      <c r="W16" s="32" t="s">
        <v>151</v>
      </c>
      <c r="Y16" s="32" t="s">
        <v>365</v>
      </c>
      <c r="Z16" s="32" t="s">
        <v>493</v>
      </c>
      <c r="AA16" s="86" t="s">
        <v>459</v>
      </c>
      <c r="AB16" s="86" t="s">
        <v>587</v>
      </c>
      <c r="AC16" s="31"/>
      <c r="AD16" s="31"/>
      <c r="AE16" s="31"/>
      <c r="AF16" s="30"/>
      <c r="AG16" s="77"/>
      <c r="AK16" s="51" t="str">
        <f t="shared" si="7"/>
        <v>O</v>
      </c>
    </row>
    <row r="17" spans="1:37" ht="13.5" customHeight="1" x14ac:dyDescent="0.15">
      <c r="A17" s="14" t="s">
        <v>95</v>
      </c>
      <c r="B17" s="15"/>
      <c r="C17" s="13" t="str">
        <f t="shared" si="9"/>
        <v/>
      </c>
      <c r="D17" s="13" t="str">
        <f t="shared" si="8"/>
        <v>海洋政策、観光立国</v>
      </c>
      <c r="F17" s="18" t="s">
        <v>119</v>
      </c>
      <c r="G17" s="17"/>
      <c r="H17" s="13" t="str">
        <f t="shared" si="1"/>
        <v/>
      </c>
      <c r="I17" s="13" t="str">
        <f t="shared" si="5"/>
        <v>一般会計</v>
      </c>
      <c r="K17" s="13"/>
      <c r="L17" s="13"/>
      <c r="O17" s="13"/>
      <c r="P17" s="13"/>
      <c r="Q17" s="19"/>
      <c r="T17" s="13"/>
      <c r="U17" s="32" t="s">
        <v>626</v>
      </c>
      <c r="W17" s="32" t="s">
        <v>152</v>
      </c>
      <c r="Y17" s="32" t="s">
        <v>366</v>
      </c>
      <c r="Z17" s="32" t="s">
        <v>494</v>
      </c>
      <c r="AA17" s="86" t="s">
        <v>460</v>
      </c>
      <c r="AB17" s="86" t="s">
        <v>588</v>
      </c>
      <c r="AC17" s="31"/>
      <c r="AD17" s="31"/>
      <c r="AE17" s="31"/>
      <c r="AF17" s="30"/>
      <c r="AG17" s="77"/>
      <c r="AK17" s="51" t="str">
        <f t="shared" si="7"/>
        <v>P</v>
      </c>
    </row>
    <row r="18" spans="1:37" ht="13.5" customHeight="1" x14ac:dyDescent="0.15">
      <c r="A18" s="14" t="s">
        <v>96</v>
      </c>
      <c r="B18" s="15"/>
      <c r="C18" s="13" t="str">
        <f t="shared" si="9"/>
        <v/>
      </c>
      <c r="D18" s="13" t="str">
        <f t="shared" si="8"/>
        <v>海洋政策、観光立国</v>
      </c>
      <c r="F18" s="18" t="s">
        <v>120</v>
      </c>
      <c r="G18" s="17"/>
      <c r="H18" s="13" t="str">
        <f t="shared" si="1"/>
        <v/>
      </c>
      <c r="I18" s="13" t="str">
        <f t="shared" si="5"/>
        <v>一般会計</v>
      </c>
      <c r="K18" s="13"/>
      <c r="L18" s="13"/>
      <c r="O18" s="13"/>
      <c r="P18" s="13"/>
      <c r="Q18" s="19"/>
      <c r="T18" s="13"/>
      <c r="U18" s="32" t="s">
        <v>609</v>
      </c>
      <c r="W18" s="32" t="s">
        <v>153</v>
      </c>
      <c r="Y18" s="32" t="s">
        <v>367</v>
      </c>
      <c r="Z18" s="32" t="s">
        <v>495</v>
      </c>
      <c r="AA18" s="86" t="s">
        <v>461</v>
      </c>
      <c r="AB18" s="86" t="s">
        <v>589</v>
      </c>
      <c r="AC18" s="31"/>
      <c r="AD18" s="31"/>
      <c r="AE18" s="31"/>
      <c r="AF18" s="30"/>
      <c r="AK18" s="51" t="str">
        <f t="shared" si="7"/>
        <v>Q</v>
      </c>
    </row>
    <row r="19" spans="1:37" ht="13.5" customHeight="1" x14ac:dyDescent="0.15">
      <c r="A19" s="14" t="s">
        <v>273</v>
      </c>
      <c r="B19" s="15"/>
      <c r="C19" s="13" t="str">
        <f t="shared" si="9"/>
        <v/>
      </c>
      <c r="D19" s="13" t="str">
        <f t="shared" si="8"/>
        <v>海洋政策、観光立国</v>
      </c>
      <c r="F19" s="18" t="s">
        <v>121</v>
      </c>
      <c r="G19" s="17"/>
      <c r="H19" s="13" t="str">
        <f t="shared" si="1"/>
        <v/>
      </c>
      <c r="I19" s="13" t="str">
        <f t="shared" si="5"/>
        <v>一般会計</v>
      </c>
      <c r="K19" s="13"/>
      <c r="L19" s="13"/>
      <c r="O19" s="13"/>
      <c r="P19" s="13"/>
      <c r="Q19" s="19"/>
      <c r="T19" s="13"/>
      <c r="U19" s="32" t="s">
        <v>610</v>
      </c>
      <c r="W19" s="32" t="s">
        <v>154</v>
      </c>
      <c r="Y19" s="32" t="s">
        <v>368</v>
      </c>
      <c r="Z19" s="32" t="s">
        <v>496</v>
      </c>
      <c r="AA19" s="86" t="s">
        <v>462</v>
      </c>
      <c r="AB19" s="86" t="s">
        <v>590</v>
      </c>
      <c r="AC19" s="31"/>
      <c r="AD19" s="31"/>
      <c r="AE19" s="31"/>
      <c r="AF19" s="30"/>
      <c r="AK19" s="51" t="str">
        <f t="shared" si="7"/>
        <v>R</v>
      </c>
    </row>
    <row r="20" spans="1:37" ht="13.5" customHeight="1" x14ac:dyDescent="0.15">
      <c r="A20" s="14" t="s">
        <v>274</v>
      </c>
      <c r="B20" s="15" t="s">
        <v>702</v>
      </c>
      <c r="C20" s="13" t="str">
        <f t="shared" si="9"/>
        <v>地方創生</v>
      </c>
      <c r="D20" s="13" t="str">
        <f t="shared" si="8"/>
        <v>海洋政策、観光立国、地方創生</v>
      </c>
      <c r="F20" s="18" t="s">
        <v>272</v>
      </c>
      <c r="G20" s="17"/>
      <c r="H20" s="13" t="str">
        <f t="shared" si="1"/>
        <v/>
      </c>
      <c r="I20" s="13" t="str">
        <f t="shared" si="5"/>
        <v>一般会計</v>
      </c>
      <c r="K20" s="13"/>
      <c r="L20" s="13"/>
      <c r="O20" s="13"/>
      <c r="P20" s="13"/>
      <c r="Q20" s="19"/>
      <c r="T20" s="13"/>
      <c r="U20" s="32" t="s">
        <v>611</v>
      </c>
      <c r="W20" s="32" t="s">
        <v>155</v>
      </c>
      <c r="Y20" s="32" t="s">
        <v>369</v>
      </c>
      <c r="Z20" s="32" t="s">
        <v>497</v>
      </c>
      <c r="AA20" s="86" t="s">
        <v>463</v>
      </c>
      <c r="AB20" s="86" t="s">
        <v>591</v>
      </c>
      <c r="AC20" s="31"/>
      <c r="AD20" s="31"/>
      <c r="AE20" s="31"/>
      <c r="AF20" s="30"/>
      <c r="AK20" s="51" t="str">
        <f t="shared" si="7"/>
        <v>S</v>
      </c>
    </row>
    <row r="21" spans="1:37" ht="13.5" customHeight="1" x14ac:dyDescent="0.15">
      <c r="A21" s="14" t="s">
        <v>275</v>
      </c>
      <c r="B21" s="15"/>
      <c r="C21" s="13" t="str">
        <f t="shared" si="9"/>
        <v/>
      </c>
      <c r="D21" s="13" t="str">
        <f t="shared" si="8"/>
        <v>海洋政策、観光立国、地方創生</v>
      </c>
      <c r="F21" s="18" t="s">
        <v>122</v>
      </c>
      <c r="G21" s="17"/>
      <c r="H21" s="13" t="str">
        <f t="shared" si="1"/>
        <v/>
      </c>
      <c r="I21" s="13" t="str">
        <f t="shared" si="5"/>
        <v>一般会計</v>
      </c>
      <c r="K21" s="13"/>
      <c r="L21" s="13"/>
      <c r="O21" s="13"/>
      <c r="P21" s="13"/>
      <c r="Q21" s="19"/>
      <c r="T21" s="13"/>
      <c r="U21" s="32" t="s">
        <v>612</v>
      </c>
      <c r="W21" s="32" t="s">
        <v>156</v>
      </c>
      <c r="Y21" s="32" t="s">
        <v>370</v>
      </c>
      <c r="Z21" s="32" t="s">
        <v>498</v>
      </c>
      <c r="AA21" s="86" t="s">
        <v>464</v>
      </c>
      <c r="AB21" s="86" t="s">
        <v>592</v>
      </c>
      <c r="AC21" s="31"/>
      <c r="AD21" s="31"/>
      <c r="AE21" s="31"/>
      <c r="AF21" s="30"/>
      <c r="AK21" s="51" t="str">
        <f t="shared" si="7"/>
        <v>T</v>
      </c>
    </row>
    <row r="22" spans="1:37" ht="13.5" customHeight="1" x14ac:dyDescent="0.15">
      <c r="A22" s="14" t="s">
        <v>276</v>
      </c>
      <c r="B22" s="15"/>
      <c r="C22" s="13" t="str">
        <f t="shared" si="9"/>
        <v/>
      </c>
      <c r="D22" s="13" t="str">
        <f>IF(C22="",D21,IF(D21&lt;&gt;"",CONCATENATE(D21,"、",C22),C22))</f>
        <v>海洋政策、観光立国、地方創生</v>
      </c>
      <c r="F22" s="18" t="s">
        <v>123</v>
      </c>
      <c r="G22" s="17"/>
      <c r="H22" s="13" t="str">
        <f t="shared" si="1"/>
        <v/>
      </c>
      <c r="I22" s="13" t="str">
        <f t="shared" si="5"/>
        <v>一般会計</v>
      </c>
      <c r="K22" s="13"/>
      <c r="L22" s="13"/>
      <c r="O22" s="13"/>
      <c r="P22" s="13"/>
      <c r="Q22" s="19"/>
      <c r="T22" s="13"/>
      <c r="U22" s="32" t="s">
        <v>664</v>
      </c>
      <c r="W22" s="32" t="s">
        <v>157</v>
      </c>
      <c r="Y22" s="32" t="s">
        <v>371</v>
      </c>
      <c r="Z22" s="32" t="s">
        <v>499</v>
      </c>
      <c r="AA22" s="86" t="s">
        <v>465</v>
      </c>
      <c r="AB22" s="86" t="s">
        <v>593</v>
      </c>
      <c r="AC22" s="31"/>
      <c r="AD22" s="31"/>
      <c r="AE22" s="31"/>
      <c r="AF22" s="30"/>
      <c r="AK22" s="51" t="str">
        <f t="shared" si="7"/>
        <v>U</v>
      </c>
    </row>
    <row r="23" spans="1:37" ht="13.5" customHeight="1" x14ac:dyDescent="0.15">
      <c r="A23" s="83" t="s">
        <v>342</v>
      </c>
      <c r="B23" s="15"/>
      <c r="C23" s="13" t="str">
        <f t="shared" si="9"/>
        <v/>
      </c>
      <c r="D23" s="13" t="str">
        <f>IF(C23="",D22,IF(D22&lt;&gt;"",CONCATENATE(D22,"、",C23),C23))</f>
        <v>海洋政策、観光立国、地方創生</v>
      </c>
      <c r="F23" s="18" t="s">
        <v>124</v>
      </c>
      <c r="G23" s="17"/>
      <c r="H23" s="13" t="str">
        <f t="shared" si="1"/>
        <v/>
      </c>
      <c r="I23" s="13" t="str">
        <f t="shared" si="5"/>
        <v>一般会計</v>
      </c>
      <c r="K23" s="13"/>
      <c r="L23" s="13"/>
      <c r="O23" s="13"/>
      <c r="P23" s="13"/>
      <c r="Q23" s="19"/>
      <c r="T23" s="13"/>
      <c r="U23" s="32" t="s">
        <v>613</v>
      </c>
      <c r="W23" s="32" t="s">
        <v>158</v>
      </c>
      <c r="Y23" s="32" t="s">
        <v>372</v>
      </c>
      <c r="Z23" s="32" t="s">
        <v>500</v>
      </c>
      <c r="AA23" s="86" t="s">
        <v>466</v>
      </c>
      <c r="AB23" s="86" t="s">
        <v>594</v>
      </c>
      <c r="AC23" s="31"/>
      <c r="AD23" s="31"/>
      <c r="AE23" s="31"/>
      <c r="AF23" s="30"/>
      <c r="AK23" s="51" t="str">
        <f t="shared" si="7"/>
        <v>V</v>
      </c>
    </row>
    <row r="24" spans="1:37" ht="13.5" customHeight="1" x14ac:dyDescent="0.15">
      <c r="A24" s="98"/>
      <c r="B24" s="81"/>
      <c r="F24" s="18" t="s">
        <v>345</v>
      </c>
      <c r="G24" s="17"/>
      <c r="H24" s="13" t="str">
        <f t="shared" si="1"/>
        <v/>
      </c>
      <c r="I24" s="13" t="str">
        <f t="shared" si="5"/>
        <v>一般会計</v>
      </c>
      <c r="K24" s="13"/>
      <c r="L24" s="13"/>
      <c r="O24" s="13"/>
      <c r="P24" s="13"/>
      <c r="Q24" s="19"/>
      <c r="T24" s="13"/>
      <c r="U24" s="32" t="s">
        <v>614</v>
      </c>
      <c r="W24" s="32" t="s">
        <v>159</v>
      </c>
      <c r="Y24" s="32" t="s">
        <v>373</v>
      </c>
      <c r="Z24" s="32" t="s">
        <v>501</v>
      </c>
      <c r="AA24" s="86" t="s">
        <v>467</v>
      </c>
      <c r="AB24" s="86" t="s">
        <v>595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615</v>
      </c>
      <c r="W25" s="74"/>
      <c r="Y25" s="32" t="s">
        <v>374</v>
      </c>
      <c r="Z25" s="32" t="s">
        <v>502</v>
      </c>
      <c r="AA25" s="86" t="s">
        <v>468</v>
      </c>
      <c r="AB25" s="86" t="s">
        <v>596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616</v>
      </c>
      <c r="Y26" s="32" t="s">
        <v>375</v>
      </c>
      <c r="Z26" s="32" t="s">
        <v>503</v>
      </c>
      <c r="AA26" s="86" t="s">
        <v>469</v>
      </c>
      <c r="AB26" s="86" t="s">
        <v>597</v>
      </c>
      <c r="AC26" s="31"/>
      <c r="AD26" s="31"/>
      <c r="AE26" s="31"/>
      <c r="AF26" s="30"/>
      <c r="AK26" s="51" t="str">
        <f t="shared" si="7"/>
        <v>Y</v>
      </c>
    </row>
    <row r="27" spans="1:37" ht="13.5" customHeight="1" x14ac:dyDescent="0.15">
      <c r="A27" s="13" t="str">
        <f>IF(D23="", "-", D23)</f>
        <v>海洋政策、観光立国、地方創生</v>
      </c>
      <c r="B27" s="13"/>
      <c r="F27" s="18" t="s">
        <v>127</v>
      </c>
      <c r="G27" s="17"/>
      <c r="H27" s="13" t="str">
        <f t="shared" si="1"/>
        <v/>
      </c>
      <c r="I27" s="13" t="str">
        <f t="shared" si="5"/>
        <v>一般会計</v>
      </c>
      <c r="K27" s="13"/>
      <c r="L27" s="13"/>
      <c r="O27" s="13"/>
      <c r="P27" s="13"/>
      <c r="Q27" s="19"/>
      <c r="T27" s="13"/>
      <c r="U27" s="32" t="s">
        <v>617</v>
      </c>
      <c r="Y27" s="32" t="s">
        <v>376</v>
      </c>
      <c r="Z27" s="32" t="s">
        <v>504</v>
      </c>
      <c r="AA27" s="86" t="s">
        <v>470</v>
      </c>
      <c r="AB27" s="86" t="s">
        <v>598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618</v>
      </c>
      <c r="Y28" s="32" t="s">
        <v>377</v>
      </c>
      <c r="Z28" s="32" t="s">
        <v>505</v>
      </c>
      <c r="AA28" s="86" t="s">
        <v>471</v>
      </c>
      <c r="AB28" s="86" t="s">
        <v>599</v>
      </c>
      <c r="AC28" s="31"/>
      <c r="AD28" s="31"/>
      <c r="AE28" s="31"/>
      <c r="AF28" s="30"/>
      <c r="AK28" s="51" t="s">
        <v>235</v>
      </c>
    </row>
    <row r="29" spans="1:37" ht="13.5" customHeight="1" x14ac:dyDescent="0.15">
      <c r="A29" s="13"/>
      <c r="B29" s="13"/>
      <c r="F29" s="18" t="s">
        <v>264</v>
      </c>
      <c r="G29" s="17"/>
      <c r="H29" s="13" t="str">
        <f t="shared" si="1"/>
        <v/>
      </c>
      <c r="I29" s="13" t="str">
        <f t="shared" si="5"/>
        <v>一般会計</v>
      </c>
      <c r="K29" s="13"/>
      <c r="L29" s="13"/>
      <c r="O29" s="13"/>
      <c r="P29" s="13"/>
      <c r="Q29" s="19"/>
      <c r="T29" s="13"/>
      <c r="U29" s="32" t="s">
        <v>619</v>
      </c>
      <c r="Y29" s="32" t="s">
        <v>378</v>
      </c>
      <c r="Z29" s="32" t="s">
        <v>506</v>
      </c>
      <c r="AA29" s="86" t="s">
        <v>472</v>
      </c>
      <c r="AB29" s="86" t="s">
        <v>600</v>
      </c>
      <c r="AC29" s="31"/>
      <c r="AD29" s="31"/>
      <c r="AE29" s="31"/>
      <c r="AF29" s="30"/>
      <c r="AK29" s="51" t="str">
        <f t="shared" si="7"/>
        <v>b</v>
      </c>
    </row>
    <row r="30" spans="1:37" ht="13.5" customHeight="1" x14ac:dyDescent="0.15">
      <c r="A30" s="13"/>
      <c r="B30" s="13"/>
      <c r="F30" s="18" t="s">
        <v>265</v>
      </c>
      <c r="G30" s="17"/>
      <c r="H30" s="13" t="str">
        <f t="shared" si="1"/>
        <v/>
      </c>
      <c r="I30" s="13" t="str">
        <f t="shared" si="5"/>
        <v>一般会計</v>
      </c>
      <c r="K30" s="13"/>
      <c r="L30" s="13"/>
      <c r="O30" s="13"/>
      <c r="P30" s="13"/>
      <c r="Q30" s="19"/>
      <c r="T30" s="13"/>
      <c r="U30" s="32" t="s">
        <v>620</v>
      </c>
      <c r="Y30" s="32" t="s">
        <v>379</v>
      </c>
      <c r="Z30" s="32" t="s">
        <v>507</v>
      </c>
      <c r="AA30" s="86" t="s">
        <v>473</v>
      </c>
      <c r="AB30" s="86" t="s">
        <v>601</v>
      </c>
      <c r="AC30" s="31"/>
      <c r="AD30" s="31"/>
      <c r="AE30" s="31"/>
      <c r="AF30" s="30"/>
      <c r="AK30" s="51" t="str">
        <f t="shared" si="7"/>
        <v>c</v>
      </c>
    </row>
    <row r="31" spans="1:37" ht="13.5" customHeight="1" x14ac:dyDescent="0.15">
      <c r="A31" s="13"/>
      <c r="B31" s="13"/>
      <c r="F31" s="18" t="s">
        <v>266</v>
      </c>
      <c r="G31" s="17"/>
      <c r="H31" s="13" t="str">
        <f t="shared" si="1"/>
        <v/>
      </c>
      <c r="I31" s="13" t="str">
        <f t="shared" si="5"/>
        <v>一般会計</v>
      </c>
      <c r="K31" s="13"/>
      <c r="L31" s="13"/>
      <c r="O31" s="13"/>
      <c r="P31" s="13"/>
      <c r="Q31" s="19"/>
      <c r="T31" s="13"/>
      <c r="U31" s="32" t="s">
        <v>621</v>
      </c>
      <c r="Y31" s="32" t="s">
        <v>380</v>
      </c>
      <c r="Z31" s="32" t="s">
        <v>508</v>
      </c>
      <c r="AA31" s="86" t="s">
        <v>474</v>
      </c>
      <c r="AB31" s="86" t="s">
        <v>602</v>
      </c>
      <c r="AC31" s="31"/>
      <c r="AD31" s="31"/>
      <c r="AE31" s="31"/>
      <c r="AF31" s="30"/>
      <c r="AK31" s="51" t="str">
        <f t="shared" si="7"/>
        <v>d</v>
      </c>
    </row>
    <row r="32" spans="1:37" ht="13.5" customHeight="1" x14ac:dyDescent="0.15">
      <c r="A32" s="13"/>
      <c r="B32" s="13"/>
      <c r="F32" s="18" t="s">
        <v>267</v>
      </c>
      <c r="G32" s="17"/>
      <c r="H32" s="13" t="str">
        <f t="shared" si="1"/>
        <v/>
      </c>
      <c r="I32" s="13" t="str">
        <f t="shared" si="5"/>
        <v>一般会計</v>
      </c>
      <c r="K32" s="13"/>
      <c r="L32" s="13"/>
      <c r="O32" s="13"/>
      <c r="P32" s="13"/>
      <c r="Q32" s="19"/>
      <c r="T32" s="13"/>
      <c r="U32" s="32" t="s">
        <v>622</v>
      </c>
      <c r="Y32" s="32" t="s">
        <v>381</v>
      </c>
      <c r="Z32" s="32" t="s">
        <v>509</v>
      </c>
      <c r="AA32" s="86" t="s">
        <v>66</v>
      </c>
      <c r="AB32" s="86" t="s">
        <v>66</v>
      </c>
      <c r="AC32" s="31"/>
      <c r="AD32" s="31"/>
      <c r="AE32" s="31"/>
      <c r="AF32" s="30"/>
      <c r="AK32" s="51" t="str">
        <f t="shared" si="7"/>
        <v>e</v>
      </c>
    </row>
    <row r="33" spans="1:37" ht="13.5" customHeight="1" x14ac:dyDescent="0.15">
      <c r="A33" s="13"/>
      <c r="B33" s="13"/>
      <c r="F33" s="18" t="s">
        <v>268</v>
      </c>
      <c r="G33" s="17"/>
      <c r="H33" s="13" t="str">
        <f t="shared" si="1"/>
        <v/>
      </c>
      <c r="I33" s="13" t="str">
        <f t="shared" si="5"/>
        <v>一般会計</v>
      </c>
      <c r="K33" s="13"/>
      <c r="L33" s="13"/>
      <c r="O33" s="13"/>
      <c r="P33" s="13"/>
      <c r="Q33" s="19"/>
      <c r="T33" s="13"/>
      <c r="U33" s="32" t="s">
        <v>623</v>
      </c>
      <c r="Y33" s="32" t="s">
        <v>382</v>
      </c>
      <c r="Z33" s="32" t="s">
        <v>510</v>
      </c>
      <c r="AA33" s="74"/>
      <c r="AB33" s="31"/>
      <c r="AC33" s="31"/>
      <c r="AD33" s="31"/>
      <c r="AE33" s="31"/>
      <c r="AF33" s="30"/>
      <c r="AK33" s="51" t="str">
        <f t="shared" si="7"/>
        <v>f</v>
      </c>
    </row>
    <row r="34" spans="1:37" ht="13.5" customHeight="1" x14ac:dyDescent="0.15">
      <c r="A34" s="13"/>
      <c r="B34" s="13"/>
      <c r="F34" s="18" t="s">
        <v>269</v>
      </c>
      <c r="G34" s="17"/>
      <c r="H34" s="13" t="str">
        <f t="shared" si="1"/>
        <v/>
      </c>
      <c r="I34" s="13" t="str">
        <f t="shared" si="5"/>
        <v>一般会計</v>
      </c>
      <c r="K34" s="13"/>
      <c r="L34" s="13"/>
      <c r="O34" s="13"/>
      <c r="P34" s="13"/>
      <c r="Q34" s="19"/>
      <c r="T34" s="13"/>
      <c r="U34" s="32" t="s">
        <v>624</v>
      </c>
      <c r="Y34" s="32" t="s">
        <v>383</v>
      </c>
      <c r="Z34" s="32" t="s">
        <v>511</v>
      </c>
      <c r="AB34" s="31"/>
      <c r="AC34" s="31"/>
      <c r="AD34" s="31"/>
      <c r="AE34" s="31"/>
      <c r="AF34" s="30"/>
      <c r="AK34" s="51" t="str">
        <f t="shared" si="7"/>
        <v>g</v>
      </c>
    </row>
    <row r="35" spans="1:37" ht="13.5" customHeight="1" x14ac:dyDescent="0.15">
      <c r="A35" s="13"/>
      <c r="B35" s="13"/>
      <c r="F35" s="18" t="s">
        <v>270</v>
      </c>
      <c r="G35" s="17"/>
      <c r="H35" s="13" t="str">
        <f t="shared" si="1"/>
        <v/>
      </c>
      <c r="I35" s="13" t="str">
        <f t="shared" si="5"/>
        <v>一般会計</v>
      </c>
      <c r="K35" s="13"/>
      <c r="L35" s="13"/>
      <c r="O35" s="13"/>
      <c r="P35" s="13"/>
      <c r="Q35" s="19"/>
      <c r="T35" s="13"/>
      <c r="U35" s="32" t="s">
        <v>625</v>
      </c>
      <c r="Y35" s="32" t="s">
        <v>384</v>
      </c>
      <c r="Z35" s="32" t="s">
        <v>512</v>
      </c>
      <c r="AC35" s="31"/>
      <c r="AF35" s="30"/>
      <c r="AK35" s="51" t="str">
        <f t="shared" si="7"/>
        <v>h</v>
      </c>
    </row>
    <row r="36" spans="1:37" ht="13.5" customHeight="1" x14ac:dyDescent="0.15">
      <c r="A36" s="13"/>
      <c r="B36" s="13"/>
      <c r="F36" s="18" t="s">
        <v>271</v>
      </c>
      <c r="G36" s="17"/>
      <c r="H36" s="13" t="str">
        <f t="shared" si="1"/>
        <v/>
      </c>
      <c r="I36" s="13" t="str">
        <f t="shared" si="5"/>
        <v>一般会計</v>
      </c>
      <c r="K36" s="13"/>
      <c r="L36" s="13"/>
      <c r="O36" s="13"/>
      <c r="P36" s="13"/>
      <c r="Q36" s="19"/>
      <c r="T36" s="13"/>
      <c r="Y36" s="32" t="s">
        <v>385</v>
      </c>
      <c r="Z36" s="32" t="s">
        <v>513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2" t="s">
        <v>514</v>
      </c>
      <c r="AF37" s="30"/>
      <c r="AK37" s="51" t="str">
        <f t="shared" si="7"/>
        <v>j</v>
      </c>
    </row>
    <row r="38" spans="1:37" x14ac:dyDescent="0.15">
      <c r="A38" s="13"/>
      <c r="B38" s="13"/>
      <c r="F38" s="13"/>
      <c r="G38" s="19"/>
      <c r="K38" s="13"/>
      <c r="L38" s="13"/>
      <c r="O38" s="13"/>
      <c r="P38" s="13"/>
      <c r="Q38" s="19"/>
      <c r="T38" s="13"/>
      <c r="Y38" s="32" t="s">
        <v>387</v>
      </c>
      <c r="Z38" s="32" t="s">
        <v>515</v>
      </c>
      <c r="AF38" s="30"/>
      <c r="AK38" s="51" t="str">
        <f t="shared" si="7"/>
        <v>k</v>
      </c>
    </row>
    <row r="39" spans="1:37" x14ac:dyDescent="0.15">
      <c r="A39" s="13"/>
      <c r="B39" s="13"/>
      <c r="F39" s="13" t="str">
        <f>I37</f>
        <v>一般会計</v>
      </c>
      <c r="G39" s="19"/>
      <c r="K39" s="13"/>
      <c r="L39" s="13"/>
      <c r="O39" s="13"/>
      <c r="P39" s="13"/>
      <c r="Q39" s="19"/>
      <c r="T39" s="13"/>
      <c r="U39" s="32" t="s">
        <v>627</v>
      </c>
      <c r="Y39" s="32" t="s">
        <v>388</v>
      </c>
      <c r="Z39" s="32" t="s">
        <v>516</v>
      </c>
      <c r="AF39" s="30"/>
      <c r="AK39" s="51" t="str">
        <f t="shared" si="7"/>
        <v>l</v>
      </c>
    </row>
    <row r="40" spans="1:37" x14ac:dyDescent="0.15">
      <c r="A40" s="13"/>
      <c r="B40" s="13"/>
      <c r="F40" s="13"/>
      <c r="G40" s="19"/>
      <c r="K40" s="13"/>
      <c r="L40" s="13"/>
      <c r="O40" s="13"/>
      <c r="P40" s="13"/>
      <c r="Q40" s="19"/>
      <c r="T40" s="13"/>
      <c r="U40" s="32"/>
      <c r="Y40" s="32" t="s">
        <v>389</v>
      </c>
      <c r="Z40" s="32" t="s">
        <v>517</v>
      </c>
      <c r="AF40" s="30"/>
      <c r="AK40" s="51" t="str">
        <f t="shared" si="7"/>
        <v>m</v>
      </c>
    </row>
    <row r="41" spans="1:37" x14ac:dyDescent="0.15">
      <c r="A41" s="13"/>
      <c r="B41" s="13"/>
      <c r="F41" s="13"/>
      <c r="G41" s="19"/>
      <c r="K41" s="13"/>
      <c r="L41" s="13"/>
      <c r="O41" s="13"/>
      <c r="P41" s="13"/>
      <c r="Q41" s="19"/>
      <c r="T41" s="13"/>
      <c r="U41" s="32" t="s">
        <v>328</v>
      </c>
      <c r="Y41" s="32" t="s">
        <v>390</v>
      </c>
      <c r="Z41" s="32" t="s">
        <v>518</v>
      </c>
      <c r="AF41" s="30"/>
      <c r="AK41" s="51" t="str">
        <f t="shared" si="7"/>
        <v>n</v>
      </c>
    </row>
    <row r="42" spans="1:37" x14ac:dyDescent="0.15">
      <c r="A42" s="13"/>
      <c r="B42" s="13"/>
      <c r="F42" s="13"/>
      <c r="G42" s="19"/>
      <c r="K42" s="13"/>
      <c r="L42" s="13"/>
      <c r="O42" s="13"/>
      <c r="P42" s="13"/>
      <c r="Q42" s="19"/>
      <c r="T42" s="13"/>
      <c r="U42" s="32" t="s">
        <v>338</v>
      </c>
      <c r="Y42" s="32" t="s">
        <v>391</v>
      </c>
      <c r="Z42" s="32" t="s">
        <v>519</v>
      </c>
      <c r="AF42" s="30"/>
      <c r="AK42" s="51" t="str">
        <f t="shared" si="7"/>
        <v>o</v>
      </c>
    </row>
    <row r="43" spans="1:37" x14ac:dyDescent="0.15">
      <c r="A43" s="13"/>
      <c r="B43" s="13"/>
      <c r="F43" s="13"/>
      <c r="G43" s="19"/>
      <c r="K43" s="13"/>
      <c r="L43" s="13"/>
      <c r="O43" s="13"/>
      <c r="P43" s="13"/>
      <c r="Q43" s="19"/>
      <c r="T43" s="13"/>
      <c r="Y43" s="32" t="s">
        <v>392</v>
      </c>
      <c r="Z43" s="32" t="s">
        <v>520</v>
      </c>
      <c r="AF43" s="30"/>
      <c r="AK43" s="51" t="str">
        <f t="shared" si="7"/>
        <v>p</v>
      </c>
    </row>
    <row r="44" spans="1:37" x14ac:dyDescent="0.15">
      <c r="A44" s="13"/>
      <c r="B44" s="13"/>
      <c r="F44" s="13"/>
      <c r="G44" s="19"/>
      <c r="K44" s="13"/>
      <c r="L44" s="13"/>
      <c r="O44" s="13"/>
      <c r="P44" s="13"/>
      <c r="Q44" s="19"/>
      <c r="T44" s="13"/>
      <c r="Y44" s="32" t="s">
        <v>393</v>
      </c>
      <c r="Z44" s="32" t="s">
        <v>521</v>
      </c>
      <c r="AF44" s="30"/>
      <c r="AK44" s="51" t="str">
        <f t="shared" si="7"/>
        <v>q</v>
      </c>
    </row>
    <row r="45" spans="1:37" x14ac:dyDescent="0.15">
      <c r="A45" s="13"/>
      <c r="B45" s="13"/>
      <c r="F45" s="13"/>
      <c r="G45" s="19"/>
      <c r="K45" s="13"/>
      <c r="L45" s="13"/>
      <c r="O45" s="13"/>
      <c r="P45" s="13"/>
      <c r="Q45" s="19"/>
      <c r="T45" s="13"/>
      <c r="U45" s="29" t="s">
        <v>161</v>
      </c>
      <c r="Y45" s="32" t="s">
        <v>394</v>
      </c>
      <c r="Z45" s="32" t="s">
        <v>522</v>
      </c>
      <c r="AF45" s="30"/>
      <c r="AK45" s="51" t="str">
        <f t="shared" si="7"/>
        <v>r</v>
      </c>
    </row>
    <row r="46" spans="1:37" x14ac:dyDescent="0.15">
      <c r="A46" s="13"/>
      <c r="B46" s="13"/>
      <c r="F46" s="13"/>
      <c r="G46" s="19"/>
      <c r="K46" s="13"/>
      <c r="L46" s="13"/>
      <c r="O46" s="13"/>
      <c r="P46" s="13"/>
      <c r="Q46" s="19"/>
      <c r="T46" s="13"/>
      <c r="U46" s="93" t="s">
        <v>663</v>
      </c>
      <c r="Y46" s="32" t="s">
        <v>395</v>
      </c>
      <c r="Z46" s="32" t="s">
        <v>523</v>
      </c>
      <c r="AF46" s="30"/>
      <c r="AK46" s="51" t="str">
        <f t="shared" si="7"/>
        <v>s</v>
      </c>
    </row>
    <row r="47" spans="1:37" x14ac:dyDescent="0.15">
      <c r="A47" s="13"/>
      <c r="B47" s="13"/>
      <c r="F47" s="13"/>
      <c r="G47" s="19"/>
      <c r="K47" s="13"/>
      <c r="L47" s="13"/>
      <c r="O47" s="13"/>
      <c r="P47" s="13"/>
      <c r="Q47" s="19"/>
      <c r="T47" s="13"/>
      <c r="Y47" s="32" t="s">
        <v>396</v>
      </c>
      <c r="Z47" s="32" t="s">
        <v>524</v>
      </c>
      <c r="AF47" s="30"/>
      <c r="AK47" s="51" t="str">
        <f t="shared" si="7"/>
        <v>t</v>
      </c>
    </row>
    <row r="48" spans="1:37" x14ac:dyDescent="0.15">
      <c r="A48" s="13"/>
      <c r="B48" s="13"/>
      <c r="F48" s="13"/>
      <c r="G48" s="19"/>
      <c r="K48" s="13"/>
      <c r="L48" s="13"/>
      <c r="O48" s="13"/>
      <c r="P48" s="13"/>
      <c r="Q48" s="19"/>
      <c r="T48" s="13"/>
      <c r="U48" s="93">
        <v>2021</v>
      </c>
      <c r="Y48" s="32" t="s">
        <v>397</v>
      </c>
      <c r="Z48" s="32" t="s">
        <v>525</v>
      </c>
      <c r="AF48" s="30"/>
      <c r="AK48" s="51" t="str">
        <f t="shared" si="7"/>
        <v>u</v>
      </c>
    </row>
    <row r="49" spans="1:37" x14ac:dyDescent="0.15">
      <c r="A49" s="13"/>
      <c r="B49" s="13"/>
      <c r="F49" s="13"/>
      <c r="G49" s="19"/>
      <c r="K49" s="13"/>
      <c r="L49" s="13"/>
      <c r="O49" s="13"/>
      <c r="P49" s="13"/>
      <c r="Q49" s="19"/>
      <c r="T49" s="13"/>
      <c r="U49" s="93">
        <v>2022</v>
      </c>
      <c r="Y49" s="32" t="s">
        <v>398</v>
      </c>
      <c r="Z49" s="32" t="s">
        <v>526</v>
      </c>
      <c r="AF49" s="30"/>
      <c r="AK49" s="51" t="str">
        <f t="shared" si="7"/>
        <v>v</v>
      </c>
    </row>
    <row r="50" spans="1:37" x14ac:dyDescent="0.15">
      <c r="A50" s="13"/>
      <c r="B50" s="13"/>
      <c r="F50" s="13"/>
      <c r="G50" s="19"/>
      <c r="K50" s="13"/>
      <c r="L50" s="13"/>
      <c r="O50" s="13"/>
      <c r="P50" s="13"/>
      <c r="Q50" s="19"/>
      <c r="T50" s="13"/>
      <c r="U50" s="93">
        <v>2023</v>
      </c>
      <c r="Y50" s="32" t="s">
        <v>399</v>
      </c>
      <c r="Z50" s="32" t="s">
        <v>527</v>
      </c>
      <c r="AF50" s="30"/>
    </row>
    <row r="51" spans="1:37" x14ac:dyDescent="0.15">
      <c r="A51" s="13"/>
      <c r="B51" s="13"/>
      <c r="F51" s="13"/>
      <c r="G51" s="19"/>
      <c r="K51" s="13"/>
      <c r="L51" s="13"/>
      <c r="O51" s="13"/>
      <c r="P51" s="13"/>
      <c r="Q51" s="19"/>
      <c r="T51" s="13"/>
      <c r="U51" s="93">
        <v>2024</v>
      </c>
      <c r="Y51" s="32" t="s">
        <v>400</v>
      </c>
      <c r="Z51" s="32" t="s">
        <v>528</v>
      </c>
      <c r="AF51" s="30"/>
    </row>
    <row r="52" spans="1:37" x14ac:dyDescent="0.15">
      <c r="A52" s="13"/>
      <c r="B52" s="13"/>
      <c r="F52" s="13"/>
      <c r="G52" s="19"/>
      <c r="K52" s="13"/>
      <c r="L52" s="13"/>
      <c r="O52" s="13"/>
      <c r="P52" s="13"/>
      <c r="Q52" s="19"/>
      <c r="T52" s="13"/>
      <c r="U52" s="93">
        <v>2025</v>
      </c>
      <c r="Y52" s="32" t="s">
        <v>401</v>
      </c>
      <c r="Z52" s="32" t="s">
        <v>529</v>
      </c>
      <c r="AF52" s="30"/>
    </row>
    <row r="53" spans="1:37" x14ac:dyDescent="0.15">
      <c r="A53" s="13"/>
      <c r="B53" s="13"/>
      <c r="F53" s="13"/>
      <c r="G53" s="19"/>
      <c r="K53" s="13"/>
      <c r="L53" s="13"/>
      <c r="O53" s="13"/>
      <c r="P53" s="13"/>
      <c r="Q53" s="19"/>
      <c r="T53" s="13"/>
      <c r="U53" s="93">
        <v>2026</v>
      </c>
      <c r="Y53" s="32" t="s">
        <v>402</v>
      </c>
      <c r="Z53" s="32" t="s">
        <v>530</v>
      </c>
      <c r="AF53" s="30"/>
    </row>
    <row r="54" spans="1:37" x14ac:dyDescent="0.15">
      <c r="A54" s="13"/>
      <c r="B54" s="13"/>
      <c r="F54" s="13"/>
      <c r="G54" s="19"/>
      <c r="K54" s="13"/>
      <c r="L54" s="13"/>
      <c r="O54" s="13"/>
      <c r="P54" s="20"/>
      <c r="Q54" s="19"/>
      <c r="T54" s="13"/>
      <c r="Y54" s="32" t="s">
        <v>403</v>
      </c>
      <c r="Z54" s="32" t="s">
        <v>531</v>
      </c>
      <c r="AF54" s="30"/>
    </row>
    <row r="55" spans="1:37" x14ac:dyDescent="0.15">
      <c r="A55" s="13"/>
      <c r="B55" s="13"/>
      <c r="F55" s="13"/>
      <c r="G55" s="19"/>
      <c r="K55" s="13"/>
      <c r="L55" s="13"/>
      <c r="O55" s="13"/>
      <c r="P55" s="13"/>
      <c r="Q55" s="19"/>
      <c r="T55" s="13"/>
      <c r="Y55" s="32" t="s">
        <v>404</v>
      </c>
      <c r="Z55" s="32" t="s">
        <v>532</v>
      </c>
      <c r="AF55" s="30"/>
    </row>
    <row r="56" spans="1:37" x14ac:dyDescent="0.15">
      <c r="A56" s="13"/>
      <c r="B56" s="13"/>
      <c r="F56" s="13"/>
      <c r="G56" s="19"/>
      <c r="K56" s="13"/>
      <c r="L56" s="13"/>
      <c r="O56" s="13"/>
      <c r="P56" s="13"/>
      <c r="Q56" s="19"/>
      <c r="T56" s="13"/>
      <c r="U56" s="93">
        <v>20</v>
      </c>
      <c r="Y56" s="32" t="s">
        <v>405</v>
      </c>
      <c r="Z56" s="32" t="s">
        <v>533</v>
      </c>
      <c r="AF56" s="30"/>
    </row>
    <row r="57" spans="1:37" x14ac:dyDescent="0.15">
      <c r="A57" s="13"/>
      <c r="B57" s="13"/>
      <c r="F57" s="13"/>
      <c r="G57" s="19"/>
      <c r="K57" s="13"/>
      <c r="L57" s="13"/>
      <c r="O57" s="13"/>
      <c r="P57" s="13"/>
      <c r="Q57" s="19"/>
      <c r="T57" s="13"/>
      <c r="U57" s="32" t="s">
        <v>603</v>
      </c>
      <c r="Y57" s="32" t="s">
        <v>406</v>
      </c>
      <c r="Z57" s="32" t="s">
        <v>534</v>
      </c>
      <c r="AF57" s="30"/>
    </row>
    <row r="58" spans="1:37" x14ac:dyDescent="0.15">
      <c r="A58" s="13"/>
      <c r="B58" s="13"/>
      <c r="F58" s="13"/>
      <c r="G58" s="19"/>
      <c r="K58" s="13"/>
      <c r="L58" s="13"/>
      <c r="O58" s="13"/>
      <c r="P58" s="13"/>
      <c r="Q58" s="19"/>
      <c r="T58" s="13"/>
      <c r="U58" s="32" t="s">
        <v>604</v>
      </c>
      <c r="Y58" s="32" t="s">
        <v>407</v>
      </c>
      <c r="Z58" s="32" t="s">
        <v>535</v>
      </c>
      <c r="AF58" s="30"/>
    </row>
    <row r="59" spans="1:37" x14ac:dyDescent="0.15">
      <c r="A59" s="13"/>
      <c r="B59" s="13"/>
      <c r="F59" s="13"/>
      <c r="G59" s="19"/>
      <c r="K59" s="13"/>
      <c r="L59" s="13"/>
      <c r="O59" s="13"/>
      <c r="P59" s="13"/>
      <c r="Q59" s="19"/>
      <c r="T59" s="13"/>
      <c r="Y59" s="32" t="s">
        <v>408</v>
      </c>
      <c r="Z59" s="32" t="s">
        <v>536</v>
      </c>
      <c r="AF59" s="30"/>
    </row>
    <row r="60" spans="1:37" x14ac:dyDescent="0.15">
      <c r="A60" s="13"/>
      <c r="B60" s="13"/>
      <c r="F60" s="13"/>
      <c r="G60" s="19"/>
      <c r="K60" s="13"/>
      <c r="L60" s="13"/>
      <c r="O60" s="13"/>
      <c r="P60" s="13"/>
      <c r="Q60" s="19"/>
      <c r="T60" s="13"/>
      <c r="Y60" s="32" t="s">
        <v>409</v>
      </c>
      <c r="Z60" s="32" t="s">
        <v>537</v>
      </c>
      <c r="AF60" s="30"/>
    </row>
    <row r="61" spans="1:37" x14ac:dyDescent="0.15">
      <c r="A61" s="13"/>
      <c r="B61" s="13"/>
      <c r="F61" s="13"/>
      <c r="G61" s="19"/>
      <c r="K61" s="13"/>
      <c r="L61" s="13"/>
      <c r="O61" s="13"/>
      <c r="P61" s="13"/>
      <c r="Q61" s="19"/>
      <c r="T61" s="13"/>
      <c r="Y61" s="32" t="s">
        <v>410</v>
      </c>
      <c r="Z61" s="32" t="s">
        <v>538</v>
      </c>
      <c r="AF61" s="30"/>
    </row>
    <row r="62" spans="1:37" x14ac:dyDescent="0.15">
      <c r="A62" s="13"/>
      <c r="B62" s="13"/>
      <c r="F62" s="13"/>
      <c r="G62" s="19"/>
      <c r="K62" s="13"/>
      <c r="L62" s="13"/>
      <c r="O62" s="13"/>
      <c r="P62" s="13"/>
      <c r="Q62" s="19"/>
      <c r="T62" s="13"/>
      <c r="Y62" s="32" t="s">
        <v>411</v>
      </c>
      <c r="Z62" s="32" t="s">
        <v>539</v>
      </c>
      <c r="AF62" s="30"/>
    </row>
    <row r="63" spans="1:37" x14ac:dyDescent="0.15">
      <c r="A63" s="13"/>
      <c r="B63" s="13"/>
      <c r="F63" s="13"/>
      <c r="G63" s="19"/>
      <c r="K63" s="13"/>
      <c r="L63" s="13"/>
      <c r="O63" s="13"/>
      <c r="P63" s="13"/>
      <c r="Q63" s="19"/>
      <c r="T63" s="13"/>
      <c r="Y63" s="32" t="s">
        <v>412</v>
      </c>
      <c r="Z63" s="32" t="s">
        <v>540</v>
      </c>
      <c r="AF63" s="30"/>
    </row>
    <row r="64" spans="1:37" x14ac:dyDescent="0.15">
      <c r="A64" s="13"/>
      <c r="B64" s="13"/>
      <c r="F64" s="13"/>
      <c r="G64" s="19"/>
      <c r="K64" s="13"/>
      <c r="L64" s="13"/>
      <c r="O64" s="13"/>
      <c r="P64" s="13"/>
      <c r="Q64" s="19"/>
      <c r="T64" s="13"/>
      <c r="Y64" s="32" t="s">
        <v>413</v>
      </c>
      <c r="Z64" s="32" t="s">
        <v>541</v>
      </c>
      <c r="AF64" s="30"/>
    </row>
    <row r="65" spans="1:32" x14ac:dyDescent="0.15">
      <c r="A65" s="13"/>
      <c r="B65" s="13"/>
      <c r="F65" s="13"/>
      <c r="G65" s="19"/>
      <c r="K65" s="13"/>
      <c r="L65" s="13"/>
      <c r="O65" s="13"/>
      <c r="P65" s="13"/>
      <c r="Q65" s="19"/>
      <c r="T65" s="13"/>
      <c r="Y65" s="32" t="s">
        <v>414</v>
      </c>
      <c r="Z65" s="32" t="s">
        <v>542</v>
      </c>
      <c r="AF65" s="30"/>
    </row>
    <row r="66" spans="1:32" x14ac:dyDescent="0.15">
      <c r="A66" s="13"/>
      <c r="B66" s="13"/>
      <c r="F66" s="13"/>
      <c r="G66" s="19"/>
      <c r="K66" s="13"/>
      <c r="L66" s="13"/>
      <c r="O66" s="13"/>
      <c r="P66" s="13"/>
      <c r="Q66" s="19"/>
      <c r="T66" s="13"/>
      <c r="Y66" s="32" t="s">
        <v>67</v>
      </c>
      <c r="Z66" s="32" t="s">
        <v>543</v>
      </c>
      <c r="AF66" s="30"/>
    </row>
    <row r="67" spans="1:32" x14ac:dyDescent="0.15">
      <c r="A67" s="13"/>
      <c r="B67" s="13"/>
      <c r="F67" s="13"/>
      <c r="G67" s="19"/>
      <c r="K67" s="13"/>
      <c r="L67" s="13"/>
      <c r="O67" s="13"/>
      <c r="P67" s="13"/>
      <c r="Q67" s="19"/>
      <c r="T67" s="13"/>
      <c r="Y67" s="32" t="s">
        <v>415</v>
      </c>
      <c r="Z67" s="32" t="s">
        <v>544</v>
      </c>
      <c r="AF67" s="30"/>
    </row>
    <row r="68" spans="1:32" x14ac:dyDescent="0.15">
      <c r="A68" s="13"/>
      <c r="B68" s="13"/>
      <c r="F68" s="13"/>
      <c r="G68" s="19"/>
      <c r="K68" s="13"/>
      <c r="L68" s="13"/>
      <c r="O68" s="13"/>
      <c r="P68" s="13"/>
      <c r="Q68" s="19"/>
      <c r="T68" s="13"/>
      <c r="Y68" s="32" t="s">
        <v>416</v>
      </c>
      <c r="Z68" s="32" t="s">
        <v>545</v>
      </c>
      <c r="AF68" s="30"/>
    </row>
    <row r="69" spans="1:32" x14ac:dyDescent="0.15">
      <c r="A69" s="13"/>
      <c r="B69" s="13"/>
      <c r="F69" s="13"/>
      <c r="G69" s="19"/>
      <c r="K69" s="13"/>
      <c r="L69" s="13"/>
      <c r="O69" s="13"/>
      <c r="P69" s="13"/>
      <c r="Q69" s="19"/>
      <c r="T69" s="13"/>
      <c r="Y69" s="32" t="s">
        <v>417</v>
      </c>
      <c r="Z69" s="32" t="s">
        <v>546</v>
      </c>
      <c r="AF69" s="30"/>
    </row>
    <row r="70" spans="1:32" x14ac:dyDescent="0.15">
      <c r="A70" s="13"/>
      <c r="B70" s="13"/>
      <c r="Y70" s="32" t="s">
        <v>418</v>
      </c>
      <c r="Z70" s="32" t="s">
        <v>547</v>
      </c>
    </row>
    <row r="71" spans="1:32" x14ac:dyDescent="0.15">
      <c r="Y71" s="32" t="s">
        <v>419</v>
      </c>
      <c r="Z71" s="32" t="s">
        <v>548</v>
      </c>
    </row>
    <row r="72" spans="1:32" x14ac:dyDescent="0.15">
      <c r="Y72" s="32" t="s">
        <v>420</v>
      </c>
      <c r="Z72" s="32" t="s">
        <v>549</v>
      </c>
    </row>
    <row r="73" spans="1:32" x14ac:dyDescent="0.15">
      <c r="Y73" s="32" t="s">
        <v>421</v>
      </c>
      <c r="Z73" s="32" t="s">
        <v>550</v>
      </c>
    </row>
    <row r="74" spans="1:32" x14ac:dyDescent="0.15">
      <c r="Y74" s="32" t="s">
        <v>422</v>
      </c>
      <c r="Z74" s="32" t="s">
        <v>551</v>
      </c>
    </row>
    <row r="75" spans="1:32" x14ac:dyDescent="0.15">
      <c r="Y75" s="32" t="s">
        <v>423</v>
      </c>
      <c r="Z75" s="32" t="s">
        <v>552</v>
      </c>
    </row>
    <row r="76" spans="1:32" x14ac:dyDescent="0.15">
      <c r="Y76" s="32" t="s">
        <v>424</v>
      </c>
      <c r="Z76" s="32" t="s">
        <v>553</v>
      </c>
    </row>
    <row r="77" spans="1:32" x14ac:dyDescent="0.15">
      <c r="Y77" s="32" t="s">
        <v>425</v>
      </c>
      <c r="Z77" s="32" t="s">
        <v>554</v>
      </c>
    </row>
    <row r="78" spans="1:32" x14ac:dyDescent="0.15">
      <c r="Y78" s="32" t="s">
        <v>426</v>
      </c>
      <c r="Z78" s="32" t="s">
        <v>555</v>
      </c>
    </row>
    <row r="79" spans="1:32" x14ac:dyDescent="0.15">
      <c r="Y79" s="32" t="s">
        <v>427</v>
      </c>
      <c r="Z79" s="32" t="s">
        <v>556</v>
      </c>
    </row>
    <row r="80" spans="1:32" x14ac:dyDescent="0.15">
      <c r="Y80" s="32" t="s">
        <v>428</v>
      </c>
      <c r="Z80" s="32" t="s">
        <v>557</v>
      </c>
    </row>
    <row r="81" spans="25:26" x14ac:dyDescent="0.15">
      <c r="Y81" s="32" t="s">
        <v>429</v>
      </c>
      <c r="Z81" s="32" t="s">
        <v>558</v>
      </c>
    </row>
    <row r="82" spans="25:26" x14ac:dyDescent="0.15">
      <c r="Y82" s="32" t="s">
        <v>430</v>
      </c>
      <c r="Z82" s="32" t="s">
        <v>559</v>
      </c>
    </row>
    <row r="83" spans="25:26" x14ac:dyDescent="0.15">
      <c r="Y83" s="32" t="s">
        <v>431</v>
      </c>
      <c r="Z83" s="32" t="s">
        <v>560</v>
      </c>
    </row>
    <row r="84" spans="25:26" x14ac:dyDescent="0.15">
      <c r="Y84" s="32" t="s">
        <v>432</v>
      </c>
      <c r="Z84" s="32" t="s">
        <v>561</v>
      </c>
    </row>
    <row r="85" spans="25:26" x14ac:dyDescent="0.15">
      <c r="Y85" s="32" t="s">
        <v>433</v>
      </c>
      <c r="Z85" s="32" t="s">
        <v>562</v>
      </c>
    </row>
    <row r="86" spans="25:26" x14ac:dyDescent="0.15">
      <c r="Y86" s="32" t="s">
        <v>434</v>
      </c>
      <c r="Z86" s="32" t="s">
        <v>563</v>
      </c>
    </row>
    <row r="87" spans="25:26" x14ac:dyDescent="0.15">
      <c r="Y87" s="32" t="s">
        <v>435</v>
      </c>
      <c r="Z87" s="32" t="s">
        <v>564</v>
      </c>
    </row>
    <row r="88" spans="25:26" x14ac:dyDescent="0.15">
      <c r="Y88" s="32" t="s">
        <v>436</v>
      </c>
      <c r="Z88" s="32" t="s">
        <v>565</v>
      </c>
    </row>
    <row r="89" spans="25:26" x14ac:dyDescent="0.15">
      <c r="Y89" s="32" t="s">
        <v>437</v>
      </c>
      <c r="Z89" s="32" t="s">
        <v>566</v>
      </c>
    </row>
    <row r="90" spans="25:26" x14ac:dyDescent="0.15">
      <c r="Y90" s="32" t="s">
        <v>438</v>
      </c>
      <c r="Z90" s="32" t="s">
        <v>567</v>
      </c>
    </row>
    <row r="91" spans="25:26" x14ac:dyDescent="0.15">
      <c r="Y91" s="32" t="s">
        <v>439</v>
      </c>
      <c r="Z91" s="32" t="s">
        <v>568</v>
      </c>
    </row>
    <row r="92" spans="25:26" x14ac:dyDescent="0.15">
      <c r="Y92" s="32" t="s">
        <v>440</v>
      </c>
      <c r="Z92" s="32" t="s">
        <v>569</v>
      </c>
    </row>
    <row r="93" spans="25:26" x14ac:dyDescent="0.15">
      <c r="Y93" s="32" t="s">
        <v>441</v>
      </c>
      <c r="Z93" s="32" t="s">
        <v>570</v>
      </c>
    </row>
    <row r="94" spans="25:26" x14ac:dyDescent="0.15">
      <c r="Y94" s="32" t="s">
        <v>442</v>
      </c>
      <c r="Z94" s="32" t="s">
        <v>571</v>
      </c>
    </row>
    <row r="95" spans="25:26" x14ac:dyDescent="0.15">
      <c r="Y95" s="32" t="s">
        <v>443</v>
      </c>
      <c r="Z95" s="32" t="s">
        <v>572</v>
      </c>
    </row>
    <row r="96" spans="25:26" x14ac:dyDescent="0.15">
      <c r="Y96" s="32" t="s">
        <v>346</v>
      </c>
      <c r="Z96" s="32" t="s">
        <v>573</v>
      </c>
    </row>
    <row r="97" spans="25:26" x14ac:dyDescent="0.15">
      <c r="Y97" s="32" t="s">
        <v>444</v>
      </c>
      <c r="Z97" s="32" t="s">
        <v>574</v>
      </c>
    </row>
    <row r="98" spans="25:26" x14ac:dyDescent="0.15">
      <c r="Y98" s="32" t="s">
        <v>445</v>
      </c>
      <c r="Z98" s="32" t="s">
        <v>575</v>
      </c>
    </row>
    <row r="99" spans="25:26" x14ac:dyDescent="0.15">
      <c r="Y99" s="32" t="s">
        <v>475</v>
      </c>
      <c r="Z99" s="32" t="s">
        <v>576</v>
      </c>
    </row>
    <row r="100" spans="25:26" x14ac:dyDescent="0.15">
      <c r="Y100" s="32" t="s">
        <v>667</v>
      </c>
      <c r="Z100" s="32" t="s">
        <v>577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295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348</v>
      </c>
      <c r="AF2" s="963"/>
      <c r="AG2" s="963"/>
      <c r="AH2" s="900"/>
      <c r="AI2" s="963" t="s">
        <v>444</v>
      </c>
      <c r="AJ2" s="963"/>
      <c r="AK2" s="963"/>
      <c r="AL2" s="900"/>
      <c r="AM2" s="963" t="s">
        <v>445</v>
      </c>
      <c r="AN2" s="963"/>
      <c r="AO2" s="963"/>
      <c r="AP2" s="900"/>
      <c r="AQ2" s="506" t="s">
        <v>219</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0"/>
      <c r="AS3" s="448" t="s">
        <v>220</v>
      </c>
      <c r="AT3" s="449"/>
      <c r="AU3" s="450"/>
      <c r="AV3" s="450"/>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320</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295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348</v>
      </c>
      <c r="AF9" s="963"/>
      <c r="AG9" s="963"/>
      <c r="AH9" s="900"/>
      <c r="AI9" s="963" t="s">
        <v>444</v>
      </c>
      <c r="AJ9" s="963"/>
      <c r="AK9" s="963"/>
      <c r="AL9" s="900"/>
      <c r="AM9" s="963" t="s">
        <v>445</v>
      </c>
      <c r="AN9" s="963"/>
      <c r="AO9" s="963"/>
      <c r="AP9" s="900"/>
      <c r="AQ9" s="506" t="s">
        <v>219</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0"/>
      <c r="AS10" s="448" t="s">
        <v>220</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320</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295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348</v>
      </c>
      <c r="AF16" s="963"/>
      <c r="AG16" s="963"/>
      <c r="AH16" s="900"/>
      <c r="AI16" s="963" t="s">
        <v>444</v>
      </c>
      <c r="AJ16" s="963"/>
      <c r="AK16" s="963"/>
      <c r="AL16" s="900"/>
      <c r="AM16" s="963" t="s">
        <v>445</v>
      </c>
      <c r="AN16" s="963"/>
      <c r="AO16" s="963"/>
      <c r="AP16" s="900"/>
      <c r="AQ16" s="506" t="s">
        <v>219</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0"/>
      <c r="AS17" s="448" t="s">
        <v>220</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320</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295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348</v>
      </c>
      <c r="AF23" s="963"/>
      <c r="AG23" s="963"/>
      <c r="AH23" s="900"/>
      <c r="AI23" s="963" t="s">
        <v>444</v>
      </c>
      <c r="AJ23" s="963"/>
      <c r="AK23" s="963"/>
      <c r="AL23" s="900"/>
      <c r="AM23" s="963" t="s">
        <v>445</v>
      </c>
      <c r="AN23" s="963"/>
      <c r="AO23" s="963"/>
      <c r="AP23" s="900"/>
      <c r="AQ23" s="506" t="s">
        <v>219</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0"/>
      <c r="AS24" s="448" t="s">
        <v>220</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320</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295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348</v>
      </c>
      <c r="AF30" s="963"/>
      <c r="AG30" s="963"/>
      <c r="AH30" s="900"/>
      <c r="AI30" s="963" t="s">
        <v>444</v>
      </c>
      <c r="AJ30" s="963"/>
      <c r="AK30" s="963"/>
      <c r="AL30" s="900"/>
      <c r="AM30" s="963" t="s">
        <v>445</v>
      </c>
      <c r="AN30" s="963"/>
      <c r="AO30" s="963"/>
      <c r="AP30" s="900"/>
      <c r="AQ30" s="506" t="s">
        <v>219</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0"/>
      <c r="AS31" s="448" t="s">
        <v>220</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320</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295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348</v>
      </c>
      <c r="AF37" s="963"/>
      <c r="AG37" s="963"/>
      <c r="AH37" s="900"/>
      <c r="AI37" s="963" t="s">
        <v>444</v>
      </c>
      <c r="AJ37" s="963"/>
      <c r="AK37" s="963"/>
      <c r="AL37" s="900"/>
      <c r="AM37" s="963" t="s">
        <v>445</v>
      </c>
      <c r="AN37" s="963"/>
      <c r="AO37" s="963"/>
      <c r="AP37" s="900"/>
      <c r="AQ37" s="506" t="s">
        <v>219</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0"/>
      <c r="AS38" s="448" t="s">
        <v>220</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320</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295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348</v>
      </c>
      <c r="AF44" s="963"/>
      <c r="AG44" s="963"/>
      <c r="AH44" s="900"/>
      <c r="AI44" s="963" t="s">
        <v>444</v>
      </c>
      <c r="AJ44" s="963"/>
      <c r="AK44" s="963"/>
      <c r="AL44" s="900"/>
      <c r="AM44" s="963" t="s">
        <v>445</v>
      </c>
      <c r="AN44" s="963"/>
      <c r="AO44" s="963"/>
      <c r="AP44" s="900"/>
      <c r="AQ44" s="506" t="s">
        <v>219</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0"/>
      <c r="AS45" s="448" t="s">
        <v>220</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320</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295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348</v>
      </c>
      <c r="AF51" s="963"/>
      <c r="AG51" s="963"/>
      <c r="AH51" s="900"/>
      <c r="AI51" s="963" t="s">
        <v>444</v>
      </c>
      <c r="AJ51" s="963"/>
      <c r="AK51" s="963"/>
      <c r="AL51" s="900"/>
      <c r="AM51" s="963" t="s">
        <v>445</v>
      </c>
      <c r="AN51" s="963"/>
      <c r="AO51" s="963"/>
      <c r="AP51" s="900"/>
      <c r="AQ51" s="506" t="s">
        <v>219</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0"/>
      <c r="AS52" s="448" t="s">
        <v>220</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320</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295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348</v>
      </c>
      <c r="AF58" s="963"/>
      <c r="AG58" s="963"/>
      <c r="AH58" s="900"/>
      <c r="AI58" s="963" t="s">
        <v>444</v>
      </c>
      <c r="AJ58" s="963"/>
      <c r="AK58" s="963"/>
      <c r="AL58" s="900"/>
      <c r="AM58" s="963" t="s">
        <v>445</v>
      </c>
      <c r="AN58" s="963"/>
      <c r="AO58" s="963"/>
      <c r="AP58" s="900"/>
      <c r="AQ58" s="506" t="s">
        <v>219</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0"/>
      <c r="AS59" s="448" t="s">
        <v>220</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320</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295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348</v>
      </c>
      <c r="AF65" s="963"/>
      <c r="AG65" s="963"/>
      <c r="AH65" s="900"/>
      <c r="AI65" s="963" t="s">
        <v>444</v>
      </c>
      <c r="AJ65" s="963"/>
      <c r="AK65" s="963"/>
      <c r="AL65" s="900"/>
      <c r="AM65" s="963" t="s">
        <v>445</v>
      </c>
      <c r="AN65" s="963"/>
      <c r="AO65" s="963"/>
      <c r="AP65" s="900"/>
      <c r="AQ65" s="506" t="s">
        <v>219</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0"/>
      <c r="AS66" s="448" t="s">
        <v>220</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320</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846</v>
      </c>
      <c r="H2" s="818"/>
      <c r="I2" s="818"/>
      <c r="J2" s="818"/>
      <c r="K2" s="818"/>
      <c r="L2" s="818"/>
      <c r="M2" s="818"/>
      <c r="N2" s="818"/>
      <c r="O2" s="818"/>
      <c r="P2" s="818"/>
      <c r="Q2" s="818"/>
      <c r="R2" s="818"/>
      <c r="S2" s="818"/>
      <c r="T2" s="818"/>
      <c r="U2" s="818"/>
      <c r="V2" s="818"/>
      <c r="W2" s="818"/>
      <c r="X2" s="818"/>
      <c r="Y2" s="818"/>
      <c r="Z2" s="818"/>
      <c r="AA2" s="818"/>
      <c r="AB2" s="819"/>
      <c r="AC2" s="817" t="s">
        <v>886</v>
      </c>
      <c r="AD2" s="985"/>
      <c r="AE2" s="985"/>
      <c r="AF2" s="985"/>
      <c r="AG2" s="985"/>
      <c r="AH2" s="985"/>
      <c r="AI2" s="985"/>
      <c r="AJ2" s="985"/>
      <c r="AK2" s="985"/>
      <c r="AL2" s="985"/>
      <c r="AM2" s="985"/>
      <c r="AN2" s="985"/>
      <c r="AO2" s="985"/>
      <c r="AP2" s="985"/>
      <c r="AQ2" s="985"/>
      <c r="AR2" s="985"/>
      <c r="AS2" s="985"/>
      <c r="AT2" s="985"/>
      <c r="AU2" s="985"/>
      <c r="AV2" s="985"/>
      <c r="AW2" s="985"/>
      <c r="AX2" s="986"/>
      <c r="AY2">
        <f>COUNTA($G$4,$AC$4)</f>
        <v>2</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76"/>
      <c r="B4" s="977"/>
      <c r="C4" s="977"/>
      <c r="D4" s="977"/>
      <c r="E4" s="977"/>
      <c r="F4" s="978"/>
      <c r="G4" s="838" t="s">
        <v>844</v>
      </c>
      <c r="H4" s="839"/>
      <c r="I4" s="839"/>
      <c r="J4" s="839"/>
      <c r="K4" s="840"/>
      <c r="L4" s="841" t="s">
        <v>845</v>
      </c>
      <c r="M4" s="842"/>
      <c r="N4" s="842"/>
      <c r="O4" s="842"/>
      <c r="P4" s="842"/>
      <c r="Q4" s="842"/>
      <c r="R4" s="842"/>
      <c r="S4" s="842"/>
      <c r="T4" s="842"/>
      <c r="U4" s="842"/>
      <c r="V4" s="842"/>
      <c r="W4" s="842"/>
      <c r="X4" s="843"/>
      <c r="Y4" s="844">
        <v>67</v>
      </c>
      <c r="Z4" s="845"/>
      <c r="AA4" s="845"/>
      <c r="AB4" s="846"/>
      <c r="AC4" s="838" t="s">
        <v>884</v>
      </c>
      <c r="AD4" s="839"/>
      <c r="AE4" s="839"/>
      <c r="AF4" s="839"/>
      <c r="AG4" s="840"/>
      <c r="AH4" s="841" t="s">
        <v>885</v>
      </c>
      <c r="AI4" s="842"/>
      <c r="AJ4" s="842"/>
      <c r="AK4" s="842"/>
      <c r="AL4" s="842"/>
      <c r="AM4" s="842"/>
      <c r="AN4" s="842"/>
      <c r="AO4" s="842"/>
      <c r="AP4" s="842"/>
      <c r="AQ4" s="842"/>
      <c r="AR4" s="842"/>
      <c r="AS4" s="842"/>
      <c r="AT4" s="843"/>
      <c r="AU4" s="844">
        <v>235</v>
      </c>
      <c r="AV4" s="845"/>
      <c r="AW4" s="845"/>
      <c r="AX4" s="847"/>
      <c r="AY4" s="34">
        <f t="shared" ref="AY4:AY14" si="0">$AY$2</f>
        <v>2</v>
      </c>
    </row>
    <row r="5" spans="1:51" ht="24.75" hidden="1"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hidden="1"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hidden="1"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hidden="1"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hidden="1"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hidden="1"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hidden="1"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hidden="1"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hidden="1"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67</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235</v>
      </c>
      <c r="AV14" s="854"/>
      <c r="AW14" s="854"/>
      <c r="AX14" s="856"/>
      <c r="AY14" s="34">
        <f t="shared" si="0"/>
        <v>2</v>
      </c>
    </row>
    <row r="15" spans="1:51" ht="30" customHeight="1" x14ac:dyDescent="0.15">
      <c r="A15" s="976"/>
      <c r="B15" s="977"/>
      <c r="C15" s="977"/>
      <c r="D15" s="977"/>
      <c r="E15" s="977"/>
      <c r="F15" s="978"/>
      <c r="G15" s="817" t="s">
        <v>847</v>
      </c>
      <c r="H15" s="818"/>
      <c r="I15" s="818"/>
      <c r="J15" s="818"/>
      <c r="K15" s="818"/>
      <c r="L15" s="818"/>
      <c r="M15" s="818"/>
      <c r="N15" s="818"/>
      <c r="O15" s="818"/>
      <c r="P15" s="818"/>
      <c r="Q15" s="818"/>
      <c r="R15" s="818"/>
      <c r="S15" s="818"/>
      <c r="T15" s="818"/>
      <c r="U15" s="818"/>
      <c r="V15" s="818"/>
      <c r="W15" s="818"/>
      <c r="X15" s="818"/>
      <c r="Y15" s="818"/>
      <c r="Z15" s="818"/>
      <c r="AA15" s="818"/>
      <c r="AB15" s="819"/>
      <c r="AC15" s="817" t="s">
        <v>853</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2</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2</v>
      </c>
    </row>
    <row r="17" spans="1:51" ht="24.75" customHeight="1" x14ac:dyDescent="0.15">
      <c r="A17" s="976"/>
      <c r="B17" s="977"/>
      <c r="C17" s="977"/>
      <c r="D17" s="977"/>
      <c r="E17" s="977"/>
      <c r="F17" s="978"/>
      <c r="G17" s="838" t="s">
        <v>844</v>
      </c>
      <c r="H17" s="839"/>
      <c r="I17" s="839"/>
      <c r="J17" s="839"/>
      <c r="K17" s="840"/>
      <c r="L17" s="841" t="s">
        <v>848</v>
      </c>
      <c r="M17" s="842"/>
      <c r="N17" s="842"/>
      <c r="O17" s="842"/>
      <c r="P17" s="842"/>
      <c r="Q17" s="842"/>
      <c r="R17" s="842"/>
      <c r="S17" s="842"/>
      <c r="T17" s="842"/>
      <c r="U17" s="842"/>
      <c r="V17" s="842"/>
      <c r="W17" s="842"/>
      <c r="X17" s="843"/>
      <c r="Y17" s="844">
        <v>3122</v>
      </c>
      <c r="Z17" s="845"/>
      <c r="AA17" s="845"/>
      <c r="AB17" s="846"/>
      <c r="AC17" s="838" t="s">
        <v>844</v>
      </c>
      <c r="AD17" s="839"/>
      <c r="AE17" s="839"/>
      <c r="AF17" s="839"/>
      <c r="AG17" s="840"/>
      <c r="AH17" s="841" t="s">
        <v>854</v>
      </c>
      <c r="AI17" s="842"/>
      <c r="AJ17" s="842"/>
      <c r="AK17" s="842"/>
      <c r="AL17" s="842"/>
      <c r="AM17" s="842"/>
      <c r="AN17" s="842"/>
      <c r="AO17" s="842"/>
      <c r="AP17" s="842"/>
      <c r="AQ17" s="842"/>
      <c r="AR17" s="842"/>
      <c r="AS17" s="842"/>
      <c r="AT17" s="843"/>
      <c r="AU17" s="844">
        <v>1181</v>
      </c>
      <c r="AV17" s="845"/>
      <c r="AW17" s="845"/>
      <c r="AX17" s="847"/>
      <c r="AY17" s="34">
        <f t="shared" ref="AY17:AY27" si="1">$AY$15</f>
        <v>2</v>
      </c>
    </row>
    <row r="18" spans="1:51" ht="24.75" customHeight="1" x14ac:dyDescent="0.15">
      <c r="A18" s="976"/>
      <c r="B18" s="977"/>
      <c r="C18" s="977"/>
      <c r="D18" s="977"/>
      <c r="E18" s="977"/>
      <c r="F18" s="978"/>
      <c r="G18" s="824" t="s">
        <v>844</v>
      </c>
      <c r="H18" s="825"/>
      <c r="I18" s="825"/>
      <c r="J18" s="825"/>
      <c r="K18" s="826"/>
      <c r="L18" s="827" t="s">
        <v>849</v>
      </c>
      <c r="M18" s="828"/>
      <c r="N18" s="828"/>
      <c r="O18" s="828"/>
      <c r="P18" s="828"/>
      <c r="Q18" s="828"/>
      <c r="R18" s="828"/>
      <c r="S18" s="828"/>
      <c r="T18" s="828"/>
      <c r="U18" s="828"/>
      <c r="V18" s="828"/>
      <c r="W18" s="828"/>
      <c r="X18" s="829"/>
      <c r="Y18" s="830">
        <v>21</v>
      </c>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2</v>
      </c>
    </row>
    <row r="19" spans="1:51" ht="24.75" customHeight="1" x14ac:dyDescent="0.15">
      <c r="A19" s="976"/>
      <c r="B19" s="977"/>
      <c r="C19" s="977"/>
      <c r="D19" s="977"/>
      <c r="E19" s="977"/>
      <c r="F19" s="978"/>
      <c r="G19" s="824" t="s">
        <v>844</v>
      </c>
      <c r="H19" s="825"/>
      <c r="I19" s="825"/>
      <c r="J19" s="825"/>
      <c r="K19" s="826"/>
      <c r="L19" s="827" t="s">
        <v>850</v>
      </c>
      <c r="M19" s="828"/>
      <c r="N19" s="828"/>
      <c r="O19" s="828"/>
      <c r="P19" s="828"/>
      <c r="Q19" s="828"/>
      <c r="R19" s="828"/>
      <c r="S19" s="828"/>
      <c r="T19" s="828"/>
      <c r="U19" s="828"/>
      <c r="V19" s="828"/>
      <c r="W19" s="828"/>
      <c r="X19" s="829"/>
      <c r="Y19" s="830">
        <v>260</v>
      </c>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2</v>
      </c>
    </row>
    <row r="20" spans="1:51" ht="24.75" customHeight="1" x14ac:dyDescent="0.15">
      <c r="A20" s="976"/>
      <c r="B20" s="977"/>
      <c r="C20" s="977"/>
      <c r="D20" s="977"/>
      <c r="E20" s="977"/>
      <c r="F20" s="978"/>
      <c r="G20" s="824" t="s">
        <v>844</v>
      </c>
      <c r="H20" s="825"/>
      <c r="I20" s="825"/>
      <c r="J20" s="825"/>
      <c r="K20" s="826"/>
      <c r="L20" s="827" t="s">
        <v>851</v>
      </c>
      <c r="M20" s="828"/>
      <c r="N20" s="828"/>
      <c r="O20" s="828"/>
      <c r="P20" s="828"/>
      <c r="Q20" s="828"/>
      <c r="R20" s="828"/>
      <c r="S20" s="828"/>
      <c r="T20" s="828"/>
      <c r="U20" s="828"/>
      <c r="V20" s="828"/>
      <c r="W20" s="828"/>
      <c r="X20" s="829"/>
      <c r="Y20" s="830">
        <v>20</v>
      </c>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2</v>
      </c>
    </row>
    <row r="21" spans="1:51" ht="24.75" customHeight="1" x14ac:dyDescent="0.15">
      <c r="A21" s="976"/>
      <c r="B21" s="977"/>
      <c r="C21" s="977"/>
      <c r="D21" s="977"/>
      <c r="E21" s="977"/>
      <c r="F21" s="978"/>
      <c r="G21" s="824" t="s">
        <v>844</v>
      </c>
      <c r="H21" s="825"/>
      <c r="I21" s="825"/>
      <c r="J21" s="825"/>
      <c r="K21" s="826"/>
      <c r="L21" s="827" t="s">
        <v>852</v>
      </c>
      <c r="M21" s="828"/>
      <c r="N21" s="828"/>
      <c r="O21" s="828"/>
      <c r="P21" s="828"/>
      <c r="Q21" s="828"/>
      <c r="R21" s="828"/>
      <c r="S21" s="828"/>
      <c r="T21" s="828"/>
      <c r="U21" s="828"/>
      <c r="V21" s="828"/>
      <c r="W21" s="828"/>
      <c r="X21" s="829"/>
      <c r="Y21" s="830">
        <v>328</v>
      </c>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2</v>
      </c>
    </row>
    <row r="22" spans="1:51" ht="24.75" hidden="1"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2</v>
      </c>
    </row>
    <row r="23" spans="1:51" ht="24.75" hidden="1"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2</v>
      </c>
    </row>
    <row r="24" spans="1:51" ht="24.75" hidden="1"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2</v>
      </c>
    </row>
    <row r="25" spans="1:51" ht="24.75" hidden="1"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2</v>
      </c>
    </row>
    <row r="26" spans="1:51" ht="24.75" hidden="1"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2</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3751</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1181</v>
      </c>
      <c r="AV27" s="854"/>
      <c r="AW27" s="854"/>
      <c r="AX27" s="856"/>
      <c r="AY27" s="34">
        <f t="shared" si="1"/>
        <v>2</v>
      </c>
    </row>
    <row r="28" spans="1:51" ht="30" customHeight="1" x14ac:dyDescent="0.15">
      <c r="A28" s="976"/>
      <c r="B28" s="977"/>
      <c r="C28" s="977"/>
      <c r="D28" s="977"/>
      <c r="E28" s="977"/>
      <c r="F28" s="978"/>
      <c r="G28" s="817" t="s">
        <v>857</v>
      </c>
      <c r="H28" s="818"/>
      <c r="I28" s="818"/>
      <c r="J28" s="818"/>
      <c r="K28" s="818"/>
      <c r="L28" s="818"/>
      <c r="M28" s="818"/>
      <c r="N28" s="818"/>
      <c r="O28" s="818"/>
      <c r="P28" s="818"/>
      <c r="Q28" s="818"/>
      <c r="R28" s="818"/>
      <c r="S28" s="818"/>
      <c r="T28" s="818"/>
      <c r="U28" s="818"/>
      <c r="V28" s="818"/>
      <c r="W28" s="818"/>
      <c r="X28" s="818"/>
      <c r="Y28" s="818"/>
      <c r="Z28" s="818"/>
      <c r="AA28" s="818"/>
      <c r="AB28" s="819"/>
      <c r="AC28" s="817" t="s">
        <v>858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2</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2</v>
      </c>
    </row>
    <row r="30" spans="1:51" ht="24.75" customHeight="1" x14ac:dyDescent="0.15">
      <c r="A30" s="976"/>
      <c r="B30" s="977"/>
      <c r="C30" s="977"/>
      <c r="D30" s="977"/>
      <c r="E30" s="977"/>
      <c r="F30" s="978"/>
      <c r="G30" s="838" t="s">
        <v>844</v>
      </c>
      <c r="H30" s="839"/>
      <c r="I30" s="839"/>
      <c r="J30" s="839"/>
      <c r="K30" s="840"/>
      <c r="L30" s="841" t="s">
        <v>848</v>
      </c>
      <c r="M30" s="842"/>
      <c r="N30" s="842"/>
      <c r="O30" s="842"/>
      <c r="P30" s="842"/>
      <c r="Q30" s="842"/>
      <c r="R30" s="842"/>
      <c r="S30" s="842"/>
      <c r="T30" s="842"/>
      <c r="U30" s="842"/>
      <c r="V30" s="842"/>
      <c r="W30" s="842"/>
      <c r="X30" s="843"/>
      <c r="Y30" s="844">
        <v>547</v>
      </c>
      <c r="Z30" s="845"/>
      <c r="AA30" s="845"/>
      <c r="AB30" s="846"/>
      <c r="AC30" s="838" t="s">
        <v>844</v>
      </c>
      <c r="AD30" s="839"/>
      <c r="AE30" s="839"/>
      <c r="AF30" s="839"/>
      <c r="AG30" s="840"/>
      <c r="AH30" s="841" t="s">
        <v>848</v>
      </c>
      <c r="AI30" s="842"/>
      <c r="AJ30" s="842"/>
      <c r="AK30" s="842"/>
      <c r="AL30" s="842"/>
      <c r="AM30" s="842"/>
      <c r="AN30" s="842"/>
      <c r="AO30" s="842"/>
      <c r="AP30" s="842"/>
      <c r="AQ30" s="842"/>
      <c r="AR30" s="842"/>
      <c r="AS30" s="842"/>
      <c r="AT30" s="843"/>
      <c r="AU30" s="844">
        <v>31</v>
      </c>
      <c r="AV30" s="845"/>
      <c r="AW30" s="845"/>
      <c r="AX30" s="847"/>
      <c r="AY30" s="34">
        <f t="shared" ref="AY30:AY40" si="2">$AY$28</f>
        <v>2</v>
      </c>
    </row>
    <row r="31" spans="1:51" ht="24.75" customHeight="1" x14ac:dyDescent="0.15">
      <c r="A31" s="976"/>
      <c r="B31" s="977"/>
      <c r="C31" s="977"/>
      <c r="D31" s="977"/>
      <c r="E31" s="977"/>
      <c r="F31" s="978"/>
      <c r="G31" s="824" t="s">
        <v>844</v>
      </c>
      <c r="H31" s="825"/>
      <c r="I31" s="825"/>
      <c r="J31" s="825"/>
      <c r="K31" s="826"/>
      <c r="L31" s="827" t="s">
        <v>850</v>
      </c>
      <c r="M31" s="828"/>
      <c r="N31" s="828"/>
      <c r="O31" s="828"/>
      <c r="P31" s="828"/>
      <c r="Q31" s="828"/>
      <c r="R31" s="828"/>
      <c r="S31" s="828"/>
      <c r="T31" s="828"/>
      <c r="U31" s="828"/>
      <c r="V31" s="828"/>
      <c r="W31" s="828"/>
      <c r="X31" s="829"/>
      <c r="Y31" s="830">
        <v>38</v>
      </c>
      <c r="Z31" s="831"/>
      <c r="AA31" s="831"/>
      <c r="AB31" s="832"/>
      <c r="AC31" s="824" t="s">
        <v>844</v>
      </c>
      <c r="AD31" s="825"/>
      <c r="AE31" s="825"/>
      <c r="AF31" s="825"/>
      <c r="AG31" s="826"/>
      <c r="AH31" s="827" t="s">
        <v>845</v>
      </c>
      <c r="AI31" s="828"/>
      <c r="AJ31" s="828"/>
      <c r="AK31" s="828"/>
      <c r="AL31" s="828"/>
      <c r="AM31" s="828"/>
      <c r="AN31" s="828"/>
      <c r="AO31" s="828"/>
      <c r="AP31" s="828"/>
      <c r="AQ31" s="828"/>
      <c r="AR31" s="828"/>
      <c r="AS31" s="828"/>
      <c r="AT31" s="829"/>
      <c r="AU31" s="830">
        <v>3</v>
      </c>
      <c r="AV31" s="831"/>
      <c r="AW31" s="831"/>
      <c r="AX31" s="833"/>
      <c r="AY31" s="34">
        <f t="shared" si="2"/>
        <v>2</v>
      </c>
    </row>
    <row r="32" spans="1:51" ht="24.75" customHeight="1" x14ac:dyDescent="0.15">
      <c r="A32" s="976"/>
      <c r="B32" s="977"/>
      <c r="C32" s="977"/>
      <c r="D32" s="977"/>
      <c r="E32" s="977"/>
      <c r="F32" s="978"/>
      <c r="G32" s="824" t="s">
        <v>844</v>
      </c>
      <c r="H32" s="825"/>
      <c r="I32" s="825"/>
      <c r="J32" s="825"/>
      <c r="K32" s="826"/>
      <c r="L32" s="827" t="s">
        <v>859</v>
      </c>
      <c r="M32" s="828"/>
      <c r="N32" s="828"/>
      <c r="O32" s="828"/>
      <c r="P32" s="828"/>
      <c r="Q32" s="828"/>
      <c r="R32" s="828"/>
      <c r="S32" s="828"/>
      <c r="T32" s="828"/>
      <c r="U32" s="828"/>
      <c r="V32" s="828"/>
      <c r="W32" s="828"/>
      <c r="X32" s="829"/>
      <c r="Y32" s="830">
        <v>1</v>
      </c>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2</v>
      </c>
    </row>
    <row r="33" spans="1:51" ht="24.75" customHeight="1" x14ac:dyDescent="0.15">
      <c r="A33" s="976"/>
      <c r="B33" s="977"/>
      <c r="C33" s="977"/>
      <c r="D33" s="977"/>
      <c r="E33" s="977"/>
      <c r="F33" s="978"/>
      <c r="G33" s="824" t="s">
        <v>844</v>
      </c>
      <c r="H33" s="825"/>
      <c r="I33" s="825"/>
      <c r="J33" s="825"/>
      <c r="K33" s="826"/>
      <c r="L33" s="827" t="s">
        <v>852</v>
      </c>
      <c r="M33" s="828"/>
      <c r="N33" s="828"/>
      <c r="O33" s="828"/>
      <c r="P33" s="828"/>
      <c r="Q33" s="828"/>
      <c r="R33" s="828"/>
      <c r="S33" s="828"/>
      <c r="T33" s="828"/>
      <c r="U33" s="828"/>
      <c r="V33" s="828"/>
      <c r="W33" s="828"/>
      <c r="X33" s="829"/>
      <c r="Y33" s="830">
        <v>206</v>
      </c>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2</v>
      </c>
    </row>
    <row r="34" spans="1:51" ht="24.75" hidden="1"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2</v>
      </c>
    </row>
    <row r="35" spans="1:51" ht="24.75" hidden="1"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2</v>
      </c>
    </row>
    <row r="36" spans="1:51" ht="24.75" hidden="1"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2</v>
      </c>
    </row>
    <row r="37" spans="1:51" ht="24.75" hidden="1"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2</v>
      </c>
    </row>
    <row r="38" spans="1:51" ht="24.75" hidden="1"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2</v>
      </c>
    </row>
    <row r="39" spans="1:51" ht="24.75" hidden="1"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2</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792</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34</v>
      </c>
      <c r="AV40" s="854"/>
      <c r="AW40" s="854"/>
      <c r="AX40" s="856"/>
      <c r="AY40" s="34">
        <f t="shared" si="2"/>
        <v>2</v>
      </c>
    </row>
    <row r="41" spans="1:51" ht="30" customHeight="1" x14ac:dyDescent="0.15">
      <c r="A41" s="976"/>
      <c r="B41" s="977"/>
      <c r="C41" s="977"/>
      <c r="D41" s="977"/>
      <c r="E41" s="977"/>
      <c r="F41" s="978"/>
      <c r="G41" s="817" t="s">
        <v>860</v>
      </c>
      <c r="H41" s="818"/>
      <c r="I41" s="818"/>
      <c r="J41" s="818"/>
      <c r="K41" s="818"/>
      <c r="L41" s="818"/>
      <c r="M41" s="818"/>
      <c r="N41" s="818"/>
      <c r="O41" s="818"/>
      <c r="P41" s="818"/>
      <c r="Q41" s="818"/>
      <c r="R41" s="818"/>
      <c r="S41" s="818"/>
      <c r="T41" s="818"/>
      <c r="U41" s="818"/>
      <c r="V41" s="818"/>
      <c r="W41" s="818"/>
      <c r="X41" s="818"/>
      <c r="Y41" s="818"/>
      <c r="Z41" s="818"/>
      <c r="AA41" s="818"/>
      <c r="AB41" s="819"/>
      <c r="AC41" s="817" t="s">
        <v>861</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2</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2</v>
      </c>
    </row>
    <row r="43" spans="1:51" ht="24.75" customHeight="1" x14ac:dyDescent="0.15">
      <c r="A43" s="976"/>
      <c r="B43" s="977"/>
      <c r="C43" s="977"/>
      <c r="D43" s="977"/>
      <c r="E43" s="977"/>
      <c r="F43" s="978"/>
      <c r="G43" s="838" t="s">
        <v>844</v>
      </c>
      <c r="H43" s="839"/>
      <c r="I43" s="839"/>
      <c r="J43" s="839"/>
      <c r="K43" s="840"/>
      <c r="L43" s="841" t="s">
        <v>852</v>
      </c>
      <c r="M43" s="842"/>
      <c r="N43" s="842"/>
      <c r="O43" s="842"/>
      <c r="P43" s="842"/>
      <c r="Q43" s="842"/>
      <c r="R43" s="842"/>
      <c r="S43" s="842"/>
      <c r="T43" s="842"/>
      <c r="U43" s="842"/>
      <c r="V43" s="842"/>
      <c r="W43" s="842"/>
      <c r="X43" s="843"/>
      <c r="Y43" s="844">
        <v>156</v>
      </c>
      <c r="Z43" s="845"/>
      <c r="AA43" s="845"/>
      <c r="AB43" s="846"/>
      <c r="AC43" s="838" t="s">
        <v>844</v>
      </c>
      <c r="AD43" s="839"/>
      <c r="AE43" s="839"/>
      <c r="AF43" s="839"/>
      <c r="AG43" s="840"/>
      <c r="AH43" s="841" t="s">
        <v>848</v>
      </c>
      <c r="AI43" s="842"/>
      <c r="AJ43" s="842"/>
      <c r="AK43" s="842"/>
      <c r="AL43" s="842"/>
      <c r="AM43" s="842"/>
      <c r="AN43" s="842"/>
      <c r="AO43" s="842"/>
      <c r="AP43" s="842"/>
      <c r="AQ43" s="842"/>
      <c r="AR43" s="842"/>
      <c r="AS43" s="842"/>
      <c r="AT43" s="843"/>
      <c r="AU43" s="844">
        <v>184</v>
      </c>
      <c r="AV43" s="845"/>
      <c r="AW43" s="845"/>
      <c r="AX43" s="847"/>
      <c r="AY43" s="34">
        <f t="shared" ref="AY43:AY53" si="3">$AY$41</f>
        <v>2</v>
      </c>
    </row>
    <row r="44" spans="1:51" ht="24.75" customHeight="1" x14ac:dyDescent="0.15">
      <c r="A44" s="976"/>
      <c r="B44" s="977"/>
      <c r="C44" s="977"/>
      <c r="D44" s="977"/>
      <c r="E44" s="977"/>
      <c r="F44" s="978"/>
      <c r="G44" s="824" t="s">
        <v>844</v>
      </c>
      <c r="H44" s="825"/>
      <c r="I44" s="825"/>
      <c r="J44" s="825"/>
      <c r="K44" s="826"/>
      <c r="L44" s="827" t="s">
        <v>862</v>
      </c>
      <c r="M44" s="828"/>
      <c r="N44" s="828"/>
      <c r="O44" s="828"/>
      <c r="P44" s="828"/>
      <c r="Q44" s="828"/>
      <c r="R44" s="828"/>
      <c r="S44" s="828"/>
      <c r="T44" s="828"/>
      <c r="U44" s="828"/>
      <c r="V44" s="828"/>
      <c r="W44" s="828"/>
      <c r="X44" s="829"/>
      <c r="Y44" s="830">
        <v>70</v>
      </c>
      <c r="Z44" s="831"/>
      <c r="AA44" s="831"/>
      <c r="AB44" s="832"/>
      <c r="AC44" s="824" t="s">
        <v>844</v>
      </c>
      <c r="AD44" s="825"/>
      <c r="AE44" s="825"/>
      <c r="AF44" s="825"/>
      <c r="AG44" s="826"/>
      <c r="AH44" s="827" t="s">
        <v>850</v>
      </c>
      <c r="AI44" s="828"/>
      <c r="AJ44" s="828"/>
      <c r="AK44" s="828"/>
      <c r="AL44" s="828"/>
      <c r="AM44" s="828"/>
      <c r="AN44" s="828"/>
      <c r="AO44" s="828"/>
      <c r="AP44" s="828"/>
      <c r="AQ44" s="828"/>
      <c r="AR44" s="828"/>
      <c r="AS44" s="828"/>
      <c r="AT44" s="829"/>
      <c r="AU44" s="830">
        <v>10</v>
      </c>
      <c r="AV44" s="831"/>
      <c r="AW44" s="831"/>
      <c r="AX44" s="833"/>
      <c r="AY44" s="34">
        <f t="shared" si="3"/>
        <v>2</v>
      </c>
    </row>
    <row r="45" spans="1:51" ht="24.75" hidden="1"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2</v>
      </c>
    </row>
    <row r="46" spans="1:51" ht="24.75" hidden="1"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2</v>
      </c>
    </row>
    <row r="47" spans="1:51" ht="24.75" hidden="1"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2</v>
      </c>
    </row>
    <row r="48" spans="1:51" ht="24.75" hidden="1"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2</v>
      </c>
    </row>
    <row r="49" spans="1:51" ht="24.75" hidden="1"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2</v>
      </c>
    </row>
    <row r="50" spans="1:51" ht="24.75" hidden="1"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2</v>
      </c>
    </row>
    <row r="51" spans="1:51" ht="24.75" hidden="1"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2</v>
      </c>
    </row>
    <row r="52" spans="1:51" ht="24.75" hidden="1"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2</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226</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194</v>
      </c>
      <c r="AV53" s="970"/>
      <c r="AW53" s="970"/>
      <c r="AX53" s="972"/>
      <c r="AY53" s="34">
        <f t="shared" si="3"/>
        <v>2</v>
      </c>
    </row>
    <row r="54" spans="1:51" s="37" customFormat="1" ht="24.75" customHeight="1" thickBot="1" x14ac:dyDescent="0.2"/>
    <row r="55" spans="1:51" ht="30" customHeight="1" x14ac:dyDescent="0.15">
      <c r="A55" s="982" t="s">
        <v>26</v>
      </c>
      <c r="B55" s="983"/>
      <c r="C55" s="983"/>
      <c r="D55" s="983"/>
      <c r="E55" s="983"/>
      <c r="F55" s="984"/>
      <c r="G55" s="817" t="s">
        <v>863</v>
      </c>
      <c r="H55" s="818"/>
      <c r="I55" s="818"/>
      <c r="J55" s="818"/>
      <c r="K55" s="818"/>
      <c r="L55" s="818"/>
      <c r="M55" s="818"/>
      <c r="N55" s="818"/>
      <c r="O55" s="818"/>
      <c r="P55" s="818"/>
      <c r="Q55" s="818"/>
      <c r="R55" s="818"/>
      <c r="S55" s="818"/>
      <c r="T55" s="818"/>
      <c r="U55" s="818"/>
      <c r="V55" s="818"/>
      <c r="W55" s="818"/>
      <c r="X55" s="818"/>
      <c r="Y55" s="818"/>
      <c r="Z55" s="818"/>
      <c r="AA55" s="818"/>
      <c r="AB55" s="819"/>
      <c r="AC55" s="817" t="s">
        <v>865</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2</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2</v>
      </c>
    </row>
    <row r="57" spans="1:51" ht="24.75" customHeight="1" x14ac:dyDescent="0.15">
      <c r="A57" s="976"/>
      <c r="B57" s="977"/>
      <c r="C57" s="977"/>
      <c r="D57" s="977"/>
      <c r="E57" s="977"/>
      <c r="F57" s="978"/>
      <c r="G57" s="838" t="s">
        <v>844</v>
      </c>
      <c r="H57" s="839"/>
      <c r="I57" s="839"/>
      <c r="J57" s="839"/>
      <c r="K57" s="840"/>
      <c r="L57" s="841" t="s">
        <v>848</v>
      </c>
      <c r="M57" s="842"/>
      <c r="N57" s="842"/>
      <c r="O57" s="842"/>
      <c r="P57" s="842"/>
      <c r="Q57" s="842"/>
      <c r="R57" s="842"/>
      <c r="S57" s="842"/>
      <c r="T57" s="842"/>
      <c r="U57" s="842"/>
      <c r="V57" s="842"/>
      <c r="W57" s="842"/>
      <c r="X57" s="843"/>
      <c r="Y57" s="844">
        <v>19</v>
      </c>
      <c r="Z57" s="845"/>
      <c r="AA57" s="845"/>
      <c r="AB57" s="846"/>
      <c r="AC57" s="838" t="s">
        <v>844</v>
      </c>
      <c r="AD57" s="839"/>
      <c r="AE57" s="839"/>
      <c r="AF57" s="839"/>
      <c r="AG57" s="840"/>
      <c r="AH57" s="841" t="s">
        <v>848</v>
      </c>
      <c r="AI57" s="842"/>
      <c r="AJ57" s="842"/>
      <c r="AK57" s="842"/>
      <c r="AL57" s="842"/>
      <c r="AM57" s="842"/>
      <c r="AN57" s="842"/>
      <c r="AO57" s="842"/>
      <c r="AP57" s="842"/>
      <c r="AQ57" s="842"/>
      <c r="AR57" s="842"/>
      <c r="AS57" s="842"/>
      <c r="AT57" s="843"/>
      <c r="AU57" s="844">
        <v>84</v>
      </c>
      <c r="AV57" s="845"/>
      <c r="AW57" s="845"/>
      <c r="AX57" s="847"/>
      <c r="AY57" s="34">
        <f t="shared" ref="AY57:AY67" si="4">$AY$55</f>
        <v>2</v>
      </c>
    </row>
    <row r="58" spans="1:51" ht="24.75" customHeight="1" x14ac:dyDescent="0.15">
      <c r="A58" s="976"/>
      <c r="B58" s="977"/>
      <c r="C58" s="977"/>
      <c r="D58" s="977"/>
      <c r="E58" s="977"/>
      <c r="F58" s="978"/>
      <c r="G58" s="824" t="s">
        <v>844</v>
      </c>
      <c r="H58" s="825"/>
      <c r="I58" s="825"/>
      <c r="J58" s="825"/>
      <c r="K58" s="826"/>
      <c r="L58" s="827" t="s">
        <v>864</v>
      </c>
      <c r="M58" s="828"/>
      <c r="N58" s="828"/>
      <c r="O58" s="828"/>
      <c r="P58" s="828"/>
      <c r="Q58" s="828"/>
      <c r="R58" s="828"/>
      <c r="S58" s="828"/>
      <c r="T58" s="828"/>
      <c r="U58" s="828"/>
      <c r="V58" s="828"/>
      <c r="W58" s="828"/>
      <c r="X58" s="829"/>
      <c r="Y58" s="830">
        <v>15</v>
      </c>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2</v>
      </c>
    </row>
    <row r="59" spans="1:51" ht="24.75" hidden="1"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2</v>
      </c>
    </row>
    <row r="60" spans="1:51" ht="24.75" hidden="1"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2</v>
      </c>
    </row>
    <row r="61" spans="1:51" ht="24.75" hidden="1"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2</v>
      </c>
    </row>
    <row r="62" spans="1:51" ht="24.75" hidden="1"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2</v>
      </c>
    </row>
    <row r="63" spans="1:51" ht="24.75" hidden="1"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2</v>
      </c>
    </row>
    <row r="64" spans="1:51" ht="24.75" hidden="1"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2</v>
      </c>
    </row>
    <row r="65" spans="1:51" ht="24.75" hidden="1"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2</v>
      </c>
    </row>
    <row r="66" spans="1:51" ht="24.75" hidden="1"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2</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34</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84</v>
      </c>
      <c r="AV67" s="854"/>
      <c r="AW67" s="854"/>
      <c r="AX67" s="856"/>
      <c r="AY67" s="34">
        <f t="shared" si="4"/>
        <v>2</v>
      </c>
    </row>
    <row r="68" spans="1:51" ht="30" customHeight="1" x14ac:dyDescent="0.15">
      <c r="A68" s="976"/>
      <c r="B68" s="977"/>
      <c r="C68" s="977"/>
      <c r="D68" s="977"/>
      <c r="E68" s="977"/>
      <c r="F68" s="978"/>
      <c r="G68" s="817" t="s">
        <v>866</v>
      </c>
      <c r="H68" s="818"/>
      <c r="I68" s="818"/>
      <c r="J68" s="818"/>
      <c r="K68" s="818"/>
      <c r="L68" s="818"/>
      <c r="M68" s="818"/>
      <c r="N68" s="818"/>
      <c r="O68" s="818"/>
      <c r="P68" s="818"/>
      <c r="Q68" s="818"/>
      <c r="R68" s="818"/>
      <c r="S68" s="818"/>
      <c r="T68" s="818"/>
      <c r="U68" s="818"/>
      <c r="V68" s="818"/>
      <c r="W68" s="818"/>
      <c r="X68" s="818"/>
      <c r="Y68" s="818"/>
      <c r="Z68" s="818"/>
      <c r="AA68" s="818"/>
      <c r="AB68" s="819"/>
      <c r="AC68" s="817" t="s">
        <v>867</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2</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2</v>
      </c>
    </row>
    <row r="70" spans="1:51" ht="24.75" customHeight="1" x14ac:dyDescent="0.15">
      <c r="A70" s="976"/>
      <c r="B70" s="977"/>
      <c r="C70" s="977"/>
      <c r="D70" s="977"/>
      <c r="E70" s="977"/>
      <c r="F70" s="978"/>
      <c r="G70" s="838" t="s">
        <v>844</v>
      </c>
      <c r="H70" s="839"/>
      <c r="I70" s="839"/>
      <c r="J70" s="839"/>
      <c r="K70" s="840"/>
      <c r="L70" s="841" t="s">
        <v>848</v>
      </c>
      <c r="M70" s="842"/>
      <c r="N70" s="842"/>
      <c r="O70" s="842"/>
      <c r="P70" s="842"/>
      <c r="Q70" s="842"/>
      <c r="R70" s="842"/>
      <c r="S70" s="842"/>
      <c r="T70" s="842"/>
      <c r="U70" s="842"/>
      <c r="V70" s="842"/>
      <c r="W70" s="842"/>
      <c r="X70" s="843"/>
      <c r="Y70" s="844">
        <v>31</v>
      </c>
      <c r="Z70" s="845"/>
      <c r="AA70" s="845"/>
      <c r="AB70" s="846"/>
      <c r="AC70" s="838" t="s">
        <v>844</v>
      </c>
      <c r="AD70" s="839"/>
      <c r="AE70" s="839"/>
      <c r="AF70" s="839"/>
      <c r="AG70" s="840"/>
      <c r="AH70" s="841" t="s">
        <v>848</v>
      </c>
      <c r="AI70" s="842"/>
      <c r="AJ70" s="842"/>
      <c r="AK70" s="842"/>
      <c r="AL70" s="842"/>
      <c r="AM70" s="842"/>
      <c r="AN70" s="842"/>
      <c r="AO70" s="842"/>
      <c r="AP70" s="842"/>
      <c r="AQ70" s="842"/>
      <c r="AR70" s="842"/>
      <c r="AS70" s="842"/>
      <c r="AT70" s="843"/>
      <c r="AU70" s="844">
        <v>3</v>
      </c>
      <c r="AV70" s="845"/>
      <c r="AW70" s="845"/>
      <c r="AX70" s="847"/>
      <c r="AY70" s="34">
        <f t="shared" ref="AY70:AY80" si="5">$AY$68</f>
        <v>2</v>
      </c>
    </row>
    <row r="71" spans="1:51" ht="24.75" hidden="1"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2</v>
      </c>
    </row>
    <row r="72" spans="1:51" ht="24.75" hidden="1"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2</v>
      </c>
    </row>
    <row r="73" spans="1:51" ht="24.75" hidden="1"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2</v>
      </c>
    </row>
    <row r="74" spans="1:51" ht="24.75" hidden="1"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2</v>
      </c>
    </row>
    <row r="75" spans="1:51" ht="24.75" hidden="1"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2</v>
      </c>
    </row>
    <row r="76" spans="1:51" ht="24.75" hidden="1"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2</v>
      </c>
    </row>
    <row r="77" spans="1:51" ht="24.75" hidden="1"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2</v>
      </c>
    </row>
    <row r="78" spans="1:51" ht="24.75" hidden="1"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2</v>
      </c>
    </row>
    <row r="79" spans="1:51" ht="24.75" hidden="1"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2</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31</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3</v>
      </c>
      <c r="AV80" s="854"/>
      <c r="AW80" s="854"/>
      <c r="AX80" s="856"/>
      <c r="AY80" s="34">
        <f t="shared" si="5"/>
        <v>2</v>
      </c>
    </row>
    <row r="81" spans="1:51" ht="30" customHeight="1" x14ac:dyDescent="0.15">
      <c r="A81" s="976"/>
      <c r="B81" s="977"/>
      <c r="C81" s="977"/>
      <c r="D81" s="977"/>
      <c r="E81" s="977"/>
      <c r="F81" s="978"/>
      <c r="G81" s="817" t="s">
        <v>870</v>
      </c>
      <c r="H81" s="818"/>
      <c r="I81" s="818"/>
      <c r="J81" s="818"/>
      <c r="K81" s="818"/>
      <c r="L81" s="818"/>
      <c r="M81" s="818"/>
      <c r="N81" s="818"/>
      <c r="O81" s="818"/>
      <c r="P81" s="818"/>
      <c r="Q81" s="818"/>
      <c r="R81" s="818"/>
      <c r="S81" s="818"/>
      <c r="T81" s="818"/>
      <c r="U81" s="818"/>
      <c r="V81" s="818"/>
      <c r="W81" s="818"/>
      <c r="X81" s="818"/>
      <c r="Y81" s="818"/>
      <c r="Z81" s="818"/>
      <c r="AA81" s="818"/>
      <c r="AB81" s="819"/>
      <c r="AC81" s="817" t="s">
        <v>868</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2</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2</v>
      </c>
    </row>
    <row r="83" spans="1:51" ht="24.75" customHeight="1" x14ac:dyDescent="0.15">
      <c r="A83" s="976"/>
      <c r="B83" s="977"/>
      <c r="C83" s="977"/>
      <c r="D83" s="977"/>
      <c r="E83" s="977"/>
      <c r="F83" s="978"/>
      <c r="G83" s="838" t="s">
        <v>844</v>
      </c>
      <c r="H83" s="839"/>
      <c r="I83" s="839"/>
      <c r="J83" s="839"/>
      <c r="K83" s="840"/>
      <c r="L83" s="841" t="s">
        <v>848</v>
      </c>
      <c r="M83" s="842"/>
      <c r="N83" s="842"/>
      <c r="O83" s="842"/>
      <c r="P83" s="842"/>
      <c r="Q83" s="842"/>
      <c r="R83" s="842"/>
      <c r="S83" s="842"/>
      <c r="T83" s="842"/>
      <c r="U83" s="842"/>
      <c r="V83" s="842"/>
      <c r="W83" s="842"/>
      <c r="X83" s="843"/>
      <c r="Y83" s="844">
        <v>58</v>
      </c>
      <c r="Z83" s="845"/>
      <c r="AA83" s="845"/>
      <c r="AB83" s="846"/>
      <c r="AC83" s="838" t="s">
        <v>844</v>
      </c>
      <c r="AD83" s="839"/>
      <c r="AE83" s="839"/>
      <c r="AF83" s="839"/>
      <c r="AG83" s="840"/>
      <c r="AH83" s="841" t="s">
        <v>869</v>
      </c>
      <c r="AI83" s="842"/>
      <c r="AJ83" s="842"/>
      <c r="AK83" s="842"/>
      <c r="AL83" s="842"/>
      <c r="AM83" s="842"/>
      <c r="AN83" s="842"/>
      <c r="AO83" s="842"/>
      <c r="AP83" s="842"/>
      <c r="AQ83" s="842"/>
      <c r="AR83" s="842"/>
      <c r="AS83" s="842"/>
      <c r="AT83" s="843"/>
      <c r="AU83" s="844">
        <v>20</v>
      </c>
      <c r="AV83" s="845"/>
      <c r="AW83" s="845"/>
      <c r="AX83" s="847"/>
      <c r="AY83" s="34">
        <f t="shared" ref="AY83:AY93" si="6">$AY$81</f>
        <v>2</v>
      </c>
    </row>
    <row r="84" spans="1:51" ht="24.75" hidden="1"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2</v>
      </c>
    </row>
    <row r="85" spans="1:51" ht="24.75" hidden="1"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2</v>
      </c>
    </row>
    <row r="86" spans="1:51" ht="24.75" hidden="1"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2</v>
      </c>
    </row>
    <row r="87" spans="1:51" ht="24.75" hidden="1"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2</v>
      </c>
    </row>
    <row r="88" spans="1:51" ht="24.75" hidden="1"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2</v>
      </c>
    </row>
    <row r="89" spans="1:51" ht="24.75" hidden="1"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2</v>
      </c>
    </row>
    <row r="90" spans="1:51" ht="24.75" hidden="1"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2</v>
      </c>
    </row>
    <row r="91" spans="1:51" ht="24.75" hidden="1"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2</v>
      </c>
    </row>
    <row r="92" spans="1:51" ht="24.75" hidden="1"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2</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58</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20</v>
      </c>
      <c r="AV93" s="854"/>
      <c r="AW93" s="854"/>
      <c r="AX93" s="856"/>
      <c r="AY93" s="34">
        <f t="shared" si="6"/>
        <v>2</v>
      </c>
    </row>
    <row r="94" spans="1:51" ht="30" customHeight="1" x14ac:dyDescent="0.15">
      <c r="A94" s="976"/>
      <c r="B94" s="977"/>
      <c r="C94" s="977"/>
      <c r="D94" s="977"/>
      <c r="E94" s="977"/>
      <c r="F94" s="978"/>
      <c r="G94" s="817" t="s">
        <v>871</v>
      </c>
      <c r="H94" s="818"/>
      <c r="I94" s="818"/>
      <c r="J94" s="818"/>
      <c r="K94" s="818"/>
      <c r="L94" s="818"/>
      <c r="M94" s="818"/>
      <c r="N94" s="818"/>
      <c r="O94" s="818"/>
      <c r="P94" s="818"/>
      <c r="Q94" s="818"/>
      <c r="R94" s="818"/>
      <c r="S94" s="818"/>
      <c r="T94" s="818"/>
      <c r="U94" s="818"/>
      <c r="V94" s="818"/>
      <c r="W94" s="818"/>
      <c r="X94" s="818"/>
      <c r="Y94" s="818"/>
      <c r="Z94" s="818"/>
      <c r="AA94" s="818"/>
      <c r="AB94" s="819"/>
      <c r="AC94" s="817" t="s">
        <v>872</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2</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2</v>
      </c>
    </row>
    <row r="96" spans="1:51" ht="24.75" customHeight="1" x14ac:dyDescent="0.15">
      <c r="A96" s="976"/>
      <c r="B96" s="977"/>
      <c r="C96" s="977"/>
      <c r="D96" s="977"/>
      <c r="E96" s="977"/>
      <c r="F96" s="978"/>
      <c r="G96" s="838" t="s">
        <v>844</v>
      </c>
      <c r="H96" s="839"/>
      <c r="I96" s="839"/>
      <c r="J96" s="839"/>
      <c r="K96" s="840"/>
      <c r="L96" s="841" t="s">
        <v>848</v>
      </c>
      <c r="M96" s="842"/>
      <c r="N96" s="842"/>
      <c r="O96" s="842"/>
      <c r="P96" s="842"/>
      <c r="Q96" s="842"/>
      <c r="R96" s="842"/>
      <c r="S96" s="842"/>
      <c r="T96" s="842"/>
      <c r="U96" s="842"/>
      <c r="V96" s="842"/>
      <c r="W96" s="842"/>
      <c r="X96" s="843"/>
      <c r="Y96" s="844">
        <v>62</v>
      </c>
      <c r="Z96" s="845"/>
      <c r="AA96" s="845"/>
      <c r="AB96" s="846"/>
      <c r="AC96" s="838" t="s">
        <v>844</v>
      </c>
      <c r="AD96" s="839"/>
      <c r="AE96" s="839"/>
      <c r="AF96" s="839"/>
      <c r="AG96" s="840"/>
      <c r="AH96" s="841" t="s">
        <v>848</v>
      </c>
      <c r="AI96" s="842"/>
      <c r="AJ96" s="842"/>
      <c r="AK96" s="842"/>
      <c r="AL96" s="842"/>
      <c r="AM96" s="842"/>
      <c r="AN96" s="842"/>
      <c r="AO96" s="842"/>
      <c r="AP96" s="842"/>
      <c r="AQ96" s="842"/>
      <c r="AR96" s="842"/>
      <c r="AS96" s="842"/>
      <c r="AT96" s="843"/>
      <c r="AU96" s="844">
        <v>48</v>
      </c>
      <c r="AV96" s="845"/>
      <c r="AW96" s="845"/>
      <c r="AX96" s="847"/>
      <c r="AY96" s="34">
        <f t="shared" ref="AY96:AY106" si="7">$AY$94</f>
        <v>2</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t="s">
        <v>844</v>
      </c>
      <c r="AD97" s="825"/>
      <c r="AE97" s="825"/>
      <c r="AF97" s="825"/>
      <c r="AG97" s="826"/>
      <c r="AH97" s="827" t="s">
        <v>873</v>
      </c>
      <c r="AI97" s="828"/>
      <c r="AJ97" s="828"/>
      <c r="AK97" s="828"/>
      <c r="AL97" s="828"/>
      <c r="AM97" s="828"/>
      <c r="AN97" s="828"/>
      <c r="AO97" s="828"/>
      <c r="AP97" s="828"/>
      <c r="AQ97" s="828"/>
      <c r="AR97" s="828"/>
      <c r="AS97" s="828"/>
      <c r="AT97" s="829"/>
      <c r="AU97" s="830">
        <v>2</v>
      </c>
      <c r="AV97" s="831"/>
      <c r="AW97" s="831"/>
      <c r="AX97" s="833"/>
      <c r="AY97" s="34">
        <f t="shared" si="7"/>
        <v>2</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t="s">
        <v>844</v>
      </c>
      <c r="AD98" s="825"/>
      <c r="AE98" s="825"/>
      <c r="AF98" s="825"/>
      <c r="AG98" s="826"/>
      <c r="AH98" s="827" t="s">
        <v>874</v>
      </c>
      <c r="AI98" s="828"/>
      <c r="AJ98" s="828"/>
      <c r="AK98" s="828"/>
      <c r="AL98" s="828"/>
      <c r="AM98" s="828"/>
      <c r="AN98" s="828"/>
      <c r="AO98" s="828"/>
      <c r="AP98" s="828"/>
      <c r="AQ98" s="828"/>
      <c r="AR98" s="828"/>
      <c r="AS98" s="828"/>
      <c r="AT98" s="829"/>
      <c r="AU98" s="830">
        <v>0.6</v>
      </c>
      <c r="AV98" s="831"/>
      <c r="AW98" s="831"/>
      <c r="AX98" s="833"/>
      <c r="AY98" s="34">
        <f t="shared" si="7"/>
        <v>2</v>
      </c>
    </row>
    <row r="99" spans="1:51" ht="24.75" hidden="1"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2</v>
      </c>
    </row>
    <row r="100" spans="1:51" ht="24.75" hidden="1"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2</v>
      </c>
    </row>
    <row r="101" spans="1:51" ht="24.75" hidden="1"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2</v>
      </c>
    </row>
    <row r="102" spans="1:51" ht="24.75" hidden="1"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2</v>
      </c>
    </row>
    <row r="103" spans="1:51" ht="24.75" hidden="1"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2</v>
      </c>
    </row>
    <row r="104" spans="1:51" ht="24.75" hidden="1"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2</v>
      </c>
    </row>
    <row r="105" spans="1:51" ht="24.75" hidden="1"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2</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62</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50.6</v>
      </c>
      <c r="AV106" s="970"/>
      <c r="AW106" s="970"/>
      <c r="AX106" s="972"/>
      <c r="AY106" s="34">
        <f t="shared" si="7"/>
        <v>2</v>
      </c>
    </row>
    <row r="107" spans="1:51" s="37" customFormat="1" ht="24.75" customHeight="1" x14ac:dyDescent="0.15"/>
    <row r="108" spans="1:51" ht="30" hidden="1" customHeight="1" x14ac:dyDescent="0.15">
      <c r="A108" s="982" t="s">
        <v>26</v>
      </c>
      <c r="B108" s="983"/>
      <c r="C108" s="983"/>
      <c r="D108" s="983"/>
      <c r="E108" s="983"/>
      <c r="F108" s="984"/>
      <c r="G108" s="817" t="s">
        <v>172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240</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76"/>
      <c r="B121" s="977"/>
      <c r="C121" s="977"/>
      <c r="D121" s="977"/>
      <c r="E121" s="977"/>
      <c r="F121" s="978"/>
      <c r="G121" s="817" t="s">
        <v>241</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242</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76"/>
      <c r="B134" s="977"/>
      <c r="C134" s="977"/>
      <c r="D134" s="977"/>
      <c r="E134" s="977"/>
      <c r="F134" s="978"/>
      <c r="G134" s="817" t="s">
        <v>243</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244</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76"/>
      <c r="B147" s="977"/>
      <c r="C147" s="977"/>
      <c r="D147" s="977"/>
      <c r="E147" s="977"/>
      <c r="F147" s="978"/>
      <c r="G147" s="817" t="s">
        <v>245</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x14ac:dyDescent="0.15"/>
    <row r="161" spans="1:51" ht="30" hidden="1" customHeight="1" x14ac:dyDescent="0.15">
      <c r="A161" s="982" t="s">
        <v>26</v>
      </c>
      <c r="B161" s="983"/>
      <c r="C161" s="983"/>
      <c r="D161" s="983"/>
      <c r="E161" s="983"/>
      <c r="F161" s="984"/>
      <c r="G161" s="817" t="s">
        <v>174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246</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76"/>
      <c r="B174" s="977"/>
      <c r="C174" s="977"/>
      <c r="D174" s="977"/>
      <c r="E174" s="977"/>
      <c r="F174" s="978"/>
      <c r="G174" s="817" t="s">
        <v>247</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248</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76"/>
      <c r="B187" s="977"/>
      <c r="C187" s="977"/>
      <c r="D187" s="977"/>
      <c r="E187" s="977"/>
      <c r="F187" s="978"/>
      <c r="G187" s="817" t="s">
        <v>250</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249</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76"/>
      <c r="B200" s="977"/>
      <c r="C200" s="977"/>
      <c r="D200" s="977"/>
      <c r="E200" s="977"/>
      <c r="F200" s="978"/>
      <c r="G200" s="817" t="s">
        <v>251</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x14ac:dyDescent="0.15"/>
    <row r="214" spans="1:51" ht="30" hidden="1" customHeight="1" x14ac:dyDescent="0.15">
      <c r="A214" s="973" t="s">
        <v>26</v>
      </c>
      <c r="B214" s="974"/>
      <c r="C214" s="974"/>
      <c r="D214" s="974"/>
      <c r="E214" s="974"/>
      <c r="F214" s="975"/>
      <c r="G214" s="817" t="s">
        <v>176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252</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76"/>
      <c r="B227" s="977"/>
      <c r="C227" s="977"/>
      <c r="D227" s="977"/>
      <c r="E227" s="977"/>
      <c r="F227" s="978"/>
      <c r="G227" s="817" t="s">
        <v>253</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254</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76"/>
      <c r="B240" s="977"/>
      <c r="C240" s="977"/>
      <c r="D240" s="977"/>
      <c r="E240" s="977"/>
      <c r="F240" s="978"/>
      <c r="G240" s="817" t="s">
        <v>255</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256</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76"/>
      <c r="B253" s="977"/>
      <c r="C253" s="977"/>
      <c r="D253" s="977"/>
      <c r="E253" s="977"/>
      <c r="F253" s="978"/>
      <c r="G253" s="817" t="s">
        <v>257</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177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44" sqref="C344:I34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989" t="s">
        <v>259</v>
      </c>
      <c r="K3" s="990"/>
      <c r="L3" s="990"/>
      <c r="M3" s="990"/>
      <c r="N3" s="990"/>
      <c r="O3" s="990"/>
      <c r="P3" s="430" t="s">
        <v>25</v>
      </c>
      <c r="Q3" s="430"/>
      <c r="R3" s="430"/>
      <c r="S3" s="430"/>
      <c r="T3" s="430"/>
      <c r="U3" s="430"/>
      <c r="V3" s="430"/>
      <c r="W3" s="430"/>
      <c r="X3" s="430"/>
      <c r="Y3" s="864" t="s">
        <v>298</v>
      </c>
      <c r="Z3" s="865"/>
      <c r="AA3" s="865"/>
      <c r="AB3" s="865"/>
      <c r="AC3" s="989" t="s">
        <v>290</v>
      </c>
      <c r="AD3" s="989"/>
      <c r="AE3" s="989"/>
      <c r="AF3" s="989"/>
      <c r="AG3" s="989"/>
      <c r="AH3" s="864" t="s">
        <v>232</v>
      </c>
      <c r="AI3" s="862"/>
      <c r="AJ3" s="862"/>
      <c r="AK3" s="862"/>
      <c r="AL3" s="862" t="s">
        <v>19</v>
      </c>
      <c r="AM3" s="862"/>
      <c r="AN3" s="862"/>
      <c r="AO3" s="866"/>
      <c r="AP3" s="991" t="s">
        <v>260</v>
      </c>
      <c r="AQ3" s="991"/>
      <c r="AR3" s="991"/>
      <c r="AS3" s="991"/>
      <c r="AT3" s="991"/>
      <c r="AU3" s="991"/>
      <c r="AV3" s="991"/>
      <c r="AW3" s="991"/>
      <c r="AX3" s="991"/>
      <c r="AY3">
        <f>$AY$2</f>
        <v>1</v>
      </c>
    </row>
    <row r="4" spans="1:51" ht="26.25" customHeight="1" x14ac:dyDescent="0.15">
      <c r="A4" s="987">
        <v>1</v>
      </c>
      <c r="B4" s="987">
        <v>1</v>
      </c>
      <c r="C4" s="874" t="s">
        <v>782</v>
      </c>
      <c r="D4" s="875"/>
      <c r="E4" s="875"/>
      <c r="F4" s="875"/>
      <c r="G4" s="875"/>
      <c r="H4" s="875"/>
      <c r="I4" s="875"/>
      <c r="J4" s="876">
        <v>8000020460001</v>
      </c>
      <c r="K4" s="877"/>
      <c r="L4" s="877"/>
      <c r="M4" s="877"/>
      <c r="N4" s="877"/>
      <c r="O4" s="877"/>
      <c r="P4" s="878" t="s">
        <v>783</v>
      </c>
      <c r="Q4" s="879"/>
      <c r="R4" s="879"/>
      <c r="S4" s="879"/>
      <c r="T4" s="879"/>
      <c r="U4" s="879"/>
      <c r="V4" s="879"/>
      <c r="W4" s="879"/>
      <c r="X4" s="879"/>
      <c r="Y4" s="880">
        <v>67</v>
      </c>
      <c r="Z4" s="881"/>
      <c r="AA4" s="881"/>
      <c r="AB4" s="882"/>
      <c r="AC4" s="988" t="s">
        <v>753</v>
      </c>
      <c r="AD4" s="988"/>
      <c r="AE4" s="988"/>
      <c r="AF4" s="988"/>
      <c r="AG4" s="988"/>
      <c r="AH4" s="885" t="s">
        <v>784</v>
      </c>
      <c r="AI4" s="886"/>
      <c r="AJ4" s="886"/>
      <c r="AK4" s="886"/>
      <c r="AL4" s="869" t="s">
        <v>784</v>
      </c>
      <c r="AM4" s="870"/>
      <c r="AN4" s="870"/>
      <c r="AO4" s="871"/>
      <c r="AP4" s="872" t="s">
        <v>785</v>
      </c>
      <c r="AQ4" s="872"/>
      <c r="AR4" s="872"/>
      <c r="AS4" s="872"/>
      <c r="AT4" s="872"/>
      <c r="AU4" s="872"/>
      <c r="AV4" s="872"/>
      <c r="AW4" s="872"/>
      <c r="AX4" s="872"/>
      <c r="AY4">
        <f>$AY$2</f>
        <v>1</v>
      </c>
    </row>
    <row r="5" spans="1:51" ht="26.25" hidden="1"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hidden="1"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hidden="1"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hidden="1"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hidden="1"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hidden="1"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hidden="1"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hidden="1"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hidden="1"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hidden="1"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2"/>
      <c r="B36" s="862"/>
      <c r="C36" s="862" t="s">
        <v>24</v>
      </c>
      <c r="D36" s="862"/>
      <c r="E36" s="862"/>
      <c r="F36" s="862"/>
      <c r="G36" s="862"/>
      <c r="H36" s="862"/>
      <c r="I36" s="862"/>
      <c r="J36" s="989" t="s">
        <v>259</v>
      </c>
      <c r="K36" s="990"/>
      <c r="L36" s="990"/>
      <c r="M36" s="990"/>
      <c r="N36" s="990"/>
      <c r="O36" s="990"/>
      <c r="P36" s="430" t="s">
        <v>25</v>
      </c>
      <c r="Q36" s="430"/>
      <c r="R36" s="430"/>
      <c r="S36" s="430"/>
      <c r="T36" s="430"/>
      <c r="U36" s="430"/>
      <c r="V36" s="430"/>
      <c r="W36" s="430"/>
      <c r="X36" s="430"/>
      <c r="Y36" s="864" t="s">
        <v>298</v>
      </c>
      <c r="Z36" s="865"/>
      <c r="AA36" s="865"/>
      <c r="AB36" s="865"/>
      <c r="AC36" s="989" t="s">
        <v>290</v>
      </c>
      <c r="AD36" s="989"/>
      <c r="AE36" s="989"/>
      <c r="AF36" s="989"/>
      <c r="AG36" s="989"/>
      <c r="AH36" s="864" t="s">
        <v>232</v>
      </c>
      <c r="AI36" s="862"/>
      <c r="AJ36" s="862"/>
      <c r="AK36" s="862"/>
      <c r="AL36" s="862" t="s">
        <v>19</v>
      </c>
      <c r="AM36" s="862"/>
      <c r="AN36" s="862"/>
      <c r="AO36" s="866"/>
      <c r="AP36" s="991" t="s">
        <v>260</v>
      </c>
      <c r="AQ36" s="991"/>
      <c r="AR36" s="991"/>
      <c r="AS36" s="991"/>
      <c r="AT36" s="991"/>
      <c r="AU36" s="991"/>
      <c r="AV36" s="991"/>
      <c r="AW36" s="991"/>
      <c r="AX36" s="991"/>
      <c r="AY36">
        <f>$AY$34</f>
        <v>1</v>
      </c>
    </row>
    <row r="37" spans="1:51" ht="48.75" customHeight="1" x14ac:dyDescent="0.15">
      <c r="A37" s="987">
        <v>1</v>
      </c>
      <c r="B37" s="987">
        <v>1</v>
      </c>
      <c r="C37" s="874" t="s">
        <v>897</v>
      </c>
      <c r="D37" s="875"/>
      <c r="E37" s="875"/>
      <c r="F37" s="875"/>
      <c r="G37" s="875"/>
      <c r="H37" s="875"/>
      <c r="I37" s="875"/>
      <c r="J37" s="876">
        <v>9340001001228</v>
      </c>
      <c r="K37" s="877"/>
      <c r="L37" s="877"/>
      <c r="M37" s="877"/>
      <c r="N37" s="877"/>
      <c r="O37" s="877"/>
      <c r="P37" s="878" t="s">
        <v>887</v>
      </c>
      <c r="Q37" s="879"/>
      <c r="R37" s="879"/>
      <c r="S37" s="879"/>
      <c r="T37" s="879"/>
      <c r="U37" s="879"/>
      <c r="V37" s="879"/>
      <c r="W37" s="879"/>
      <c r="X37" s="879"/>
      <c r="Y37" s="880">
        <v>235</v>
      </c>
      <c r="Z37" s="881"/>
      <c r="AA37" s="881"/>
      <c r="AB37" s="882"/>
      <c r="AC37" s="988" t="s">
        <v>313</v>
      </c>
      <c r="AD37" s="988"/>
      <c r="AE37" s="988"/>
      <c r="AF37" s="988"/>
      <c r="AG37" s="988"/>
      <c r="AH37" s="885">
        <v>2</v>
      </c>
      <c r="AI37" s="886"/>
      <c r="AJ37" s="886"/>
      <c r="AK37" s="886"/>
      <c r="AL37" s="869">
        <v>98.14</v>
      </c>
      <c r="AM37" s="870"/>
      <c r="AN37" s="870"/>
      <c r="AO37" s="871"/>
      <c r="AP37" s="872" t="s">
        <v>908</v>
      </c>
      <c r="AQ37" s="872"/>
      <c r="AR37" s="872"/>
      <c r="AS37" s="872"/>
      <c r="AT37" s="872"/>
      <c r="AU37" s="872"/>
      <c r="AV37" s="872"/>
      <c r="AW37" s="872"/>
      <c r="AX37" s="872"/>
      <c r="AY37">
        <f>$AY$34</f>
        <v>1</v>
      </c>
    </row>
    <row r="38" spans="1:51" ht="48.75" customHeight="1" x14ac:dyDescent="0.15">
      <c r="A38" s="987">
        <v>2</v>
      </c>
      <c r="B38" s="987">
        <v>1</v>
      </c>
      <c r="C38" s="874" t="s">
        <v>898</v>
      </c>
      <c r="D38" s="875"/>
      <c r="E38" s="875"/>
      <c r="F38" s="875"/>
      <c r="G38" s="875"/>
      <c r="H38" s="875"/>
      <c r="I38" s="875"/>
      <c r="J38" s="876">
        <v>9120001072753</v>
      </c>
      <c r="K38" s="877"/>
      <c r="L38" s="877"/>
      <c r="M38" s="877"/>
      <c r="N38" s="877"/>
      <c r="O38" s="877"/>
      <c r="P38" s="878" t="s">
        <v>888</v>
      </c>
      <c r="Q38" s="879"/>
      <c r="R38" s="879"/>
      <c r="S38" s="879"/>
      <c r="T38" s="879"/>
      <c r="U38" s="879"/>
      <c r="V38" s="879"/>
      <c r="W38" s="879"/>
      <c r="X38" s="879"/>
      <c r="Y38" s="880">
        <v>148</v>
      </c>
      <c r="Z38" s="881"/>
      <c r="AA38" s="881"/>
      <c r="AB38" s="882"/>
      <c r="AC38" s="988" t="s">
        <v>313</v>
      </c>
      <c r="AD38" s="988"/>
      <c r="AE38" s="988"/>
      <c r="AF38" s="988"/>
      <c r="AG38" s="988"/>
      <c r="AH38" s="885">
        <v>1</v>
      </c>
      <c r="AI38" s="886"/>
      <c r="AJ38" s="886"/>
      <c r="AK38" s="886"/>
      <c r="AL38" s="869">
        <v>84.07</v>
      </c>
      <c r="AM38" s="870"/>
      <c r="AN38" s="870"/>
      <c r="AO38" s="871"/>
      <c r="AP38" s="872" t="s">
        <v>908</v>
      </c>
      <c r="AQ38" s="872"/>
      <c r="AR38" s="872"/>
      <c r="AS38" s="872"/>
      <c r="AT38" s="872"/>
      <c r="AU38" s="872"/>
      <c r="AV38" s="872"/>
      <c r="AW38" s="872"/>
      <c r="AX38" s="872"/>
      <c r="AY38">
        <f>COUNTA($C$38)</f>
        <v>1</v>
      </c>
    </row>
    <row r="39" spans="1:51" ht="48.75" customHeight="1" x14ac:dyDescent="0.15">
      <c r="A39" s="987">
        <v>3</v>
      </c>
      <c r="B39" s="987">
        <v>1</v>
      </c>
      <c r="C39" s="874" t="s">
        <v>899</v>
      </c>
      <c r="D39" s="875"/>
      <c r="E39" s="875"/>
      <c r="F39" s="875"/>
      <c r="G39" s="875"/>
      <c r="H39" s="875"/>
      <c r="I39" s="875"/>
      <c r="J39" s="876">
        <v>2180001039299</v>
      </c>
      <c r="K39" s="877"/>
      <c r="L39" s="877"/>
      <c r="M39" s="877"/>
      <c r="N39" s="877"/>
      <c r="O39" s="877"/>
      <c r="P39" s="878" t="s">
        <v>889</v>
      </c>
      <c r="Q39" s="879"/>
      <c r="R39" s="879"/>
      <c r="S39" s="879"/>
      <c r="T39" s="879"/>
      <c r="U39" s="879"/>
      <c r="V39" s="879"/>
      <c r="W39" s="879"/>
      <c r="X39" s="879"/>
      <c r="Y39" s="880">
        <v>114</v>
      </c>
      <c r="Z39" s="881"/>
      <c r="AA39" s="881"/>
      <c r="AB39" s="882"/>
      <c r="AC39" s="988" t="s">
        <v>317</v>
      </c>
      <c r="AD39" s="988"/>
      <c r="AE39" s="988"/>
      <c r="AF39" s="988"/>
      <c r="AG39" s="988"/>
      <c r="AH39" s="885">
        <v>1</v>
      </c>
      <c r="AI39" s="886"/>
      <c r="AJ39" s="886"/>
      <c r="AK39" s="886"/>
      <c r="AL39" s="869">
        <v>99.76</v>
      </c>
      <c r="AM39" s="870"/>
      <c r="AN39" s="870"/>
      <c r="AO39" s="871"/>
      <c r="AP39" s="872" t="s">
        <v>908</v>
      </c>
      <c r="AQ39" s="872"/>
      <c r="AR39" s="872"/>
      <c r="AS39" s="872"/>
      <c r="AT39" s="872"/>
      <c r="AU39" s="872"/>
      <c r="AV39" s="872"/>
      <c r="AW39" s="872"/>
      <c r="AX39" s="872"/>
      <c r="AY39">
        <f>COUNTA($C$39)</f>
        <v>1</v>
      </c>
    </row>
    <row r="40" spans="1:51" ht="48.75" customHeight="1" x14ac:dyDescent="0.15">
      <c r="A40" s="987">
        <v>4</v>
      </c>
      <c r="B40" s="987">
        <v>1</v>
      </c>
      <c r="C40" s="874" t="s">
        <v>900</v>
      </c>
      <c r="D40" s="875"/>
      <c r="E40" s="875"/>
      <c r="F40" s="875"/>
      <c r="G40" s="875"/>
      <c r="H40" s="875"/>
      <c r="I40" s="875"/>
      <c r="J40" s="876">
        <v>6340001000471</v>
      </c>
      <c r="K40" s="877"/>
      <c r="L40" s="877"/>
      <c r="M40" s="877"/>
      <c r="N40" s="877"/>
      <c r="O40" s="877"/>
      <c r="P40" s="878" t="s">
        <v>890</v>
      </c>
      <c r="Q40" s="879"/>
      <c r="R40" s="879"/>
      <c r="S40" s="879"/>
      <c r="T40" s="879"/>
      <c r="U40" s="879"/>
      <c r="V40" s="879"/>
      <c r="W40" s="879"/>
      <c r="X40" s="879"/>
      <c r="Y40" s="880">
        <v>106</v>
      </c>
      <c r="Z40" s="881"/>
      <c r="AA40" s="881"/>
      <c r="AB40" s="882"/>
      <c r="AC40" s="988" t="s">
        <v>313</v>
      </c>
      <c r="AD40" s="988"/>
      <c r="AE40" s="988"/>
      <c r="AF40" s="988"/>
      <c r="AG40" s="988"/>
      <c r="AH40" s="885">
        <v>3</v>
      </c>
      <c r="AI40" s="886"/>
      <c r="AJ40" s="886"/>
      <c r="AK40" s="886"/>
      <c r="AL40" s="869">
        <v>92.54</v>
      </c>
      <c r="AM40" s="870"/>
      <c r="AN40" s="870"/>
      <c r="AO40" s="871"/>
      <c r="AP40" s="872" t="s">
        <v>908</v>
      </c>
      <c r="AQ40" s="872"/>
      <c r="AR40" s="872"/>
      <c r="AS40" s="872"/>
      <c r="AT40" s="872"/>
      <c r="AU40" s="872"/>
      <c r="AV40" s="872"/>
      <c r="AW40" s="872"/>
      <c r="AX40" s="872"/>
      <c r="AY40">
        <f>COUNTA($C$40)</f>
        <v>1</v>
      </c>
    </row>
    <row r="41" spans="1:51" ht="48.75" customHeight="1" x14ac:dyDescent="0.15">
      <c r="A41" s="987">
        <v>5</v>
      </c>
      <c r="B41" s="987">
        <v>1</v>
      </c>
      <c r="C41" s="874" t="s">
        <v>901</v>
      </c>
      <c r="D41" s="875"/>
      <c r="E41" s="875"/>
      <c r="F41" s="875"/>
      <c r="G41" s="875"/>
      <c r="H41" s="875"/>
      <c r="I41" s="875"/>
      <c r="J41" s="876">
        <v>5340001010273</v>
      </c>
      <c r="K41" s="877"/>
      <c r="L41" s="877"/>
      <c r="M41" s="877"/>
      <c r="N41" s="877"/>
      <c r="O41" s="877"/>
      <c r="P41" s="878" t="s">
        <v>891</v>
      </c>
      <c r="Q41" s="879"/>
      <c r="R41" s="879"/>
      <c r="S41" s="879"/>
      <c r="T41" s="879"/>
      <c r="U41" s="879"/>
      <c r="V41" s="879"/>
      <c r="W41" s="879"/>
      <c r="X41" s="879"/>
      <c r="Y41" s="880">
        <v>84</v>
      </c>
      <c r="Z41" s="881"/>
      <c r="AA41" s="881"/>
      <c r="AB41" s="882"/>
      <c r="AC41" s="988" t="s">
        <v>313</v>
      </c>
      <c r="AD41" s="988"/>
      <c r="AE41" s="988"/>
      <c r="AF41" s="988"/>
      <c r="AG41" s="988"/>
      <c r="AH41" s="885">
        <v>3</v>
      </c>
      <c r="AI41" s="886"/>
      <c r="AJ41" s="886"/>
      <c r="AK41" s="886"/>
      <c r="AL41" s="869">
        <v>96.04</v>
      </c>
      <c r="AM41" s="870"/>
      <c r="AN41" s="870"/>
      <c r="AO41" s="871"/>
      <c r="AP41" s="872" t="s">
        <v>908</v>
      </c>
      <c r="AQ41" s="872"/>
      <c r="AR41" s="872"/>
      <c r="AS41" s="872"/>
      <c r="AT41" s="872"/>
      <c r="AU41" s="872"/>
      <c r="AV41" s="872"/>
      <c r="AW41" s="872"/>
      <c r="AX41" s="872"/>
      <c r="AY41">
        <f>COUNTA($C$41)</f>
        <v>1</v>
      </c>
    </row>
    <row r="42" spans="1:51" ht="48.75" customHeight="1" x14ac:dyDescent="0.15">
      <c r="A42" s="987">
        <v>6</v>
      </c>
      <c r="B42" s="987">
        <v>1</v>
      </c>
      <c r="C42" s="874" t="s">
        <v>902</v>
      </c>
      <c r="D42" s="875"/>
      <c r="E42" s="875"/>
      <c r="F42" s="875"/>
      <c r="G42" s="875"/>
      <c r="H42" s="875"/>
      <c r="I42" s="875"/>
      <c r="J42" s="876">
        <v>2010401051696</v>
      </c>
      <c r="K42" s="877"/>
      <c r="L42" s="877"/>
      <c r="M42" s="877"/>
      <c r="N42" s="877"/>
      <c r="O42" s="877"/>
      <c r="P42" s="878" t="s">
        <v>892</v>
      </c>
      <c r="Q42" s="879"/>
      <c r="R42" s="879"/>
      <c r="S42" s="879"/>
      <c r="T42" s="879"/>
      <c r="U42" s="879"/>
      <c r="V42" s="879"/>
      <c r="W42" s="879"/>
      <c r="X42" s="879"/>
      <c r="Y42" s="880">
        <v>78</v>
      </c>
      <c r="Z42" s="881"/>
      <c r="AA42" s="881"/>
      <c r="AB42" s="882"/>
      <c r="AC42" s="988" t="s">
        <v>319</v>
      </c>
      <c r="AD42" s="988"/>
      <c r="AE42" s="988"/>
      <c r="AF42" s="988"/>
      <c r="AG42" s="988"/>
      <c r="AH42" s="885" t="s">
        <v>907</v>
      </c>
      <c r="AI42" s="886"/>
      <c r="AJ42" s="886"/>
      <c r="AK42" s="886"/>
      <c r="AL42" s="869">
        <v>99.94</v>
      </c>
      <c r="AM42" s="870"/>
      <c r="AN42" s="870"/>
      <c r="AO42" s="871"/>
      <c r="AP42" s="872" t="s">
        <v>908</v>
      </c>
      <c r="AQ42" s="872"/>
      <c r="AR42" s="872"/>
      <c r="AS42" s="872"/>
      <c r="AT42" s="872"/>
      <c r="AU42" s="872"/>
      <c r="AV42" s="872"/>
      <c r="AW42" s="872"/>
      <c r="AX42" s="872"/>
      <c r="AY42">
        <f>COUNTA($C$42)</f>
        <v>1</v>
      </c>
    </row>
    <row r="43" spans="1:51" ht="48.75" customHeight="1" x14ac:dyDescent="0.15">
      <c r="A43" s="987">
        <v>7</v>
      </c>
      <c r="B43" s="987">
        <v>1</v>
      </c>
      <c r="C43" s="874" t="s">
        <v>903</v>
      </c>
      <c r="D43" s="875"/>
      <c r="E43" s="875"/>
      <c r="F43" s="875"/>
      <c r="G43" s="875"/>
      <c r="H43" s="875"/>
      <c r="I43" s="875"/>
      <c r="J43" s="876">
        <v>1130001011313</v>
      </c>
      <c r="K43" s="877"/>
      <c r="L43" s="877"/>
      <c r="M43" s="877"/>
      <c r="N43" s="877"/>
      <c r="O43" s="877"/>
      <c r="P43" s="878" t="s">
        <v>893</v>
      </c>
      <c r="Q43" s="879"/>
      <c r="R43" s="879"/>
      <c r="S43" s="879"/>
      <c r="T43" s="879"/>
      <c r="U43" s="879"/>
      <c r="V43" s="879"/>
      <c r="W43" s="879"/>
      <c r="X43" s="879"/>
      <c r="Y43" s="880">
        <v>53</v>
      </c>
      <c r="Z43" s="881"/>
      <c r="AA43" s="881"/>
      <c r="AB43" s="882"/>
      <c r="AC43" s="988" t="s">
        <v>313</v>
      </c>
      <c r="AD43" s="988"/>
      <c r="AE43" s="988"/>
      <c r="AF43" s="988"/>
      <c r="AG43" s="988"/>
      <c r="AH43" s="885">
        <v>7</v>
      </c>
      <c r="AI43" s="886"/>
      <c r="AJ43" s="886"/>
      <c r="AK43" s="886"/>
      <c r="AL43" s="869">
        <v>83.39</v>
      </c>
      <c r="AM43" s="870"/>
      <c r="AN43" s="870"/>
      <c r="AO43" s="871"/>
      <c r="AP43" s="872" t="s">
        <v>908</v>
      </c>
      <c r="AQ43" s="872"/>
      <c r="AR43" s="872"/>
      <c r="AS43" s="872"/>
      <c r="AT43" s="872"/>
      <c r="AU43" s="872"/>
      <c r="AV43" s="872"/>
      <c r="AW43" s="872"/>
      <c r="AX43" s="872"/>
      <c r="AY43">
        <f>COUNTA($C$43)</f>
        <v>1</v>
      </c>
    </row>
    <row r="44" spans="1:51" ht="48.75" customHeight="1" x14ac:dyDescent="0.15">
      <c r="A44" s="987">
        <v>8</v>
      </c>
      <c r="B44" s="987">
        <v>1</v>
      </c>
      <c r="C44" s="874" t="s">
        <v>904</v>
      </c>
      <c r="D44" s="875"/>
      <c r="E44" s="875"/>
      <c r="F44" s="875"/>
      <c r="G44" s="875"/>
      <c r="H44" s="875"/>
      <c r="I44" s="875"/>
      <c r="J44" s="876">
        <v>5011101012993</v>
      </c>
      <c r="K44" s="877"/>
      <c r="L44" s="877"/>
      <c r="M44" s="877"/>
      <c r="N44" s="877"/>
      <c r="O44" s="877"/>
      <c r="P44" s="878" t="s">
        <v>894</v>
      </c>
      <c r="Q44" s="879"/>
      <c r="R44" s="879"/>
      <c r="S44" s="879"/>
      <c r="T44" s="879"/>
      <c r="U44" s="879"/>
      <c r="V44" s="879"/>
      <c r="W44" s="879"/>
      <c r="X44" s="879"/>
      <c r="Y44" s="880">
        <v>49</v>
      </c>
      <c r="Z44" s="881"/>
      <c r="AA44" s="881"/>
      <c r="AB44" s="882"/>
      <c r="AC44" s="988" t="s">
        <v>313</v>
      </c>
      <c r="AD44" s="988"/>
      <c r="AE44" s="988"/>
      <c r="AF44" s="988"/>
      <c r="AG44" s="988"/>
      <c r="AH44" s="885">
        <v>2</v>
      </c>
      <c r="AI44" s="886"/>
      <c r="AJ44" s="886"/>
      <c r="AK44" s="886"/>
      <c r="AL44" s="869">
        <v>84.21</v>
      </c>
      <c r="AM44" s="870"/>
      <c r="AN44" s="870"/>
      <c r="AO44" s="871"/>
      <c r="AP44" s="872" t="s">
        <v>908</v>
      </c>
      <c r="AQ44" s="872"/>
      <c r="AR44" s="872"/>
      <c r="AS44" s="872"/>
      <c r="AT44" s="872"/>
      <c r="AU44" s="872"/>
      <c r="AV44" s="872"/>
      <c r="AW44" s="872"/>
      <c r="AX44" s="872"/>
      <c r="AY44">
        <f>COUNTA($C$44)</f>
        <v>1</v>
      </c>
    </row>
    <row r="45" spans="1:51" ht="48.75" customHeight="1" x14ac:dyDescent="0.15">
      <c r="A45" s="987">
        <v>9</v>
      </c>
      <c r="B45" s="987">
        <v>1</v>
      </c>
      <c r="C45" s="874" t="s">
        <v>905</v>
      </c>
      <c r="D45" s="875"/>
      <c r="E45" s="875"/>
      <c r="F45" s="875"/>
      <c r="G45" s="875"/>
      <c r="H45" s="875"/>
      <c r="I45" s="875"/>
      <c r="J45" s="876">
        <v>4340001004326</v>
      </c>
      <c r="K45" s="877"/>
      <c r="L45" s="877"/>
      <c r="M45" s="877"/>
      <c r="N45" s="877"/>
      <c r="O45" s="877"/>
      <c r="P45" s="878" t="s">
        <v>895</v>
      </c>
      <c r="Q45" s="879"/>
      <c r="R45" s="879"/>
      <c r="S45" s="879"/>
      <c r="T45" s="879"/>
      <c r="U45" s="879"/>
      <c r="V45" s="879"/>
      <c r="W45" s="879"/>
      <c r="X45" s="879"/>
      <c r="Y45" s="880">
        <v>47</v>
      </c>
      <c r="Z45" s="881"/>
      <c r="AA45" s="881"/>
      <c r="AB45" s="882"/>
      <c r="AC45" s="988" t="s">
        <v>313</v>
      </c>
      <c r="AD45" s="988"/>
      <c r="AE45" s="988"/>
      <c r="AF45" s="988"/>
      <c r="AG45" s="988"/>
      <c r="AH45" s="885">
        <v>3</v>
      </c>
      <c r="AI45" s="886"/>
      <c r="AJ45" s="886"/>
      <c r="AK45" s="886"/>
      <c r="AL45" s="869">
        <v>92.92</v>
      </c>
      <c r="AM45" s="870"/>
      <c r="AN45" s="870"/>
      <c r="AO45" s="871"/>
      <c r="AP45" s="872" t="s">
        <v>908</v>
      </c>
      <c r="AQ45" s="872"/>
      <c r="AR45" s="872"/>
      <c r="AS45" s="872"/>
      <c r="AT45" s="872"/>
      <c r="AU45" s="872"/>
      <c r="AV45" s="872"/>
      <c r="AW45" s="872"/>
      <c r="AX45" s="872"/>
      <c r="AY45">
        <f>COUNTA($C$45)</f>
        <v>1</v>
      </c>
    </row>
    <row r="46" spans="1:51" ht="48.75" customHeight="1" x14ac:dyDescent="0.15">
      <c r="A46" s="987">
        <v>10</v>
      </c>
      <c r="B46" s="987">
        <v>1</v>
      </c>
      <c r="C46" s="874" t="s">
        <v>906</v>
      </c>
      <c r="D46" s="875"/>
      <c r="E46" s="875"/>
      <c r="F46" s="875"/>
      <c r="G46" s="875"/>
      <c r="H46" s="875"/>
      <c r="I46" s="875"/>
      <c r="J46" s="876">
        <v>7180001027679</v>
      </c>
      <c r="K46" s="877"/>
      <c r="L46" s="877"/>
      <c r="M46" s="877"/>
      <c r="N46" s="877"/>
      <c r="O46" s="877"/>
      <c r="P46" s="878" t="s">
        <v>896</v>
      </c>
      <c r="Q46" s="879"/>
      <c r="R46" s="879"/>
      <c r="S46" s="879"/>
      <c r="T46" s="879"/>
      <c r="U46" s="879"/>
      <c r="V46" s="879"/>
      <c r="W46" s="879"/>
      <c r="X46" s="879"/>
      <c r="Y46" s="880">
        <v>39</v>
      </c>
      <c r="Z46" s="881"/>
      <c r="AA46" s="881"/>
      <c r="AB46" s="882"/>
      <c r="AC46" s="988" t="s">
        <v>313</v>
      </c>
      <c r="AD46" s="988"/>
      <c r="AE46" s="988"/>
      <c r="AF46" s="988"/>
      <c r="AG46" s="988"/>
      <c r="AH46" s="885">
        <v>1</v>
      </c>
      <c r="AI46" s="886"/>
      <c r="AJ46" s="886"/>
      <c r="AK46" s="886"/>
      <c r="AL46" s="869">
        <v>98.48</v>
      </c>
      <c r="AM46" s="870"/>
      <c r="AN46" s="870"/>
      <c r="AO46" s="871"/>
      <c r="AP46" s="872" t="s">
        <v>908</v>
      </c>
      <c r="AQ46" s="872"/>
      <c r="AR46" s="872"/>
      <c r="AS46" s="872"/>
      <c r="AT46" s="872"/>
      <c r="AU46" s="872"/>
      <c r="AV46" s="872"/>
      <c r="AW46" s="872"/>
      <c r="AX46" s="872"/>
      <c r="AY46">
        <f>COUNTA($C$46)</f>
        <v>1</v>
      </c>
    </row>
    <row r="47" spans="1:51" ht="26.25" hidden="1"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hidden="1"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2"/>
      <c r="B69" s="862"/>
      <c r="C69" s="862" t="s">
        <v>24</v>
      </c>
      <c r="D69" s="862"/>
      <c r="E69" s="862"/>
      <c r="F69" s="862"/>
      <c r="G69" s="862"/>
      <c r="H69" s="862"/>
      <c r="I69" s="862"/>
      <c r="J69" s="989" t="s">
        <v>259</v>
      </c>
      <c r="K69" s="990"/>
      <c r="L69" s="990"/>
      <c r="M69" s="990"/>
      <c r="N69" s="990"/>
      <c r="O69" s="990"/>
      <c r="P69" s="430" t="s">
        <v>25</v>
      </c>
      <c r="Q69" s="430"/>
      <c r="R69" s="430"/>
      <c r="S69" s="430"/>
      <c r="T69" s="430"/>
      <c r="U69" s="430"/>
      <c r="V69" s="430"/>
      <c r="W69" s="430"/>
      <c r="X69" s="430"/>
      <c r="Y69" s="864" t="s">
        <v>298</v>
      </c>
      <c r="Z69" s="865"/>
      <c r="AA69" s="865"/>
      <c r="AB69" s="865"/>
      <c r="AC69" s="989" t="s">
        <v>290</v>
      </c>
      <c r="AD69" s="989"/>
      <c r="AE69" s="989"/>
      <c r="AF69" s="989"/>
      <c r="AG69" s="989"/>
      <c r="AH69" s="864" t="s">
        <v>232</v>
      </c>
      <c r="AI69" s="862"/>
      <c r="AJ69" s="862"/>
      <c r="AK69" s="862"/>
      <c r="AL69" s="862" t="s">
        <v>19</v>
      </c>
      <c r="AM69" s="862"/>
      <c r="AN69" s="862"/>
      <c r="AO69" s="866"/>
      <c r="AP69" s="991" t="s">
        <v>260</v>
      </c>
      <c r="AQ69" s="991"/>
      <c r="AR69" s="991"/>
      <c r="AS69" s="991"/>
      <c r="AT69" s="991"/>
      <c r="AU69" s="991"/>
      <c r="AV69" s="991"/>
      <c r="AW69" s="991"/>
      <c r="AX69" s="991"/>
      <c r="AY69" s="34">
        <f>$AY$67</f>
        <v>1</v>
      </c>
    </row>
    <row r="70" spans="1:51" ht="26.25" customHeight="1" x14ac:dyDescent="0.15">
      <c r="A70" s="987">
        <v>1</v>
      </c>
      <c r="B70" s="987">
        <v>1</v>
      </c>
      <c r="C70" s="874" t="s">
        <v>782</v>
      </c>
      <c r="D70" s="875"/>
      <c r="E70" s="875"/>
      <c r="F70" s="875"/>
      <c r="G70" s="875"/>
      <c r="H70" s="875"/>
      <c r="I70" s="875"/>
      <c r="J70" s="876">
        <v>8000020460001</v>
      </c>
      <c r="K70" s="877"/>
      <c r="L70" s="877"/>
      <c r="M70" s="877"/>
      <c r="N70" s="877"/>
      <c r="O70" s="877"/>
      <c r="P70" s="878" t="s">
        <v>786</v>
      </c>
      <c r="Q70" s="879"/>
      <c r="R70" s="879"/>
      <c r="S70" s="879"/>
      <c r="T70" s="879"/>
      <c r="U70" s="879"/>
      <c r="V70" s="879"/>
      <c r="W70" s="879"/>
      <c r="X70" s="879"/>
      <c r="Y70" s="880">
        <v>3750</v>
      </c>
      <c r="Z70" s="881"/>
      <c r="AA70" s="881"/>
      <c r="AB70" s="882"/>
      <c r="AC70" s="988" t="s">
        <v>753</v>
      </c>
      <c r="AD70" s="988"/>
      <c r="AE70" s="988"/>
      <c r="AF70" s="988"/>
      <c r="AG70" s="988"/>
      <c r="AH70" s="885" t="s">
        <v>784</v>
      </c>
      <c r="AI70" s="886"/>
      <c r="AJ70" s="886"/>
      <c r="AK70" s="886"/>
      <c r="AL70" s="869" t="s">
        <v>784</v>
      </c>
      <c r="AM70" s="870"/>
      <c r="AN70" s="870"/>
      <c r="AO70" s="871"/>
      <c r="AP70" s="872" t="s">
        <v>785</v>
      </c>
      <c r="AQ70" s="872"/>
      <c r="AR70" s="872"/>
      <c r="AS70" s="872"/>
      <c r="AT70" s="872"/>
      <c r="AU70" s="872"/>
      <c r="AV70" s="872"/>
      <c r="AW70" s="872"/>
      <c r="AX70" s="872"/>
      <c r="AY70" s="34">
        <f>$AY$67</f>
        <v>1</v>
      </c>
    </row>
    <row r="71" spans="1:51" ht="26.25" hidden="1"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hidden="1"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hidden="1"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hidden="1"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hidden="1"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hidden="1"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hidden="1"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hidden="1"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hidden="1"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hidden="1"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hidden="1"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2"/>
      <c r="B102" s="862"/>
      <c r="C102" s="862" t="s">
        <v>24</v>
      </c>
      <c r="D102" s="862"/>
      <c r="E102" s="862"/>
      <c r="F102" s="862"/>
      <c r="G102" s="862"/>
      <c r="H102" s="862"/>
      <c r="I102" s="862"/>
      <c r="J102" s="989" t="s">
        <v>259</v>
      </c>
      <c r="K102" s="990"/>
      <c r="L102" s="990"/>
      <c r="M102" s="990"/>
      <c r="N102" s="990"/>
      <c r="O102" s="990"/>
      <c r="P102" s="430" t="s">
        <v>25</v>
      </c>
      <c r="Q102" s="430"/>
      <c r="R102" s="430"/>
      <c r="S102" s="430"/>
      <c r="T102" s="430"/>
      <c r="U102" s="430"/>
      <c r="V102" s="430"/>
      <c r="W102" s="430"/>
      <c r="X102" s="430"/>
      <c r="Y102" s="864" t="s">
        <v>298</v>
      </c>
      <c r="Z102" s="865"/>
      <c r="AA102" s="865"/>
      <c r="AB102" s="865"/>
      <c r="AC102" s="989" t="s">
        <v>290</v>
      </c>
      <c r="AD102" s="989"/>
      <c r="AE102" s="989"/>
      <c r="AF102" s="989"/>
      <c r="AG102" s="989"/>
      <c r="AH102" s="864" t="s">
        <v>232</v>
      </c>
      <c r="AI102" s="862"/>
      <c r="AJ102" s="862"/>
      <c r="AK102" s="862"/>
      <c r="AL102" s="862" t="s">
        <v>19</v>
      </c>
      <c r="AM102" s="862"/>
      <c r="AN102" s="862"/>
      <c r="AO102" s="866"/>
      <c r="AP102" s="991" t="s">
        <v>260</v>
      </c>
      <c r="AQ102" s="991"/>
      <c r="AR102" s="991"/>
      <c r="AS102" s="991"/>
      <c r="AT102" s="991"/>
      <c r="AU102" s="991"/>
      <c r="AV102" s="991"/>
      <c r="AW102" s="991"/>
      <c r="AX102" s="991"/>
      <c r="AY102" s="34">
        <f>$AY$100</f>
        <v>1</v>
      </c>
    </row>
    <row r="103" spans="1:51" ht="26.25" customHeight="1" x14ac:dyDescent="0.15">
      <c r="A103" s="987">
        <v>1</v>
      </c>
      <c r="B103" s="987">
        <v>1</v>
      </c>
      <c r="C103" s="874" t="s">
        <v>782</v>
      </c>
      <c r="D103" s="875"/>
      <c r="E103" s="875"/>
      <c r="F103" s="875"/>
      <c r="G103" s="875"/>
      <c r="H103" s="875"/>
      <c r="I103" s="875"/>
      <c r="J103" s="876">
        <v>8000020460001</v>
      </c>
      <c r="K103" s="877"/>
      <c r="L103" s="877"/>
      <c r="M103" s="877"/>
      <c r="N103" s="877"/>
      <c r="O103" s="877"/>
      <c r="P103" s="878" t="s">
        <v>787</v>
      </c>
      <c r="Q103" s="879"/>
      <c r="R103" s="879"/>
      <c r="S103" s="879"/>
      <c r="T103" s="879"/>
      <c r="U103" s="879"/>
      <c r="V103" s="879"/>
      <c r="W103" s="879"/>
      <c r="X103" s="879"/>
      <c r="Y103" s="880">
        <v>1181</v>
      </c>
      <c r="Z103" s="881"/>
      <c r="AA103" s="881"/>
      <c r="AB103" s="882"/>
      <c r="AC103" s="988" t="s">
        <v>753</v>
      </c>
      <c r="AD103" s="988"/>
      <c r="AE103" s="988"/>
      <c r="AF103" s="988"/>
      <c r="AG103" s="988"/>
      <c r="AH103" s="885" t="s">
        <v>784</v>
      </c>
      <c r="AI103" s="886"/>
      <c r="AJ103" s="886"/>
      <c r="AK103" s="886"/>
      <c r="AL103" s="869" t="s">
        <v>784</v>
      </c>
      <c r="AM103" s="870"/>
      <c r="AN103" s="870"/>
      <c r="AO103" s="871"/>
      <c r="AP103" s="872" t="s">
        <v>785</v>
      </c>
      <c r="AQ103" s="872"/>
      <c r="AR103" s="872"/>
      <c r="AS103" s="872"/>
      <c r="AT103" s="872"/>
      <c r="AU103" s="872"/>
      <c r="AV103" s="872"/>
      <c r="AW103" s="872"/>
      <c r="AX103" s="872"/>
      <c r="AY103" s="34">
        <f>$AY$100</f>
        <v>1</v>
      </c>
    </row>
    <row r="104" spans="1:51" ht="26.25" hidden="1"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2"/>
      <c r="B135" s="862"/>
      <c r="C135" s="862" t="s">
        <v>24</v>
      </c>
      <c r="D135" s="862"/>
      <c r="E135" s="862"/>
      <c r="F135" s="862"/>
      <c r="G135" s="862"/>
      <c r="H135" s="862"/>
      <c r="I135" s="862"/>
      <c r="J135" s="989" t="s">
        <v>259</v>
      </c>
      <c r="K135" s="990"/>
      <c r="L135" s="990"/>
      <c r="M135" s="990"/>
      <c r="N135" s="990"/>
      <c r="O135" s="990"/>
      <c r="P135" s="430" t="s">
        <v>25</v>
      </c>
      <c r="Q135" s="430"/>
      <c r="R135" s="430"/>
      <c r="S135" s="430"/>
      <c r="T135" s="430"/>
      <c r="U135" s="430"/>
      <c r="V135" s="430"/>
      <c r="W135" s="430"/>
      <c r="X135" s="430"/>
      <c r="Y135" s="864" t="s">
        <v>298</v>
      </c>
      <c r="Z135" s="865"/>
      <c r="AA135" s="865"/>
      <c r="AB135" s="865"/>
      <c r="AC135" s="989" t="s">
        <v>290</v>
      </c>
      <c r="AD135" s="989"/>
      <c r="AE135" s="989"/>
      <c r="AF135" s="989"/>
      <c r="AG135" s="989"/>
      <c r="AH135" s="864" t="s">
        <v>232</v>
      </c>
      <c r="AI135" s="862"/>
      <c r="AJ135" s="862"/>
      <c r="AK135" s="862"/>
      <c r="AL135" s="862" t="s">
        <v>19</v>
      </c>
      <c r="AM135" s="862"/>
      <c r="AN135" s="862"/>
      <c r="AO135" s="866"/>
      <c r="AP135" s="991" t="s">
        <v>260</v>
      </c>
      <c r="AQ135" s="991"/>
      <c r="AR135" s="991"/>
      <c r="AS135" s="991"/>
      <c r="AT135" s="991"/>
      <c r="AU135" s="991"/>
      <c r="AV135" s="991"/>
      <c r="AW135" s="991"/>
      <c r="AX135" s="991"/>
      <c r="AY135" s="34">
        <f>$AY$133</f>
        <v>1</v>
      </c>
    </row>
    <row r="136" spans="1:51" ht="26.25" customHeight="1" x14ac:dyDescent="0.15">
      <c r="A136" s="987">
        <v>1</v>
      </c>
      <c r="B136" s="987">
        <v>1</v>
      </c>
      <c r="C136" s="874" t="s">
        <v>788</v>
      </c>
      <c r="D136" s="875"/>
      <c r="E136" s="875"/>
      <c r="F136" s="875"/>
      <c r="G136" s="875"/>
      <c r="H136" s="875"/>
      <c r="I136" s="875"/>
      <c r="J136" s="876">
        <v>8000020460001</v>
      </c>
      <c r="K136" s="877"/>
      <c r="L136" s="877"/>
      <c r="M136" s="877"/>
      <c r="N136" s="877"/>
      <c r="O136" s="877"/>
      <c r="P136" s="878" t="s">
        <v>789</v>
      </c>
      <c r="Q136" s="879"/>
      <c r="R136" s="879"/>
      <c r="S136" s="879"/>
      <c r="T136" s="879"/>
      <c r="U136" s="879"/>
      <c r="V136" s="879"/>
      <c r="W136" s="879"/>
      <c r="X136" s="879"/>
      <c r="Y136" s="880">
        <v>792</v>
      </c>
      <c r="Z136" s="881"/>
      <c r="AA136" s="881"/>
      <c r="AB136" s="882"/>
      <c r="AC136" s="988" t="s">
        <v>753</v>
      </c>
      <c r="AD136" s="988"/>
      <c r="AE136" s="988"/>
      <c r="AF136" s="988"/>
      <c r="AG136" s="988"/>
      <c r="AH136" s="885" t="s">
        <v>790</v>
      </c>
      <c r="AI136" s="886"/>
      <c r="AJ136" s="886"/>
      <c r="AK136" s="886"/>
      <c r="AL136" s="869" t="s">
        <v>790</v>
      </c>
      <c r="AM136" s="870"/>
      <c r="AN136" s="870"/>
      <c r="AO136" s="871"/>
      <c r="AP136" s="872" t="s">
        <v>791</v>
      </c>
      <c r="AQ136" s="872"/>
      <c r="AR136" s="872"/>
      <c r="AS136" s="872"/>
      <c r="AT136" s="872"/>
      <c r="AU136" s="872"/>
      <c r="AV136" s="872"/>
      <c r="AW136" s="872"/>
      <c r="AX136" s="872"/>
      <c r="AY136" s="34">
        <f>$AY$133</f>
        <v>1</v>
      </c>
    </row>
    <row r="137" spans="1:51" ht="26.25" hidden="1"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hidden="1"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hidden="1"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hidden="1"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hidden="1"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hidden="1"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hidden="1"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hidden="1"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hidden="1"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hidden="1"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hidden="1"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hidden="1"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hidden="1"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hidden="1"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hidden="1"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hidden="1"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hidden="1"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hidden="1"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hidden="1"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hidden="1"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hidden="1"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hidden="1"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hidden="1"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hidden="1"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hidden="1"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hidden="1"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hidden="1"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hidden="1"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hidden="1"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2"/>
      <c r="B168" s="862"/>
      <c r="C168" s="862" t="s">
        <v>24</v>
      </c>
      <c r="D168" s="862"/>
      <c r="E168" s="862"/>
      <c r="F168" s="862"/>
      <c r="G168" s="862"/>
      <c r="H168" s="862"/>
      <c r="I168" s="862"/>
      <c r="J168" s="989" t="s">
        <v>259</v>
      </c>
      <c r="K168" s="990"/>
      <c r="L168" s="990"/>
      <c r="M168" s="990"/>
      <c r="N168" s="990"/>
      <c r="O168" s="990"/>
      <c r="P168" s="430" t="s">
        <v>25</v>
      </c>
      <c r="Q168" s="430"/>
      <c r="R168" s="430"/>
      <c r="S168" s="430"/>
      <c r="T168" s="430"/>
      <c r="U168" s="430"/>
      <c r="V168" s="430"/>
      <c r="W168" s="430"/>
      <c r="X168" s="430"/>
      <c r="Y168" s="864" t="s">
        <v>298</v>
      </c>
      <c r="Z168" s="865"/>
      <c r="AA168" s="865"/>
      <c r="AB168" s="865"/>
      <c r="AC168" s="989" t="s">
        <v>290</v>
      </c>
      <c r="AD168" s="989"/>
      <c r="AE168" s="989"/>
      <c r="AF168" s="989"/>
      <c r="AG168" s="989"/>
      <c r="AH168" s="864" t="s">
        <v>232</v>
      </c>
      <c r="AI168" s="862"/>
      <c r="AJ168" s="862"/>
      <c r="AK168" s="862"/>
      <c r="AL168" s="862" t="s">
        <v>19</v>
      </c>
      <c r="AM168" s="862"/>
      <c r="AN168" s="862"/>
      <c r="AO168" s="866"/>
      <c r="AP168" s="991" t="s">
        <v>260</v>
      </c>
      <c r="AQ168" s="991"/>
      <c r="AR168" s="991"/>
      <c r="AS168" s="991"/>
      <c r="AT168" s="991"/>
      <c r="AU168" s="991"/>
      <c r="AV168" s="991"/>
      <c r="AW168" s="991"/>
      <c r="AX168" s="991"/>
      <c r="AY168" s="34">
        <f>$AY$166</f>
        <v>1</v>
      </c>
    </row>
    <row r="169" spans="1:51" ht="26.25" customHeight="1" x14ac:dyDescent="0.15">
      <c r="A169" s="987">
        <v>1</v>
      </c>
      <c r="B169" s="987">
        <v>1</v>
      </c>
      <c r="C169" s="874" t="s">
        <v>792</v>
      </c>
      <c r="D169" s="875"/>
      <c r="E169" s="875"/>
      <c r="F169" s="875"/>
      <c r="G169" s="875"/>
      <c r="H169" s="875"/>
      <c r="I169" s="875"/>
      <c r="J169" s="876" t="s">
        <v>790</v>
      </c>
      <c r="K169" s="877"/>
      <c r="L169" s="877"/>
      <c r="M169" s="877"/>
      <c r="N169" s="877"/>
      <c r="O169" s="877"/>
      <c r="P169" s="878" t="s">
        <v>793</v>
      </c>
      <c r="Q169" s="879"/>
      <c r="R169" s="879"/>
      <c r="S169" s="879"/>
      <c r="T169" s="879"/>
      <c r="U169" s="879"/>
      <c r="V169" s="879"/>
      <c r="W169" s="879"/>
      <c r="X169" s="879"/>
      <c r="Y169" s="880">
        <v>34</v>
      </c>
      <c r="Z169" s="881"/>
      <c r="AA169" s="881"/>
      <c r="AB169" s="882"/>
      <c r="AC169" s="988" t="s">
        <v>76</v>
      </c>
      <c r="AD169" s="988"/>
      <c r="AE169" s="988"/>
      <c r="AF169" s="988"/>
      <c r="AG169" s="988"/>
      <c r="AH169" s="885" t="s">
        <v>790</v>
      </c>
      <c r="AI169" s="886"/>
      <c r="AJ169" s="886"/>
      <c r="AK169" s="886"/>
      <c r="AL169" s="869" t="s">
        <v>790</v>
      </c>
      <c r="AM169" s="870"/>
      <c r="AN169" s="870"/>
      <c r="AO169" s="871"/>
      <c r="AP169" s="872" t="s">
        <v>791</v>
      </c>
      <c r="AQ169" s="872"/>
      <c r="AR169" s="872"/>
      <c r="AS169" s="872"/>
      <c r="AT169" s="872"/>
      <c r="AU169" s="872"/>
      <c r="AV169" s="872"/>
      <c r="AW169" s="872"/>
      <c r="AX169" s="872"/>
      <c r="AY169" s="34">
        <f>$AY$166</f>
        <v>1</v>
      </c>
    </row>
    <row r="170" spans="1:51" ht="26.25" hidden="1"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hidden="1"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hidden="1"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hidden="1"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hidden="1"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hidden="1"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hidden="1"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hidden="1"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hidden="1"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hidden="1"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hidden="1"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hidden="1"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hidden="1"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hidden="1"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hidden="1"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hidden="1"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hidden="1"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hidden="1"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hidden="1"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hidden="1"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hidden="1"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hidden="1"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hidden="1"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hidden="1"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hidden="1"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hidden="1"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hidden="1"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hidden="1"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hidden="1"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2"/>
      <c r="B201" s="862"/>
      <c r="C201" s="862" t="s">
        <v>24</v>
      </c>
      <c r="D201" s="862"/>
      <c r="E201" s="862"/>
      <c r="F201" s="862"/>
      <c r="G201" s="862"/>
      <c r="H201" s="862"/>
      <c r="I201" s="862"/>
      <c r="J201" s="989" t="s">
        <v>259</v>
      </c>
      <c r="K201" s="990"/>
      <c r="L201" s="990"/>
      <c r="M201" s="990"/>
      <c r="N201" s="990"/>
      <c r="O201" s="990"/>
      <c r="P201" s="430" t="s">
        <v>25</v>
      </c>
      <c r="Q201" s="430"/>
      <c r="R201" s="430"/>
      <c r="S201" s="430"/>
      <c r="T201" s="430"/>
      <c r="U201" s="430"/>
      <c r="V201" s="430"/>
      <c r="W201" s="430"/>
      <c r="X201" s="430"/>
      <c r="Y201" s="864" t="s">
        <v>298</v>
      </c>
      <c r="Z201" s="865"/>
      <c r="AA201" s="865"/>
      <c r="AB201" s="865"/>
      <c r="AC201" s="989" t="s">
        <v>290</v>
      </c>
      <c r="AD201" s="989"/>
      <c r="AE201" s="989"/>
      <c r="AF201" s="989"/>
      <c r="AG201" s="989"/>
      <c r="AH201" s="864" t="s">
        <v>232</v>
      </c>
      <c r="AI201" s="862"/>
      <c r="AJ201" s="862"/>
      <c r="AK201" s="862"/>
      <c r="AL201" s="862" t="s">
        <v>19</v>
      </c>
      <c r="AM201" s="862"/>
      <c r="AN201" s="862"/>
      <c r="AO201" s="866"/>
      <c r="AP201" s="991" t="s">
        <v>260</v>
      </c>
      <c r="AQ201" s="991"/>
      <c r="AR201" s="991"/>
      <c r="AS201" s="991"/>
      <c r="AT201" s="991"/>
      <c r="AU201" s="991"/>
      <c r="AV201" s="991"/>
      <c r="AW201" s="991"/>
      <c r="AX201" s="991"/>
      <c r="AY201" s="34">
        <f>$AY$199</f>
        <v>1</v>
      </c>
    </row>
    <row r="202" spans="1:51" ht="26.25" customHeight="1" x14ac:dyDescent="0.15">
      <c r="A202" s="987">
        <v>1</v>
      </c>
      <c r="B202" s="987">
        <v>1</v>
      </c>
      <c r="C202" s="874" t="s">
        <v>788</v>
      </c>
      <c r="D202" s="875"/>
      <c r="E202" s="875"/>
      <c r="F202" s="875"/>
      <c r="G202" s="875"/>
      <c r="H202" s="875"/>
      <c r="I202" s="875"/>
      <c r="J202" s="876">
        <v>8000020460001</v>
      </c>
      <c r="K202" s="877"/>
      <c r="L202" s="877"/>
      <c r="M202" s="877"/>
      <c r="N202" s="877"/>
      <c r="O202" s="877"/>
      <c r="P202" s="878" t="s">
        <v>794</v>
      </c>
      <c r="Q202" s="879"/>
      <c r="R202" s="879"/>
      <c r="S202" s="879"/>
      <c r="T202" s="879"/>
      <c r="U202" s="879"/>
      <c r="V202" s="879"/>
      <c r="W202" s="879"/>
      <c r="X202" s="879"/>
      <c r="Y202" s="880">
        <v>226</v>
      </c>
      <c r="Z202" s="881"/>
      <c r="AA202" s="881"/>
      <c r="AB202" s="882"/>
      <c r="AC202" s="988" t="s">
        <v>753</v>
      </c>
      <c r="AD202" s="988"/>
      <c r="AE202" s="988"/>
      <c r="AF202" s="988"/>
      <c r="AG202" s="988"/>
      <c r="AH202" s="885" t="s">
        <v>790</v>
      </c>
      <c r="AI202" s="886"/>
      <c r="AJ202" s="886"/>
      <c r="AK202" s="886"/>
      <c r="AL202" s="869" t="s">
        <v>790</v>
      </c>
      <c r="AM202" s="870"/>
      <c r="AN202" s="870"/>
      <c r="AO202" s="871"/>
      <c r="AP202" s="872" t="s">
        <v>791</v>
      </c>
      <c r="AQ202" s="872"/>
      <c r="AR202" s="872"/>
      <c r="AS202" s="872"/>
      <c r="AT202" s="872"/>
      <c r="AU202" s="872"/>
      <c r="AV202" s="872"/>
      <c r="AW202" s="872"/>
      <c r="AX202" s="872"/>
      <c r="AY202" s="34">
        <f>$AY$199</f>
        <v>1</v>
      </c>
    </row>
    <row r="203" spans="1:51" ht="26.25" hidden="1"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hidden="1"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hidden="1"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hidden="1"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hidden="1"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hidden="1"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hidden="1"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hidden="1"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hidden="1"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hidden="1"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hidden="1"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hidden="1"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hidden="1"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hidden="1"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hidden="1"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hidden="1"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hidden="1"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hidden="1"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hidden="1"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hidden="1"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hidden="1"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hidden="1"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hidden="1"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hidden="1"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hidden="1"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hidden="1"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hidden="1"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hidden="1"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hidden="1"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62"/>
      <c r="B234" s="862"/>
      <c r="C234" s="862" t="s">
        <v>24</v>
      </c>
      <c r="D234" s="862"/>
      <c r="E234" s="862"/>
      <c r="F234" s="862"/>
      <c r="G234" s="862"/>
      <c r="H234" s="862"/>
      <c r="I234" s="862"/>
      <c r="J234" s="989" t="s">
        <v>259</v>
      </c>
      <c r="K234" s="990"/>
      <c r="L234" s="990"/>
      <c r="M234" s="990"/>
      <c r="N234" s="990"/>
      <c r="O234" s="990"/>
      <c r="P234" s="430" t="s">
        <v>25</v>
      </c>
      <c r="Q234" s="430"/>
      <c r="R234" s="430"/>
      <c r="S234" s="430"/>
      <c r="T234" s="430"/>
      <c r="U234" s="430"/>
      <c r="V234" s="430"/>
      <c r="W234" s="430"/>
      <c r="X234" s="430"/>
      <c r="Y234" s="864" t="s">
        <v>298</v>
      </c>
      <c r="Z234" s="865"/>
      <c r="AA234" s="865"/>
      <c r="AB234" s="865"/>
      <c r="AC234" s="989" t="s">
        <v>290</v>
      </c>
      <c r="AD234" s="989"/>
      <c r="AE234" s="989"/>
      <c r="AF234" s="989"/>
      <c r="AG234" s="989"/>
      <c r="AH234" s="864" t="s">
        <v>232</v>
      </c>
      <c r="AI234" s="862"/>
      <c r="AJ234" s="862"/>
      <c r="AK234" s="862"/>
      <c r="AL234" s="862" t="s">
        <v>19</v>
      </c>
      <c r="AM234" s="862"/>
      <c r="AN234" s="862"/>
      <c r="AO234" s="866"/>
      <c r="AP234" s="991" t="s">
        <v>260</v>
      </c>
      <c r="AQ234" s="991"/>
      <c r="AR234" s="991"/>
      <c r="AS234" s="991"/>
      <c r="AT234" s="991"/>
      <c r="AU234" s="991"/>
      <c r="AV234" s="991"/>
      <c r="AW234" s="991"/>
      <c r="AX234" s="991"/>
      <c r="AY234" s="84">
        <f>$AY$232</f>
        <v>1</v>
      </c>
    </row>
    <row r="235" spans="1:51" ht="26.25" customHeight="1" x14ac:dyDescent="0.15">
      <c r="A235" s="987">
        <v>1</v>
      </c>
      <c r="B235" s="987">
        <v>1</v>
      </c>
      <c r="C235" s="874" t="s">
        <v>795</v>
      </c>
      <c r="D235" s="875"/>
      <c r="E235" s="875"/>
      <c r="F235" s="875"/>
      <c r="G235" s="875"/>
      <c r="H235" s="875"/>
      <c r="I235" s="875"/>
      <c r="J235" s="876">
        <v>9340005000366</v>
      </c>
      <c r="K235" s="877"/>
      <c r="L235" s="877"/>
      <c r="M235" s="877"/>
      <c r="N235" s="877"/>
      <c r="O235" s="877"/>
      <c r="P235" s="878" t="s">
        <v>796</v>
      </c>
      <c r="Q235" s="879"/>
      <c r="R235" s="879"/>
      <c r="S235" s="879"/>
      <c r="T235" s="879"/>
      <c r="U235" s="879"/>
      <c r="V235" s="879"/>
      <c r="W235" s="879"/>
      <c r="X235" s="879"/>
      <c r="Y235" s="880">
        <v>194</v>
      </c>
      <c r="Z235" s="881"/>
      <c r="AA235" s="881"/>
      <c r="AB235" s="882"/>
      <c r="AC235" s="988" t="s">
        <v>753</v>
      </c>
      <c r="AD235" s="988"/>
      <c r="AE235" s="988"/>
      <c r="AF235" s="988"/>
      <c r="AG235" s="988"/>
      <c r="AH235" s="885" t="s">
        <v>790</v>
      </c>
      <c r="AI235" s="886"/>
      <c r="AJ235" s="886"/>
      <c r="AK235" s="886"/>
      <c r="AL235" s="869" t="s">
        <v>790</v>
      </c>
      <c r="AM235" s="870"/>
      <c r="AN235" s="870"/>
      <c r="AO235" s="871"/>
      <c r="AP235" s="872" t="s">
        <v>791</v>
      </c>
      <c r="AQ235" s="872"/>
      <c r="AR235" s="872"/>
      <c r="AS235" s="872"/>
      <c r="AT235" s="872"/>
      <c r="AU235" s="872"/>
      <c r="AV235" s="872"/>
      <c r="AW235" s="872"/>
      <c r="AX235" s="872"/>
      <c r="AY235">
        <f>$AY$232</f>
        <v>1</v>
      </c>
    </row>
    <row r="236" spans="1:51" ht="26.25" hidden="1"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hidden="1"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hidden="1"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hidden="1"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hidden="1"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hidden="1"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hidden="1"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hidden="1"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hidden="1"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hidden="1"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hidden="1"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hidden="1"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hidden="1"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hidden="1"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hidden="1"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hidden="1"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hidden="1"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hidden="1"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hidden="1"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hidden="1"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hidden="1"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hidden="1"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hidden="1"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hidden="1"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hidden="1"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hidden="1"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hidden="1"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hidden="1"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hidden="1"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62"/>
      <c r="B267" s="862"/>
      <c r="C267" s="862" t="s">
        <v>24</v>
      </c>
      <c r="D267" s="862"/>
      <c r="E267" s="862"/>
      <c r="F267" s="862"/>
      <c r="G267" s="862"/>
      <c r="H267" s="862"/>
      <c r="I267" s="862"/>
      <c r="J267" s="989" t="s">
        <v>259</v>
      </c>
      <c r="K267" s="990"/>
      <c r="L267" s="990"/>
      <c r="M267" s="990"/>
      <c r="N267" s="990"/>
      <c r="O267" s="990"/>
      <c r="P267" s="430" t="s">
        <v>25</v>
      </c>
      <c r="Q267" s="430"/>
      <c r="R267" s="430"/>
      <c r="S267" s="430"/>
      <c r="T267" s="430"/>
      <c r="U267" s="430"/>
      <c r="V267" s="430"/>
      <c r="W267" s="430"/>
      <c r="X267" s="430"/>
      <c r="Y267" s="864" t="s">
        <v>298</v>
      </c>
      <c r="Z267" s="865"/>
      <c r="AA267" s="865"/>
      <c r="AB267" s="865"/>
      <c r="AC267" s="989" t="s">
        <v>290</v>
      </c>
      <c r="AD267" s="989"/>
      <c r="AE267" s="989"/>
      <c r="AF267" s="989"/>
      <c r="AG267" s="989"/>
      <c r="AH267" s="864" t="s">
        <v>232</v>
      </c>
      <c r="AI267" s="862"/>
      <c r="AJ267" s="862"/>
      <c r="AK267" s="862"/>
      <c r="AL267" s="862" t="s">
        <v>19</v>
      </c>
      <c r="AM267" s="862"/>
      <c r="AN267" s="862"/>
      <c r="AO267" s="866"/>
      <c r="AP267" s="991" t="s">
        <v>260</v>
      </c>
      <c r="AQ267" s="991"/>
      <c r="AR267" s="991"/>
      <c r="AS267" s="991"/>
      <c r="AT267" s="991"/>
      <c r="AU267" s="991"/>
      <c r="AV267" s="991"/>
      <c r="AW267" s="991"/>
      <c r="AX267" s="991"/>
      <c r="AY267" s="34">
        <f>$AY$265</f>
        <v>1</v>
      </c>
    </row>
    <row r="268" spans="1:51" ht="26.25" customHeight="1" x14ac:dyDescent="0.15">
      <c r="A268" s="987">
        <v>1</v>
      </c>
      <c r="B268" s="987">
        <v>1</v>
      </c>
      <c r="C268" s="874" t="s">
        <v>798</v>
      </c>
      <c r="D268" s="875"/>
      <c r="E268" s="875"/>
      <c r="F268" s="875"/>
      <c r="G268" s="875"/>
      <c r="H268" s="875"/>
      <c r="I268" s="875"/>
      <c r="J268" s="876">
        <v>9000020465313</v>
      </c>
      <c r="K268" s="877"/>
      <c r="L268" s="877"/>
      <c r="M268" s="877"/>
      <c r="N268" s="877"/>
      <c r="O268" s="877"/>
      <c r="P268" s="878" t="s">
        <v>796</v>
      </c>
      <c r="Q268" s="879"/>
      <c r="R268" s="879"/>
      <c r="S268" s="879"/>
      <c r="T268" s="879"/>
      <c r="U268" s="879"/>
      <c r="V268" s="879"/>
      <c r="W268" s="879"/>
      <c r="X268" s="879"/>
      <c r="Y268" s="880">
        <v>38</v>
      </c>
      <c r="Z268" s="881"/>
      <c r="AA268" s="881"/>
      <c r="AB268" s="882"/>
      <c r="AC268" s="988" t="s">
        <v>753</v>
      </c>
      <c r="AD268" s="988"/>
      <c r="AE268" s="988"/>
      <c r="AF268" s="988"/>
      <c r="AG268" s="988"/>
      <c r="AH268" s="885" t="s">
        <v>790</v>
      </c>
      <c r="AI268" s="886"/>
      <c r="AJ268" s="886"/>
      <c r="AK268" s="886"/>
      <c r="AL268" s="869" t="s">
        <v>790</v>
      </c>
      <c r="AM268" s="870"/>
      <c r="AN268" s="870"/>
      <c r="AO268" s="871"/>
      <c r="AP268" s="872" t="s">
        <v>791</v>
      </c>
      <c r="AQ268" s="872"/>
      <c r="AR268" s="872"/>
      <c r="AS268" s="872"/>
      <c r="AT268" s="872"/>
      <c r="AU268" s="872"/>
      <c r="AV268" s="872"/>
      <c r="AW268" s="872"/>
      <c r="AX268" s="872"/>
      <c r="AY268" s="34">
        <f>$AY$265</f>
        <v>1</v>
      </c>
    </row>
    <row r="269" spans="1:51" ht="26.25" customHeight="1" x14ac:dyDescent="0.15">
      <c r="A269" s="987">
        <v>2</v>
      </c>
      <c r="B269" s="987">
        <v>1</v>
      </c>
      <c r="C269" s="874" t="s">
        <v>799</v>
      </c>
      <c r="D269" s="875"/>
      <c r="E269" s="875"/>
      <c r="F269" s="875"/>
      <c r="G269" s="875"/>
      <c r="H269" s="875"/>
      <c r="I269" s="875"/>
      <c r="J269" s="876">
        <v>5000020465291</v>
      </c>
      <c r="K269" s="877"/>
      <c r="L269" s="877"/>
      <c r="M269" s="877"/>
      <c r="N269" s="877"/>
      <c r="O269" s="877"/>
      <c r="P269" s="878" t="s">
        <v>797</v>
      </c>
      <c r="Q269" s="879"/>
      <c r="R269" s="879"/>
      <c r="S269" s="879"/>
      <c r="T269" s="879"/>
      <c r="U269" s="879"/>
      <c r="V269" s="879"/>
      <c r="W269" s="879"/>
      <c r="X269" s="879"/>
      <c r="Y269" s="880">
        <v>31</v>
      </c>
      <c r="Z269" s="881"/>
      <c r="AA269" s="881"/>
      <c r="AB269" s="882"/>
      <c r="AC269" s="988" t="s">
        <v>753</v>
      </c>
      <c r="AD269" s="988"/>
      <c r="AE269" s="988"/>
      <c r="AF269" s="988"/>
      <c r="AG269" s="988"/>
      <c r="AH269" s="885" t="s">
        <v>790</v>
      </c>
      <c r="AI269" s="886"/>
      <c r="AJ269" s="886"/>
      <c r="AK269" s="886"/>
      <c r="AL269" s="869" t="s">
        <v>790</v>
      </c>
      <c r="AM269" s="870"/>
      <c r="AN269" s="870"/>
      <c r="AO269" s="871"/>
      <c r="AP269" s="872" t="s">
        <v>791</v>
      </c>
      <c r="AQ269" s="872"/>
      <c r="AR269" s="872"/>
      <c r="AS269" s="872"/>
      <c r="AT269" s="872"/>
      <c r="AU269" s="872"/>
      <c r="AV269" s="872"/>
      <c r="AW269" s="872"/>
      <c r="AX269" s="872"/>
      <c r="AY269">
        <f>COUNTA($C$269)</f>
        <v>1</v>
      </c>
    </row>
    <row r="270" spans="1:51" ht="26.25" customHeight="1" x14ac:dyDescent="0.15">
      <c r="A270" s="987">
        <v>3</v>
      </c>
      <c r="B270" s="987">
        <v>1</v>
      </c>
      <c r="C270" s="874" t="s">
        <v>800</v>
      </c>
      <c r="D270" s="875"/>
      <c r="E270" s="875"/>
      <c r="F270" s="875"/>
      <c r="G270" s="875"/>
      <c r="H270" s="875"/>
      <c r="I270" s="875"/>
      <c r="J270" s="876">
        <v>8000020465330</v>
      </c>
      <c r="K270" s="877"/>
      <c r="L270" s="877"/>
      <c r="M270" s="877"/>
      <c r="N270" s="877"/>
      <c r="O270" s="877"/>
      <c r="P270" s="878" t="s">
        <v>797</v>
      </c>
      <c r="Q270" s="879"/>
      <c r="R270" s="879"/>
      <c r="S270" s="879"/>
      <c r="T270" s="879"/>
      <c r="U270" s="879"/>
      <c r="V270" s="879"/>
      <c r="W270" s="879"/>
      <c r="X270" s="879"/>
      <c r="Y270" s="880">
        <v>20</v>
      </c>
      <c r="Z270" s="881"/>
      <c r="AA270" s="881"/>
      <c r="AB270" s="882"/>
      <c r="AC270" s="988" t="s">
        <v>753</v>
      </c>
      <c r="AD270" s="988"/>
      <c r="AE270" s="988"/>
      <c r="AF270" s="988"/>
      <c r="AG270" s="988"/>
      <c r="AH270" s="885" t="s">
        <v>790</v>
      </c>
      <c r="AI270" s="886"/>
      <c r="AJ270" s="886"/>
      <c r="AK270" s="886"/>
      <c r="AL270" s="869" t="s">
        <v>790</v>
      </c>
      <c r="AM270" s="870"/>
      <c r="AN270" s="870"/>
      <c r="AO270" s="871"/>
      <c r="AP270" s="872" t="s">
        <v>791</v>
      </c>
      <c r="AQ270" s="872"/>
      <c r="AR270" s="872"/>
      <c r="AS270" s="872"/>
      <c r="AT270" s="872"/>
      <c r="AU270" s="872"/>
      <c r="AV270" s="872"/>
      <c r="AW270" s="872"/>
      <c r="AX270" s="872"/>
      <c r="AY270">
        <f>COUNTA($C$270)</f>
        <v>1</v>
      </c>
    </row>
    <row r="271" spans="1:51" ht="26.25" customHeight="1" x14ac:dyDescent="0.15">
      <c r="A271" s="987">
        <v>4</v>
      </c>
      <c r="B271" s="987">
        <v>1</v>
      </c>
      <c r="C271" s="874" t="s">
        <v>801</v>
      </c>
      <c r="D271" s="875"/>
      <c r="E271" s="875"/>
      <c r="F271" s="875"/>
      <c r="G271" s="875"/>
      <c r="H271" s="875"/>
      <c r="I271" s="875"/>
      <c r="J271" s="876">
        <v>3000020462225</v>
      </c>
      <c r="K271" s="877"/>
      <c r="L271" s="877"/>
      <c r="M271" s="877"/>
      <c r="N271" s="877"/>
      <c r="O271" s="877"/>
      <c r="P271" s="878" t="s">
        <v>797</v>
      </c>
      <c r="Q271" s="879"/>
      <c r="R271" s="879"/>
      <c r="S271" s="879"/>
      <c r="T271" s="879"/>
      <c r="U271" s="879"/>
      <c r="V271" s="879"/>
      <c r="W271" s="879"/>
      <c r="X271" s="879"/>
      <c r="Y271" s="880">
        <v>15</v>
      </c>
      <c r="Z271" s="881"/>
      <c r="AA271" s="881"/>
      <c r="AB271" s="882"/>
      <c r="AC271" s="988" t="s">
        <v>753</v>
      </c>
      <c r="AD271" s="988"/>
      <c r="AE271" s="988"/>
      <c r="AF271" s="988"/>
      <c r="AG271" s="988"/>
      <c r="AH271" s="885" t="s">
        <v>790</v>
      </c>
      <c r="AI271" s="886"/>
      <c r="AJ271" s="886"/>
      <c r="AK271" s="886"/>
      <c r="AL271" s="869" t="s">
        <v>790</v>
      </c>
      <c r="AM271" s="870"/>
      <c r="AN271" s="870"/>
      <c r="AO271" s="871"/>
      <c r="AP271" s="872" t="s">
        <v>791</v>
      </c>
      <c r="AQ271" s="872"/>
      <c r="AR271" s="872"/>
      <c r="AS271" s="872"/>
      <c r="AT271" s="872"/>
      <c r="AU271" s="872"/>
      <c r="AV271" s="872"/>
      <c r="AW271" s="872"/>
      <c r="AX271" s="872"/>
      <c r="AY271">
        <f>COUNTA($C$271)</f>
        <v>1</v>
      </c>
    </row>
    <row r="272" spans="1:51" ht="26.25" customHeight="1" x14ac:dyDescent="0.15">
      <c r="A272" s="987">
        <v>5</v>
      </c>
      <c r="B272" s="987">
        <v>1</v>
      </c>
      <c r="C272" s="874" t="s">
        <v>802</v>
      </c>
      <c r="D272" s="875"/>
      <c r="E272" s="875"/>
      <c r="F272" s="875"/>
      <c r="G272" s="875"/>
      <c r="H272" s="875"/>
      <c r="I272" s="875"/>
      <c r="J272" s="876">
        <v>9000020465321</v>
      </c>
      <c r="K272" s="877"/>
      <c r="L272" s="877"/>
      <c r="M272" s="877"/>
      <c r="N272" s="877"/>
      <c r="O272" s="877"/>
      <c r="P272" s="878" t="s">
        <v>797</v>
      </c>
      <c r="Q272" s="879"/>
      <c r="R272" s="879"/>
      <c r="S272" s="879"/>
      <c r="T272" s="879"/>
      <c r="U272" s="879"/>
      <c r="V272" s="879"/>
      <c r="W272" s="879"/>
      <c r="X272" s="879"/>
      <c r="Y272" s="880">
        <v>13</v>
      </c>
      <c r="Z272" s="881"/>
      <c r="AA272" s="881"/>
      <c r="AB272" s="882"/>
      <c r="AC272" s="988" t="s">
        <v>753</v>
      </c>
      <c r="AD272" s="988"/>
      <c r="AE272" s="988"/>
      <c r="AF272" s="988"/>
      <c r="AG272" s="988"/>
      <c r="AH272" s="885" t="s">
        <v>790</v>
      </c>
      <c r="AI272" s="886"/>
      <c r="AJ272" s="886"/>
      <c r="AK272" s="886"/>
      <c r="AL272" s="869" t="s">
        <v>790</v>
      </c>
      <c r="AM272" s="870"/>
      <c r="AN272" s="870"/>
      <c r="AO272" s="871"/>
      <c r="AP272" s="872" t="s">
        <v>791</v>
      </c>
      <c r="AQ272" s="872"/>
      <c r="AR272" s="872"/>
      <c r="AS272" s="872"/>
      <c r="AT272" s="872"/>
      <c r="AU272" s="872"/>
      <c r="AV272" s="872"/>
      <c r="AW272" s="872"/>
      <c r="AX272" s="872"/>
      <c r="AY272">
        <f>COUNTA($C$272)</f>
        <v>1</v>
      </c>
    </row>
    <row r="273" spans="1:51" ht="26.25" customHeight="1" x14ac:dyDescent="0.15">
      <c r="A273" s="987">
        <v>6</v>
      </c>
      <c r="B273" s="987">
        <v>1</v>
      </c>
      <c r="C273" s="874" t="s">
        <v>803</v>
      </c>
      <c r="D273" s="875"/>
      <c r="E273" s="875"/>
      <c r="F273" s="875"/>
      <c r="G273" s="875"/>
      <c r="H273" s="875"/>
      <c r="I273" s="875"/>
      <c r="J273" s="876">
        <v>5000020465275</v>
      </c>
      <c r="K273" s="877"/>
      <c r="L273" s="877"/>
      <c r="M273" s="877"/>
      <c r="N273" s="877"/>
      <c r="O273" s="877"/>
      <c r="P273" s="878" t="s">
        <v>797</v>
      </c>
      <c r="Q273" s="879"/>
      <c r="R273" s="879"/>
      <c r="S273" s="879"/>
      <c r="T273" s="879"/>
      <c r="U273" s="879"/>
      <c r="V273" s="879"/>
      <c r="W273" s="879"/>
      <c r="X273" s="879"/>
      <c r="Y273" s="880">
        <v>11</v>
      </c>
      <c r="Z273" s="881"/>
      <c r="AA273" s="881"/>
      <c r="AB273" s="882"/>
      <c r="AC273" s="988" t="s">
        <v>753</v>
      </c>
      <c r="AD273" s="988"/>
      <c r="AE273" s="988"/>
      <c r="AF273" s="988"/>
      <c r="AG273" s="988"/>
      <c r="AH273" s="885" t="s">
        <v>790</v>
      </c>
      <c r="AI273" s="886"/>
      <c r="AJ273" s="886"/>
      <c r="AK273" s="886"/>
      <c r="AL273" s="869" t="s">
        <v>790</v>
      </c>
      <c r="AM273" s="870"/>
      <c r="AN273" s="870"/>
      <c r="AO273" s="871"/>
      <c r="AP273" s="872" t="s">
        <v>791</v>
      </c>
      <c r="AQ273" s="872"/>
      <c r="AR273" s="872"/>
      <c r="AS273" s="872"/>
      <c r="AT273" s="872"/>
      <c r="AU273" s="872"/>
      <c r="AV273" s="872"/>
      <c r="AW273" s="872"/>
      <c r="AX273" s="872"/>
      <c r="AY273">
        <f>COUNTA($C$273)</f>
        <v>1</v>
      </c>
    </row>
    <row r="274" spans="1:51" ht="26.25" customHeight="1" x14ac:dyDescent="0.15">
      <c r="A274" s="987">
        <v>7</v>
      </c>
      <c r="B274" s="987">
        <v>1</v>
      </c>
      <c r="C274" s="874" t="s">
        <v>804</v>
      </c>
      <c r="D274" s="875"/>
      <c r="E274" s="875"/>
      <c r="F274" s="875"/>
      <c r="G274" s="875"/>
      <c r="H274" s="875"/>
      <c r="I274" s="875"/>
      <c r="J274" s="876">
        <v>9000020465305</v>
      </c>
      <c r="K274" s="877"/>
      <c r="L274" s="877"/>
      <c r="M274" s="877"/>
      <c r="N274" s="877"/>
      <c r="O274" s="877"/>
      <c r="P274" s="878" t="s">
        <v>797</v>
      </c>
      <c r="Q274" s="879"/>
      <c r="R274" s="879"/>
      <c r="S274" s="879"/>
      <c r="T274" s="879"/>
      <c r="U274" s="879"/>
      <c r="V274" s="879"/>
      <c r="W274" s="879"/>
      <c r="X274" s="879"/>
      <c r="Y274" s="880">
        <v>4</v>
      </c>
      <c r="Z274" s="881"/>
      <c r="AA274" s="881"/>
      <c r="AB274" s="882"/>
      <c r="AC274" s="988" t="s">
        <v>753</v>
      </c>
      <c r="AD274" s="988"/>
      <c r="AE274" s="988"/>
      <c r="AF274" s="988"/>
      <c r="AG274" s="988"/>
      <c r="AH274" s="885" t="s">
        <v>790</v>
      </c>
      <c r="AI274" s="886"/>
      <c r="AJ274" s="886"/>
      <c r="AK274" s="886"/>
      <c r="AL274" s="869" t="s">
        <v>790</v>
      </c>
      <c r="AM274" s="870"/>
      <c r="AN274" s="870"/>
      <c r="AO274" s="871"/>
      <c r="AP274" s="872" t="s">
        <v>791</v>
      </c>
      <c r="AQ274" s="872"/>
      <c r="AR274" s="872"/>
      <c r="AS274" s="872"/>
      <c r="AT274" s="872"/>
      <c r="AU274" s="872"/>
      <c r="AV274" s="872"/>
      <c r="AW274" s="872"/>
      <c r="AX274" s="872"/>
      <c r="AY274">
        <f>COUNTA($C$274)</f>
        <v>1</v>
      </c>
    </row>
    <row r="275" spans="1:51" ht="26.25" customHeight="1" x14ac:dyDescent="0.15">
      <c r="A275" s="987">
        <v>8</v>
      </c>
      <c r="B275" s="987">
        <v>1</v>
      </c>
      <c r="C275" s="874" t="s">
        <v>805</v>
      </c>
      <c r="D275" s="875"/>
      <c r="E275" s="875"/>
      <c r="F275" s="875"/>
      <c r="G275" s="875"/>
      <c r="H275" s="875"/>
      <c r="I275" s="875"/>
      <c r="J275" s="876">
        <v>7000020465348</v>
      </c>
      <c r="K275" s="877"/>
      <c r="L275" s="877"/>
      <c r="M275" s="877"/>
      <c r="N275" s="877"/>
      <c r="O275" s="877"/>
      <c r="P275" s="878" t="s">
        <v>797</v>
      </c>
      <c r="Q275" s="879"/>
      <c r="R275" s="879"/>
      <c r="S275" s="879"/>
      <c r="T275" s="879"/>
      <c r="U275" s="879"/>
      <c r="V275" s="879"/>
      <c r="W275" s="879"/>
      <c r="X275" s="879"/>
      <c r="Y275" s="880">
        <v>2</v>
      </c>
      <c r="Z275" s="881"/>
      <c r="AA275" s="881"/>
      <c r="AB275" s="882"/>
      <c r="AC275" s="988" t="s">
        <v>753</v>
      </c>
      <c r="AD275" s="988"/>
      <c r="AE275" s="988"/>
      <c r="AF275" s="988"/>
      <c r="AG275" s="988"/>
      <c r="AH275" s="885" t="s">
        <v>790</v>
      </c>
      <c r="AI275" s="886"/>
      <c r="AJ275" s="886"/>
      <c r="AK275" s="886"/>
      <c r="AL275" s="869" t="s">
        <v>790</v>
      </c>
      <c r="AM275" s="870"/>
      <c r="AN275" s="870"/>
      <c r="AO275" s="871"/>
      <c r="AP275" s="872" t="s">
        <v>791</v>
      </c>
      <c r="AQ275" s="872"/>
      <c r="AR275" s="872"/>
      <c r="AS275" s="872"/>
      <c r="AT275" s="872"/>
      <c r="AU275" s="872"/>
      <c r="AV275" s="872"/>
      <c r="AW275" s="872"/>
      <c r="AX275" s="872"/>
      <c r="AY275">
        <f>COUNTA($C$275)</f>
        <v>1</v>
      </c>
    </row>
    <row r="276" spans="1:51" ht="26.25" hidden="1"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hidden="1"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hidden="1"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hidden="1"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hidden="1"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hidden="1"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hidden="1"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hidden="1"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hidden="1"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hidden="1"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hidden="1"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hidden="1"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hidden="1"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hidden="1"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hidden="1"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hidden="1"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hidden="1"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hidden="1"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hidden="1"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hidden="1"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hidden="1"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hidden="1"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62"/>
      <c r="B300" s="862"/>
      <c r="C300" s="862" t="s">
        <v>24</v>
      </c>
      <c r="D300" s="862"/>
      <c r="E300" s="862"/>
      <c r="F300" s="862"/>
      <c r="G300" s="862"/>
      <c r="H300" s="862"/>
      <c r="I300" s="862"/>
      <c r="J300" s="989" t="s">
        <v>259</v>
      </c>
      <c r="K300" s="990"/>
      <c r="L300" s="990"/>
      <c r="M300" s="990"/>
      <c r="N300" s="990"/>
      <c r="O300" s="990"/>
      <c r="P300" s="430" t="s">
        <v>25</v>
      </c>
      <c r="Q300" s="430"/>
      <c r="R300" s="430"/>
      <c r="S300" s="430"/>
      <c r="T300" s="430"/>
      <c r="U300" s="430"/>
      <c r="V300" s="430"/>
      <c r="W300" s="430"/>
      <c r="X300" s="430"/>
      <c r="Y300" s="864" t="s">
        <v>298</v>
      </c>
      <c r="Z300" s="865"/>
      <c r="AA300" s="865"/>
      <c r="AB300" s="865"/>
      <c r="AC300" s="989" t="s">
        <v>290</v>
      </c>
      <c r="AD300" s="989"/>
      <c r="AE300" s="989"/>
      <c r="AF300" s="989"/>
      <c r="AG300" s="989"/>
      <c r="AH300" s="864" t="s">
        <v>232</v>
      </c>
      <c r="AI300" s="862"/>
      <c r="AJ300" s="862"/>
      <c r="AK300" s="862"/>
      <c r="AL300" s="862" t="s">
        <v>19</v>
      </c>
      <c r="AM300" s="862"/>
      <c r="AN300" s="862"/>
      <c r="AO300" s="866"/>
      <c r="AP300" s="991" t="s">
        <v>260</v>
      </c>
      <c r="AQ300" s="991"/>
      <c r="AR300" s="991"/>
      <c r="AS300" s="991"/>
      <c r="AT300" s="991"/>
      <c r="AU300" s="991"/>
      <c r="AV300" s="991"/>
      <c r="AW300" s="991"/>
      <c r="AX300" s="991"/>
      <c r="AY300" s="34">
        <f>$AY$298</f>
        <v>1</v>
      </c>
    </row>
    <row r="301" spans="1:51" ht="26.25" customHeight="1" x14ac:dyDescent="0.15">
      <c r="A301" s="987">
        <v>1</v>
      </c>
      <c r="B301" s="987">
        <v>1</v>
      </c>
      <c r="C301" s="874" t="s">
        <v>806</v>
      </c>
      <c r="D301" s="875"/>
      <c r="E301" s="875"/>
      <c r="F301" s="875"/>
      <c r="G301" s="875"/>
      <c r="H301" s="875"/>
      <c r="I301" s="875"/>
      <c r="J301" s="876">
        <v>7000020465356</v>
      </c>
      <c r="K301" s="877"/>
      <c r="L301" s="877"/>
      <c r="M301" s="877"/>
      <c r="N301" s="877"/>
      <c r="O301" s="877"/>
      <c r="P301" s="878" t="s">
        <v>810</v>
      </c>
      <c r="Q301" s="879"/>
      <c r="R301" s="879"/>
      <c r="S301" s="879"/>
      <c r="T301" s="879"/>
      <c r="U301" s="879"/>
      <c r="V301" s="879"/>
      <c r="W301" s="879"/>
      <c r="X301" s="879"/>
      <c r="Y301" s="880">
        <v>84</v>
      </c>
      <c r="Z301" s="881"/>
      <c r="AA301" s="881"/>
      <c r="AB301" s="882"/>
      <c r="AC301" s="988" t="s">
        <v>753</v>
      </c>
      <c r="AD301" s="988"/>
      <c r="AE301" s="988"/>
      <c r="AF301" s="988"/>
      <c r="AG301" s="988"/>
      <c r="AH301" s="885" t="s">
        <v>790</v>
      </c>
      <c r="AI301" s="886"/>
      <c r="AJ301" s="886"/>
      <c r="AK301" s="886"/>
      <c r="AL301" s="869" t="s">
        <v>790</v>
      </c>
      <c r="AM301" s="870"/>
      <c r="AN301" s="870"/>
      <c r="AO301" s="871"/>
      <c r="AP301" s="872" t="s">
        <v>791</v>
      </c>
      <c r="AQ301" s="872"/>
      <c r="AR301" s="872"/>
      <c r="AS301" s="872"/>
      <c r="AT301" s="872"/>
      <c r="AU301" s="872"/>
      <c r="AV301" s="872"/>
      <c r="AW301" s="872"/>
      <c r="AX301" s="872"/>
      <c r="AY301" s="34">
        <f>$AY$298</f>
        <v>1</v>
      </c>
    </row>
    <row r="302" spans="1:51" ht="26.25" customHeight="1" x14ac:dyDescent="0.15">
      <c r="A302" s="987">
        <v>2</v>
      </c>
      <c r="B302" s="987">
        <v>1</v>
      </c>
      <c r="C302" s="874" t="s">
        <v>803</v>
      </c>
      <c r="D302" s="875"/>
      <c r="E302" s="875"/>
      <c r="F302" s="875"/>
      <c r="G302" s="875"/>
      <c r="H302" s="875"/>
      <c r="I302" s="875"/>
      <c r="J302" s="876">
        <v>5000020465275</v>
      </c>
      <c r="K302" s="877"/>
      <c r="L302" s="877"/>
      <c r="M302" s="877"/>
      <c r="N302" s="877"/>
      <c r="O302" s="877"/>
      <c r="P302" s="878" t="s">
        <v>811</v>
      </c>
      <c r="Q302" s="879"/>
      <c r="R302" s="879"/>
      <c r="S302" s="879"/>
      <c r="T302" s="879"/>
      <c r="U302" s="879"/>
      <c r="V302" s="879"/>
      <c r="W302" s="879"/>
      <c r="X302" s="879"/>
      <c r="Y302" s="880">
        <v>57</v>
      </c>
      <c r="Z302" s="881"/>
      <c r="AA302" s="881"/>
      <c r="AB302" s="882"/>
      <c r="AC302" s="988" t="s">
        <v>753</v>
      </c>
      <c r="AD302" s="988"/>
      <c r="AE302" s="988"/>
      <c r="AF302" s="988"/>
      <c r="AG302" s="988"/>
      <c r="AH302" s="885" t="s">
        <v>790</v>
      </c>
      <c r="AI302" s="886"/>
      <c r="AJ302" s="886"/>
      <c r="AK302" s="886"/>
      <c r="AL302" s="869" t="s">
        <v>790</v>
      </c>
      <c r="AM302" s="870"/>
      <c r="AN302" s="870"/>
      <c r="AO302" s="871"/>
      <c r="AP302" s="872" t="s">
        <v>791</v>
      </c>
      <c r="AQ302" s="872"/>
      <c r="AR302" s="872"/>
      <c r="AS302" s="872"/>
      <c r="AT302" s="872"/>
      <c r="AU302" s="872"/>
      <c r="AV302" s="872"/>
      <c r="AW302" s="872"/>
      <c r="AX302" s="872"/>
      <c r="AY302">
        <f>COUNTA($C$302)</f>
        <v>1</v>
      </c>
    </row>
    <row r="303" spans="1:51" ht="26.25" customHeight="1" x14ac:dyDescent="0.15">
      <c r="A303" s="987">
        <v>3</v>
      </c>
      <c r="B303" s="987">
        <v>1</v>
      </c>
      <c r="C303" s="874" t="s">
        <v>804</v>
      </c>
      <c r="D303" s="875"/>
      <c r="E303" s="875"/>
      <c r="F303" s="875"/>
      <c r="G303" s="875"/>
      <c r="H303" s="875"/>
      <c r="I303" s="875"/>
      <c r="J303" s="876">
        <v>9000020465305</v>
      </c>
      <c r="K303" s="877"/>
      <c r="L303" s="877"/>
      <c r="M303" s="877"/>
      <c r="N303" s="877"/>
      <c r="O303" s="877"/>
      <c r="P303" s="878" t="s">
        <v>811</v>
      </c>
      <c r="Q303" s="879"/>
      <c r="R303" s="879"/>
      <c r="S303" s="879"/>
      <c r="T303" s="879"/>
      <c r="U303" s="879"/>
      <c r="V303" s="879"/>
      <c r="W303" s="879"/>
      <c r="X303" s="879"/>
      <c r="Y303" s="880">
        <v>20</v>
      </c>
      <c r="Z303" s="881"/>
      <c r="AA303" s="881"/>
      <c r="AB303" s="882"/>
      <c r="AC303" s="988" t="s">
        <v>753</v>
      </c>
      <c r="AD303" s="988"/>
      <c r="AE303" s="988"/>
      <c r="AF303" s="988"/>
      <c r="AG303" s="988"/>
      <c r="AH303" s="885" t="s">
        <v>790</v>
      </c>
      <c r="AI303" s="886"/>
      <c r="AJ303" s="886"/>
      <c r="AK303" s="886"/>
      <c r="AL303" s="869" t="s">
        <v>790</v>
      </c>
      <c r="AM303" s="870"/>
      <c r="AN303" s="870"/>
      <c r="AO303" s="871"/>
      <c r="AP303" s="872" t="s">
        <v>791</v>
      </c>
      <c r="AQ303" s="872"/>
      <c r="AR303" s="872"/>
      <c r="AS303" s="872"/>
      <c r="AT303" s="872"/>
      <c r="AU303" s="872"/>
      <c r="AV303" s="872"/>
      <c r="AW303" s="872"/>
      <c r="AX303" s="872"/>
      <c r="AY303">
        <f>COUNTA($C$303)</f>
        <v>1</v>
      </c>
    </row>
    <row r="304" spans="1:51" ht="26.25" customHeight="1" x14ac:dyDescent="0.15">
      <c r="A304" s="987">
        <v>4</v>
      </c>
      <c r="B304" s="987">
        <v>1</v>
      </c>
      <c r="C304" s="874" t="s">
        <v>807</v>
      </c>
      <c r="D304" s="875"/>
      <c r="E304" s="875"/>
      <c r="F304" s="875"/>
      <c r="G304" s="875"/>
      <c r="H304" s="875"/>
      <c r="I304" s="875"/>
      <c r="J304" s="876">
        <v>6000020465241</v>
      </c>
      <c r="K304" s="877"/>
      <c r="L304" s="877"/>
      <c r="M304" s="877"/>
      <c r="N304" s="877"/>
      <c r="O304" s="877"/>
      <c r="P304" s="878" t="s">
        <v>811</v>
      </c>
      <c r="Q304" s="879"/>
      <c r="R304" s="879"/>
      <c r="S304" s="879"/>
      <c r="T304" s="879"/>
      <c r="U304" s="879"/>
      <c r="V304" s="879"/>
      <c r="W304" s="879"/>
      <c r="X304" s="879"/>
      <c r="Y304" s="880">
        <v>20</v>
      </c>
      <c r="Z304" s="881"/>
      <c r="AA304" s="881"/>
      <c r="AB304" s="882"/>
      <c r="AC304" s="988" t="s">
        <v>753</v>
      </c>
      <c r="AD304" s="988"/>
      <c r="AE304" s="988"/>
      <c r="AF304" s="988"/>
      <c r="AG304" s="988"/>
      <c r="AH304" s="885" t="s">
        <v>790</v>
      </c>
      <c r="AI304" s="886"/>
      <c r="AJ304" s="886"/>
      <c r="AK304" s="886"/>
      <c r="AL304" s="869" t="s">
        <v>790</v>
      </c>
      <c r="AM304" s="870"/>
      <c r="AN304" s="870"/>
      <c r="AO304" s="871"/>
      <c r="AP304" s="872" t="s">
        <v>791</v>
      </c>
      <c r="AQ304" s="872"/>
      <c r="AR304" s="872"/>
      <c r="AS304" s="872"/>
      <c r="AT304" s="872"/>
      <c r="AU304" s="872"/>
      <c r="AV304" s="872"/>
      <c r="AW304" s="872"/>
      <c r="AX304" s="872"/>
      <c r="AY304">
        <f>COUNTA($C$304)</f>
        <v>1</v>
      </c>
    </row>
    <row r="305" spans="1:51" ht="26.25" customHeight="1" x14ac:dyDescent="0.15">
      <c r="A305" s="987">
        <v>5</v>
      </c>
      <c r="B305" s="987">
        <v>1</v>
      </c>
      <c r="C305" s="874" t="s">
        <v>799</v>
      </c>
      <c r="D305" s="875"/>
      <c r="E305" s="875"/>
      <c r="F305" s="875"/>
      <c r="G305" s="875"/>
      <c r="H305" s="875"/>
      <c r="I305" s="875"/>
      <c r="J305" s="876">
        <v>5000020465291</v>
      </c>
      <c r="K305" s="877"/>
      <c r="L305" s="877"/>
      <c r="M305" s="877"/>
      <c r="N305" s="877"/>
      <c r="O305" s="877"/>
      <c r="P305" s="878" t="s">
        <v>811</v>
      </c>
      <c r="Q305" s="879"/>
      <c r="R305" s="879"/>
      <c r="S305" s="879"/>
      <c r="T305" s="879"/>
      <c r="U305" s="879"/>
      <c r="V305" s="879"/>
      <c r="W305" s="879"/>
      <c r="X305" s="879"/>
      <c r="Y305" s="880">
        <v>15</v>
      </c>
      <c r="Z305" s="881"/>
      <c r="AA305" s="881"/>
      <c r="AB305" s="882"/>
      <c r="AC305" s="988" t="s">
        <v>753</v>
      </c>
      <c r="AD305" s="988"/>
      <c r="AE305" s="988"/>
      <c r="AF305" s="988"/>
      <c r="AG305" s="988"/>
      <c r="AH305" s="885" t="s">
        <v>790</v>
      </c>
      <c r="AI305" s="886"/>
      <c r="AJ305" s="886"/>
      <c r="AK305" s="886"/>
      <c r="AL305" s="869" t="s">
        <v>790</v>
      </c>
      <c r="AM305" s="870"/>
      <c r="AN305" s="870"/>
      <c r="AO305" s="871"/>
      <c r="AP305" s="872" t="s">
        <v>791</v>
      </c>
      <c r="AQ305" s="872"/>
      <c r="AR305" s="872"/>
      <c r="AS305" s="872"/>
      <c r="AT305" s="872"/>
      <c r="AU305" s="872"/>
      <c r="AV305" s="872"/>
      <c r="AW305" s="872"/>
      <c r="AX305" s="872"/>
      <c r="AY305">
        <f>COUNTA($C$305)</f>
        <v>1</v>
      </c>
    </row>
    <row r="306" spans="1:51" ht="26.25" customHeight="1" x14ac:dyDescent="0.15">
      <c r="A306" s="987">
        <v>6</v>
      </c>
      <c r="B306" s="987">
        <v>1</v>
      </c>
      <c r="C306" s="874" t="s">
        <v>808</v>
      </c>
      <c r="D306" s="875"/>
      <c r="E306" s="875"/>
      <c r="F306" s="875"/>
      <c r="G306" s="875"/>
      <c r="H306" s="875"/>
      <c r="I306" s="875"/>
      <c r="J306" s="876">
        <v>5000020465259</v>
      </c>
      <c r="K306" s="877"/>
      <c r="L306" s="877"/>
      <c r="M306" s="877"/>
      <c r="N306" s="877"/>
      <c r="O306" s="877"/>
      <c r="P306" s="878" t="s">
        <v>811</v>
      </c>
      <c r="Q306" s="879"/>
      <c r="R306" s="879"/>
      <c r="S306" s="879"/>
      <c r="T306" s="879"/>
      <c r="U306" s="879"/>
      <c r="V306" s="879"/>
      <c r="W306" s="879"/>
      <c r="X306" s="879"/>
      <c r="Y306" s="880">
        <v>8</v>
      </c>
      <c r="Z306" s="881"/>
      <c r="AA306" s="881"/>
      <c r="AB306" s="882"/>
      <c r="AC306" s="988" t="s">
        <v>753</v>
      </c>
      <c r="AD306" s="988"/>
      <c r="AE306" s="988"/>
      <c r="AF306" s="988"/>
      <c r="AG306" s="988"/>
      <c r="AH306" s="885" t="s">
        <v>790</v>
      </c>
      <c r="AI306" s="886"/>
      <c r="AJ306" s="886"/>
      <c r="AK306" s="886"/>
      <c r="AL306" s="869" t="s">
        <v>790</v>
      </c>
      <c r="AM306" s="870"/>
      <c r="AN306" s="870"/>
      <c r="AO306" s="871"/>
      <c r="AP306" s="872" t="s">
        <v>791</v>
      </c>
      <c r="AQ306" s="872"/>
      <c r="AR306" s="872"/>
      <c r="AS306" s="872"/>
      <c r="AT306" s="872"/>
      <c r="AU306" s="872"/>
      <c r="AV306" s="872"/>
      <c r="AW306" s="872"/>
      <c r="AX306" s="872"/>
      <c r="AY306">
        <f>COUNTA($C$306)</f>
        <v>1</v>
      </c>
    </row>
    <row r="307" spans="1:51" ht="26.25" customHeight="1" x14ac:dyDescent="0.15">
      <c r="A307" s="987">
        <v>7</v>
      </c>
      <c r="B307" s="987">
        <v>1</v>
      </c>
      <c r="C307" s="874" t="s">
        <v>809</v>
      </c>
      <c r="D307" s="875"/>
      <c r="E307" s="875"/>
      <c r="F307" s="875"/>
      <c r="G307" s="875"/>
      <c r="H307" s="875"/>
      <c r="I307" s="875"/>
      <c r="J307" s="876">
        <v>9000020465313</v>
      </c>
      <c r="K307" s="877"/>
      <c r="L307" s="877"/>
      <c r="M307" s="877"/>
      <c r="N307" s="877"/>
      <c r="O307" s="877"/>
      <c r="P307" s="878" t="s">
        <v>811</v>
      </c>
      <c r="Q307" s="879"/>
      <c r="R307" s="879"/>
      <c r="S307" s="879"/>
      <c r="T307" s="879"/>
      <c r="U307" s="879"/>
      <c r="V307" s="879"/>
      <c r="W307" s="879"/>
      <c r="X307" s="879"/>
      <c r="Y307" s="880">
        <v>2</v>
      </c>
      <c r="Z307" s="881"/>
      <c r="AA307" s="881"/>
      <c r="AB307" s="882"/>
      <c r="AC307" s="988" t="s">
        <v>753</v>
      </c>
      <c r="AD307" s="988"/>
      <c r="AE307" s="988"/>
      <c r="AF307" s="988"/>
      <c r="AG307" s="988"/>
      <c r="AH307" s="885" t="s">
        <v>790</v>
      </c>
      <c r="AI307" s="886"/>
      <c r="AJ307" s="886"/>
      <c r="AK307" s="886"/>
      <c r="AL307" s="869" t="s">
        <v>790</v>
      </c>
      <c r="AM307" s="870"/>
      <c r="AN307" s="870"/>
      <c r="AO307" s="871"/>
      <c r="AP307" s="872" t="s">
        <v>791</v>
      </c>
      <c r="AQ307" s="872"/>
      <c r="AR307" s="872"/>
      <c r="AS307" s="872"/>
      <c r="AT307" s="872"/>
      <c r="AU307" s="872"/>
      <c r="AV307" s="872"/>
      <c r="AW307" s="872"/>
      <c r="AX307" s="872"/>
      <c r="AY307">
        <f>COUNTA($C$307)</f>
        <v>1</v>
      </c>
    </row>
    <row r="308" spans="1:51" ht="26.25" hidden="1"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hidden="1"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hidden="1"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hidden="1"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hidden="1"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hidden="1"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hidden="1"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hidden="1"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hidden="1"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hidden="1"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hidden="1"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hidden="1"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hidden="1"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hidden="1"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hidden="1"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hidden="1"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hidden="1"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hidden="1"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hidden="1"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hidden="1"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hidden="1"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hidden="1"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hidden="1"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862"/>
      <c r="B333" s="862"/>
      <c r="C333" s="862" t="s">
        <v>24</v>
      </c>
      <c r="D333" s="862"/>
      <c r="E333" s="862"/>
      <c r="F333" s="862"/>
      <c r="G333" s="862"/>
      <c r="H333" s="862"/>
      <c r="I333" s="862"/>
      <c r="J333" s="989" t="s">
        <v>259</v>
      </c>
      <c r="K333" s="990"/>
      <c r="L333" s="990"/>
      <c r="M333" s="990"/>
      <c r="N333" s="990"/>
      <c r="O333" s="990"/>
      <c r="P333" s="430" t="s">
        <v>25</v>
      </c>
      <c r="Q333" s="430"/>
      <c r="R333" s="430"/>
      <c r="S333" s="430"/>
      <c r="T333" s="430"/>
      <c r="U333" s="430"/>
      <c r="V333" s="430"/>
      <c r="W333" s="430"/>
      <c r="X333" s="430"/>
      <c r="Y333" s="864" t="s">
        <v>298</v>
      </c>
      <c r="Z333" s="865"/>
      <c r="AA333" s="865"/>
      <c r="AB333" s="865"/>
      <c r="AC333" s="989" t="s">
        <v>290</v>
      </c>
      <c r="AD333" s="989"/>
      <c r="AE333" s="989"/>
      <c r="AF333" s="989"/>
      <c r="AG333" s="989"/>
      <c r="AH333" s="864" t="s">
        <v>232</v>
      </c>
      <c r="AI333" s="862"/>
      <c r="AJ333" s="862"/>
      <c r="AK333" s="862"/>
      <c r="AL333" s="862" t="s">
        <v>19</v>
      </c>
      <c r="AM333" s="862"/>
      <c r="AN333" s="862"/>
      <c r="AO333" s="866"/>
      <c r="AP333" s="991" t="s">
        <v>260</v>
      </c>
      <c r="AQ333" s="991"/>
      <c r="AR333" s="991"/>
      <c r="AS333" s="991"/>
      <c r="AT333" s="991"/>
      <c r="AU333" s="991"/>
      <c r="AV333" s="991"/>
      <c r="AW333" s="991"/>
      <c r="AX333" s="991"/>
      <c r="AY333" s="34">
        <f>$AY$331</f>
        <v>1</v>
      </c>
    </row>
    <row r="334" spans="1:51" ht="26.25" customHeight="1" x14ac:dyDescent="0.15">
      <c r="A334" s="987">
        <v>1</v>
      </c>
      <c r="B334" s="987">
        <v>1</v>
      </c>
      <c r="C334" s="874" t="s">
        <v>929</v>
      </c>
      <c r="D334" s="875"/>
      <c r="E334" s="875"/>
      <c r="F334" s="875"/>
      <c r="G334" s="875"/>
      <c r="H334" s="875"/>
      <c r="I334" s="875"/>
      <c r="J334" s="876">
        <v>4340001004037</v>
      </c>
      <c r="K334" s="877"/>
      <c r="L334" s="877"/>
      <c r="M334" s="877"/>
      <c r="N334" s="877"/>
      <c r="O334" s="877"/>
      <c r="P334" s="878" t="s">
        <v>793</v>
      </c>
      <c r="Q334" s="879"/>
      <c r="R334" s="879"/>
      <c r="S334" s="879"/>
      <c r="T334" s="879"/>
      <c r="U334" s="879"/>
      <c r="V334" s="879"/>
      <c r="W334" s="879"/>
      <c r="X334" s="879"/>
      <c r="Y334" s="880">
        <v>31</v>
      </c>
      <c r="Z334" s="881"/>
      <c r="AA334" s="881"/>
      <c r="AB334" s="882"/>
      <c r="AC334" s="988" t="s">
        <v>315</v>
      </c>
      <c r="AD334" s="988"/>
      <c r="AE334" s="988"/>
      <c r="AF334" s="988"/>
      <c r="AG334" s="988"/>
      <c r="AH334" s="885">
        <v>1</v>
      </c>
      <c r="AI334" s="886"/>
      <c r="AJ334" s="886"/>
      <c r="AK334" s="886"/>
      <c r="AL334" s="869">
        <v>95.6</v>
      </c>
      <c r="AM334" s="870"/>
      <c r="AN334" s="870"/>
      <c r="AO334" s="871"/>
      <c r="AP334" s="872"/>
      <c r="AQ334" s="872"/>
      <c r="AR334" s="872"/>
      <c r="AS334" s="872"/>
      <c r="AT334" s="872"/>
      <c r="AU334" s="872"/>
      <c r="AV334" s="872"/>
      <c r="AW334" s="872"/>
      <c r="AX334" s="872"/>
      <c r="AY334" s="34">
        <f>$AY$331</f>
        <v>1</v>
      </c>
    </row>
    <row r="335" spans="1:51" ht="26.25" customHeight="1" x14ac:dyDescent="0.15">
      <c r="A335" s="987">
        <v>2</v>
      </c>
      <c r="B335" s="987">
        <v>1</v>
      </c>
      <c r="C335" s="874" t="s">
        <v>930</v>
      </c>
      <c r="D335" s="875"/>
      <c r="E335" s="875"/>
      <c r="F335" s="875"/>
      <c r="G335" s="875"/>
      <c r="H335" s="875"/>
      <c r="I335" s="875"/>
      <c r="J335" s="876">
        <v>9010001100244</v>
      </c>
      <c r="K335" s="877"/>
      <c r="L335" s="877"/>
      <c r="M335" s="877"/>
      <c r="N335" s="877"/>
      <c r="O335" s="877"/>
      <c r="P335" s="878" t="s">
        <v>812</v>
      </c>
      <c r="Q335" s="879"/>
      <c r="R335" s="879"/>
      <c r="S335" s="879"/>
      <c r="T335" s="879"/>
      <c r="U335" s="879"/>
      <c r="V335" s="879"/>
      <c r="W335" s="879"/>
      <c r="X335" s="879"/>
      <c r="Y335" s="880">
        <v>3</v>
      </c>
      <c r="Z335" s="881"/>
      <c r="AA335" s="881"/>
      <c r="AB335" s="882"/>
      <c r="AC335" s="988" t="s">
        <v>315</v>
      </c>
      <c r="AD335" s="988"/>
      <c r="AE335" s="988"/>
      <c r="AF335" s="988"/>
      <c r="AG335" s="988"/>
      <c r="AH335" s="885">
        <v>2</v>
      </c>
      <c r="AI335" s="886"/>
      <c r="AJ335" s="886"/>
      <c r="AK335" s="886"/>
      <c r="AL335" s="869">
        <v>84.9</v>
      </c>
      <c r="AM335" s="870"/>
      <c r="AN335" s="870"/>
      <c r="AO335" s="871"/>
      <c r="AP335" s="872"/>
      <c r="AQ335" s="872"/>
      <c r="AR335" s="872"/>
      <c r="AS335" s="872"/>
      <c r="AT335" s="872"/>
      <c r="AU335" s="872"/>
      <c r="AV335" s="872"/>
      <c r="AW335" s="872"/>
      <c r="AX335" s="872"/>
      <c r="AY335">
        <f>COUNTA($C$335)</f>
        <v>1</v>
      </c>
    </row>
    <row r="336" spans="1:51" ht="26.25" hidden="1"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hidden="1"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hidden="1"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hidden="1"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hidden="1"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hidden="1"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hidden="1"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hidden="1"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hidden="1"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hidden="1"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hidden="1"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hidden="1"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hidden="1"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hidden="1"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hidden="1"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hidden="1"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hidden="1"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hidden="1"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hidden="1"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hidden="1"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hidden="1"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hidden="1"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hidden="1"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hidden="1"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hidden="1"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hidden="1"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hidden="1"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hidden="1"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862"/>
      <c r="B366" s="862"/>
      <c r="C366" s="862" t="s">
        <v>24</v>
      </c>
      <c r="D366" s="862"/>
      <c r="E366" s="862"/>
      <c r="F366" s="862"/>
      <c r="G366" s="862"/>
      <c r="H366" s="862"/>
      <c r="I366" s="862"/>
      <c r="J366" s="989" t="s">
        <v>259</v>
      </c>
      <c r="K366" s="990"/>
      <c r="L366" s="990"/>
      <c r="M366" s="990"/>
      <c r="N366" s="990"/>
      <c r="O366" s="990"/>
      <c r="P366" s="430" t="s">
        <v>25</v>
      </c>
      <c r="Q366" s="430"/>
      <c r="R366" s="430"/>
      <c r="S366" s="430"/>
      <c r="T366" s="430"/>
      <c r="U366" s="430"/>
      <c r="V366" s="430"/>
      <c r="W366" s="430"/>
      <c r="X366" s="430"/>
      <c r="Y366" s="864" t="s">
        <v>298</v>
      </c>
      <c r="Z366" s="865"/>
      <c r="AA366" s="865"/>
      <c r="AB366" s="865"/>
      <c r="AC366" s="989" t="s">
        <v>290</v>
      </c>
      <c r="AD366" s="989"/>
      <c r="AE366" s="989"/>
      <c r="AF366" s="989"/>
      <c r="AG366" s="989"/>
      <c r="AH366" s="864" t="s">
        <v>232</v>
      </c>
      <c r="AI366" s="862"/>
      <c r="AJ366" s="862"/>
      <c r="AK366" s="862"/>
      <c r="AL366" s="862" t="s">
        <v>19</v>
      </c>
      <c r="AM366" s="862"/>
      <c r="AN366" s="862"/>
      <c r="AO366" s="866"/>
      <c r="AP366" s="991" t="s">
        <v>260</v>
      </c>
      <c r="AQ366" s="991"/>
      <c r="AR366" s="991"/>
      <c r="AS366" s="991"/>
      <c r="AT366" s="991"/>
      <c r="AU366" s="991"/>
      <c r="AV366" s="991"/>
      <c r="AW366" s="991"/>
      <c r="AX366" s="991"/>
      <c r="AY366" s="34">
        <f>$AY$364</f>
        <v>1</v>
      </c>
    </row>
    <row r="367" spans="1:51" ht="26.25" customHeight="1" x14ac:dyDescent="0.15">
      <c r="A367" s="987">
        <v>1</v>
      </c>
      <c r="B367" s="987">
        <v>1</v>
      </c>
      <c r="C367" s="874" t="s">
        <v>801</v>
      </c>
      <c r="D367" s="875"/>
      <c r="E367" s="875"/>
      <c r="F367" s="875"/>
      <c r="G367" s="875"/>
      <c r="H367" s="875"/>
      <c r="I367" s="875"/>
      <c r="J367" s="876">
        <v>3000020462225</v>
      </c>
      <c r="K367" s="877"/>
      <c r="L367" s="877"/>
      <c r="M367" s="877"/>
      <c r="N367" s="877"/>
      <c r="O367" s="877"/>
      <c r="P367" s="878" t="s">
        <v>813</v>
      </c>
      <c r="Q367" s="879"/>
      <c r="R367" s="879"/>
      <c r="S367" s="879"/>
      <c r="T367" s="879"/>
      <c r="U367" s="879"/>
      <c r="V367" s="879"/>
      <c r="W367" s="879"/>
      <c r="X367" s="879"/>
      <c r="Y367" s="880">
        <v>3</v>
      </c>
      <c r="Z367" s="881"/>
      <c r="AA367" s="881"/>
      <c r="AB367" s="882"/>
      <c r="AC367" s="988" t="s">
        <v>753</v>
      </c>
      <c r="AD367" s="988"/>
      <c r="AE367" s="988"/>
      <c r="AF367" s="988"/>
      <c r="AG367" s="988"/>
      <c r="AH367" s="885" t="s">
        <v>790</v>
      </c>
      <c r="AI367" s="886"/>
      <c r="AJ367" s="886"/>
      <c r="AK367" s="886"/>
      <c r="AL367" s="869" t="s">
        <v>790</v>
      </c>
      <c r="AM367" s="870"/>
      <c r="AN367" s="870"/>
      <c r="AO367" s="871"/>
      <c r="AP367" s="872" t="s">
        <v>791</v>
      </c>
      <c r="AQ367" s="872"/>
      <c r="AR367" s="872"/>
      <c r="AS367" s="872"/>
      <c r="AT367" s="872"/>
      <c r="AU367" s="872"/>
      <c r="AV367" s="872"/>
      <c r="AW367" s="872"/>
      <c r="AX367" s="872"/>
      <c r="AY367" s="34">
        <f>$AY$364</f>
        <v>1</v>
      </c>
    </row>
    <row r="368" spans="1:51" ht="26.25" customHeight="1" x14ac:dyDescent="0.15">
      <c r="A368" s="987">
        <v>2</v>
      </c>
      <c r="B368" s="987">
        <v>1</v>
      </c>
      <c r="C368" s="874" t="s">
        <v>807</v>
      </c>
      <c r="D368" s="875"/>
      <c r="E368" s="875"/>
      <c r="F368" s="875"/>
      <c r="G368" s="875"/>
      <c r="H368" s="875"/>
      <c r="I368" s="875"/>
      <c r="J368" s="876">
        <v>6000020465241</v>
      </c>
      <c r="K368" s="877"/>
      <c r="L368" s="877"/>
      <c r="M368" s="877"/>
      <c r="N368" s="877"/>
      <c r="O368" s="877"/>
      <c r="P368" s="878" t="s">
        <v>814</v>
      </c>
      <c r="Q368" s="879"/>
      <c r="R368" s="879"/>
      <c r="S368" s="879"/>
      <c r="T368" s="879"/>
      <c r="U368" s="879"/>
      <c r="V368" s="879"/>
      <c r="W368" s="879"/>
      <c r="X368" s="879"/>
      <c r="Y368" s="880">
        <v>3</v>
      </c>
      <c r="Z368" s="881"/>
      <c r="AA368" s="881"/>
      <c r="AB368" s="882"/>
      <c r="AC368" s="988" t="s">
        <v>753</v>
      </c>
      <c r="AD368" s="988"/>
      <c r="AE368" s="988"/>
      <c r="AF368" s="988"/>
      <c r="AG368" s="988"/>
      <c r="AH368" s="885" t="s">
        <v>790</v>
      </c>
      <c r="AI368" s="886"/>
      <c r="AJ368" s="886"/>
      <c r="AK368" s="886"/>
      <c r="AL368" s="869" t="s">
        <v>790</v>
      </c>
      <c r="AM368" s="870"/>
      <c r="AN368" s="870"/>
      <c r="AO368" s="871"/>
      <c r="AP368" s="872" t="s">
        <v>791</v>
      </c>
      <c r="AQ368" s="872"/>
      <c r="AR368" s="872"/>
      <c r="AS368" s="872"/>
      <c r="AT368" s="872"/>
      <c r="AU368" s="872"/>
      <c r="AV368" s="872"/>
      <c r="AW368" s="872"/>
      <c r="AX368" s="872"/>
      <c r="AY368">
        <f>COUNTA($C$368)</f>
        <v>1</v>
      </c>
    </row>
    <row r="369" spans="1:51" ht="26.25" customHeight="1" x14ac:dyDescent="0.15">
      <c r="A369" s="987">
        <v>3</v>
      </c>
      <c r="B369" s="987">
        <v>1</v>
      </c>
      <c r="C369" s="874" t="s">
        <v>803</v>
      </c>
      <c r="D369" s="875"/>
      <c r="E369" s="875"/>
      <c r="F369" s="875"/>
      <c r="G369" s="875"/>
      <c r="H369" s="875"/>
      <c r="I369" s="875"/>
      <c r="J369" s="876">
        <v>5000020465275</v>
      </c>
      <c r="K369" s="877"/>
      <c r="L369" s="877"/>
      <c r="M369" s="877"/>
      <c r="N369" s="877"/>
      <c r="O369" s="877"/>
      <c r="P369" s="878" t="s">
        <v>814</v>
      </c>
      <c r="Q369" s="879"/>
      <c r="R369" s="879"/>
      <c r="S369" s="879"/>
      <c r="T369" s="879"/>
      <c r="U369" s="879"/>
      <c r="V369" s="879"/>
      <c r="W369" s="879"/>
      <c r="X369" s="879"/>
      <c r="Y369" s="880">
        <v>3</v>
      </c>
      <c r="Z369" s="881"/>
      <c r="AA369" s="881"/>
      <c r="AB369" s="882"/>
      <c r="AC369" s="988" t="s">
        <v>753</v>
      </c>
      <c r="AD369" s="988"/>
      <c r="AE369" s="988"/>
      <c r="AF369" s="988"/>
      <c r="AG369" s="988"/>
      <c r="AH369" s="885" t="s">
        <v>790</v>
      </c>
      <c r="AI369" s="886"/>
      <c r="AJ369" s="886"/>
      <c r="AK369" s="886"/>
      <c r="AL369" s="869" t="s">
        <v>790</v>
      </c>
      <c r="AM369" s="870"/>
      <c r="AN369" s="870"/>
      <c r="AO369" s="871"/>
      <c r="AP369" s="872" t="s">
        <v>791</v>
      </c>
      <c r="AQ369" s="872"/>
      <c r="AR369" s="872"/>
      <c r="AS369" s="872"/>
      <c r="AT369" s="872"/>
      <c r="AU369" s="872"/>
      <c r="AV369" s="872"/>
      <c r="AW369" s="872"/>
      <c r="AX369" s="872"/>
      <c r="AY369">
        <f>COUNTA($C$369)</f>
        <v>1</v>
      </c>
    </row>
    <row r="370" spans="1:51" ht="26.25" customHeight="1" x14ac:dyDescent="0.15">
      <c r="A370" s="987">
        <v>4</v>
      </c>
      <c r="B370" s="987">
        <v>1</v>
      </c>
      <c r="C370" s="874" t="s">
        <v>804</v>
      </c>
      <c r="D370" s="875"/>
      <c r="E370" s="875"/>
      <c r="F370" s="875"/>
      <c r="G370" s="875"/>
      <c r="H370" s="875"/>
      <c r="I370" s="875"/>
      <c r="J370" s="876">
        <v>9000020465305</v>
      </c>
      <c r="K370" s="877"/>
      <c r="L370" s="877"/>
      <c r="M370" s="877"/>
      <c r="N370" s="877"/>
      <c r="O370" s="877"/>
      <c r="P370" s="878" t="s">
        <v>814</v>
      </c>
      <c r="Q370" s="879"/>
      <c r="R370" s="879"/>
      <c r="S370" s="879"/>
      <c r="T370" s="879"/>
      <c r="U370" s="879"/>
      <c r="V370" s="879"/>
      <c r="W370" s="879"/>
      <c r="X370" s="879"/>
      <c r="Y370" s="880">
        <v>2</v>
      </c>
      <c r="Z370" s="881"/>
      <c r="AA370" s="881"/>
      <c r="AB370" s="882"/>
      <c r="AC370" s="988" t="s">
        <v>753</v>
      </c>
      <c r="AD370" s="988"/>
      <c r="AE370" s="988"/>
      <c r="AF370" s="988"/>
      <c r="AG370" s="988"/>
      <c r="AH370" s="885" t="s">
        <v>790</v>
      </c>
      <c r="AI370" s="886"/>
      <c r="AJ370" s="886"/>
      <c r="AK370" s="886"/>
      <c r="AL370" s="869" t="s">
        <v>790</v>
      </c>
      <c r="AM370" s="870"/>
      <c r="AN370" s="870"/>
      <c r="AO370" s="871"/>
      <c r="AP370" s="872" t="s">
        <v>791</v>
      </c>
      <c r="AQ370" s="872"/>
      <c r="AR370" s="872"/>
      <c r="AS370" s="872"/>
      <c r="AT370" s="872"/>
      <c r="AU370" s="872"/>
      <c r="AV370" s="872"/>
      <c r="AW370" s="872"/>
      <c r="AX370" s="872"/>
      <c r="AY370">
        <f>COUNTA($C$370)</f>
        <v>1</v>
      </c>
    </row>
    <row r="371" spans="1:51" ht="26.25" customHeight="1" x14ac:dyDescent="0.15">
      <c r="A371" s="987">
        <v>5</v>
      </c>
      <c r="B371" s="987">
        <v>1</v>
      </c>
      <c r="C371" s="874" t="s">
        <v>805</v>
      </c>
      <c r="D371" s="875"/>
      <c r="E371" s="875"/>
      <c r="F371" s="875"/>
      <c r="G371" s="875"/>
      <c r="H371" s="875"/>
      <c r="I371" s="875"/>
      <c r="J371" s="876">
        <v>7000020465348</v>
      </c>
      <c r="K371" s="877"/>
      <c r="L371" s="877"/>
      <c r="M371" s="877"/>
      <c r="N371" s="877"/>
      <c r="O371" s="877"/>
      <c r="P371" s="878" t="s">
        <v>814</v>
      </c>
      <c r="Q371" s="879"/>
      <c r="R371" s="879"/>
      <c r="S371" s="879"/>
      <c r="T371" s="879"/>
      <c r="U371" s="879"/>
      <c r="V371" s="879"/>
      <c r="W371" s="879"/>
      <c r="X371" s="879"/>
      <c r="Y371" s="880">
        <v>1</v>
      </c>
      <c r="Z371" s="881"/>
      <c r="AA371" s="881"/>
      <c r="AB371" s="882"/>
      <c r="AC371" s="988" t="s">
        <v>753</v>
      </c>
      <c r="AD371" s="988"/>
      <c r="AE371" s="988"/>
      <c r="AF371" s="988"/>
      <c r="AG371" s="988"/>
      <c r="AH371" s="885" t="s">
        <v>790</v>
      </c>
      <c r="AI371" s="886"/>
      <c r="AJ371" s="886"/>
      <c r="AK371" s="886"/>
      <c r="AL371" s="869" t="s">
        <v>790</v>
      </c>
      <c r="AM371" s="870"/>
      <c r="AN371" s="870"/>
      <c r="AO371" s="871"/>
      <c r="AP371" s="872" t="s">
        <v>791</v>
      </c>
      <c r="AQ371" s="872"/>
      <c r="AR371" s="872"/>
      <c r="AS371" s="872"/>
      <c r="AT371" s="872"/>
      <c r="AU371" s="872"/>
      <c r="AV371" s="872"/>
      <c r="AW371" s="872"/>
      <c r="AX371" s="872"/>
      <c r="AY371">
        <f>COUNTA($C$371)</f>
        <v>1</v>
      </c>
    </row>
    <row r="372" spans="1:51" ht="26.25" customHeight="1" x14ac:dyDescent="0.15">
      <c r="A372" s="987">
        <v>6</v>
      </c>
      <c r="B372" s="987">
        <v>1</v>
      </c>
      <c r="C372" s="874" t="s">
        <v>802</v>
      </c>
      <c r="D372" s="875"/>
      <c r="E372" s="875"/>
      <c r="F372" s="875"/>
      <c r="G372" s="875"/>
      <c r="H372" s="875"/>
      <c r="I372" s="875"/>
      <c r="J372" s="876">
        <v>9000020465321</v>
      </c>
      <c r="K372" s="877"/>
      <c r="L372" s="877"/>
      <c r="M372" s="877"/>
      <c r="N372" s="877"/>
      <c r="O372" s="877"/>
      <c r="P372" s="878" t="s">
        <v>814</v>
      </c>
      <c r="Q372" s="879"/>
      <c r="R372" s="879"/>
      <c r="S372" s="879"/>
      <c r="T372" s="879"/>
      <c r="U372" s="879"/>
      <c r="V372" s="879"/>
      <c r="W372" s="879"/>
      <c r="X372" s="879"/>
      <c r="Y372" s="880">
        <v>0.3</v>
      </c>
      <c r="Z372" s="881"/>
      <c r="AA372" s="881"/>
      <c r="AB372" s="882"/>
      <c r="AC372" s="988" t="s">
        <v>753</v>
      </c>
      <c r="AD372" s="988"/>
      <c r="AE372" s="988"/>
      <c r="AF372" s="988"/>
      <c r="AG372" s="988"/>
      <c r="AH372" s="885" t="s">
        <v>790</v>
      </c>
      <c r="AI372" s="886"/>
      <c r="AJ372" s="886"/>
      <c r="AK372" s="886"/>
      <c r="AL372" s="869" t="s">
        <v>790</v>
      </c>
      <c r="AM372" s="870"/>
      <c r="AN372" s="870"/>
      <c r="AO372" s="871"/>
      <c r="AP372" s="872" t="s">
        <v>791</v>
      </c>
      <c r="AQ372" s="872"/>
      <c r="AR372" s="872"/>
      <c r="AS372" s="872"/>
      <c r="AT372" s="872"/>
      <c r="AU372" s="872"/>
      <c r="AV372" s="872"/>
      <c r="AW372" s="872"/>
      <c r="AX372" s="872"/>
      <c r="AY372">
        <f>COUNTA($C$372)</f>
        <v>1</v>
      </c>
    </row>
    <row r="373" spans="1:51" ht="26.25" hidden="1"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hidden="1"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hidden="1"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hidden="1"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hidden="1"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hidden="1"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hidden="1"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hidden="1"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hidden="1"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hidden="1"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hidden="1"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hidden="1"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hidden="1"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hidden="1"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hidden="1"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hidden="1"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hidden="1"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hidden="1"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hidden="1"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hidden="1"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hidden="1"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hidden="1"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hidden="1"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hidden="1"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862"/>
      <c r="B399" s="862"/>
      <c r="C399" s="862" t="s">
        <v>24</v>
      </c>
      <c r="D399" s="862"/>
      <c r="E399" s="862"/>
      <c r="F399" s="862"/>
      <c r="G399" s="862"/>
      <c r="H399" s="862"/>
      <c r="I399" s="862"/>
      <c r="J399" s="989" t="s">
        <v>259</v>
      </c>
      <c r="K399" s="990"/>
      <c r="L399" s="990"/>
      <c r="M399" s="990"/>
      <c r="N399" s="990"/>
      <c r="O399" s="990"/>
      <c r="P399" s="430" t="s">
        <v>25</v>
      </c>
      <c r="Q399" s="430"/>
      <c r="R399" s="430"/>
      <c r="S399" s="430"/>
      <c r="T399" s="430"/>
      <c r="U399" s="430"/>
      <c r="V399" s="430"/>
      <c r="W399" s="430"/>
      <c r="X399" s="430"/>
      <c r="Y399" s="864" t="s">
        <v>298</v>
      </c>
      <c r="Z399" s="865"/>
      <c r="AA399" s="865"/>
      <c r="AB399" s="865"/>
      <c r="AC399" s="989" t="s">
        <v>290</v>
      </c>
      <c r="AD399" s="989"/>
      <c r="AE399" s="989"/>
      <c r="AF399" s="989"/>
      <c r="AG399" s="989"/>
      <c r="AH399" s="864" t="s">
        <v>232</v>
      </c>
      <c r="AI399" s="862"/>
      <c r="AJ399" s="862"/>
      <c r="AK399" s="862"/>
      <c r="AL399" s="862" t="s">
        <v>19</v>
      </c>
      <c r="AM399" s="862"/>
      <c r="AN399" s="862"/>
      <c r="AO399" s="866"/>
      <c r="AP399" s="991" t="s">
        <v>260</v>
      </c>
      <c r="AQ399" s="991"/>
      <c r="AR399" s="991"/>
      <c r="AS399" s="991"/>
      <c r="AT399" s="991"/>
      <c r="AU399" s="991"/>
      <c r="AV399" s="991"/>
      <c r="AW399" s="991"/>
      <c r="AX399" s="991"/>
      <c r="AY399" s="34">
        <f>$AY$397</f>
        <v>1</v>
      </c>
    </row>
    <row r="400" spans="1:51" ht="26.25" customHeight="1" x14ac:dyDescent="0.15">
      <c r="A400" s="987">
        <v>1</v>
      </c>
      <c r="B400" s="987">
        <v>1</v>
      </c>
      <c r="C400" s="874" t="s">
        <v>815</v>
      </c>
      <c r="D400" s="875"/>
      <c r="E400" s="875"/>
      <c r="F400" s="875"/>
      <c r="G400" s="875"/>
      <c r="H400" s="875"/>
      <c r="I400" s="875"/>
      <c r="J400" s="876">
        <v>4340005004751</v>
      </c>
      <c r="K400" s="877"/>
      <c r="L400" s="877"/>
      <c r="M400" s="877"/>
      <c r="N400" s="877"/>
      <c r="O400" s="877"/>
      <c r="P400" s="878" t="s">
        <v>814</v>
      </c>
      <c r="Q400" s="879"/>
      <c r="R400" s="879"/>
      <c r="S400" s="879"/>
      <c r="T400" s="879"/>
      <c r="U400" s="879"/>
      <c r="V400" s="879"/>
      <c r="W400" s="879"/>
      <c r="X400" s="879"/>
      <c r="Y400" s="880">
        <v>58</v>
      </c>
      <c r="Z400" s="881"/>
      <c r="AA400" s="881"/>
      <c r="AB400" s="882"/>
      <c r="AC400" s="988" t="s">
        <v>753</v>
      </c>
      <c r="AD400" s="988"/>
      <c r="AE400" s="988"/>
      <c r="AF400" s="988"/>
      <c r="AG400" s="988"/>
      <c r="AH400" s="885" t="s">
        <v>790</v>
      </c>
      <c r="AI400" s="886"/>
      <c r="AJ400" s="886"/>
      <c r="AK400" s="886"/>
      <c r="AL400" s="869" t="s">
        <v>790</v>
      </c>
      <c r="AM400" s="870"/>
      <c r="AN400" s="870"/>
      <c r="AO400" s="871"/>
      <c r="AP400" s="872" t="s">
        <v>791</v>
      </c>
      <c r="AQ400" s="872"/>
      <c r="AR400" s="872"/>
      <c r="AS400" s="872"/>
      <c r="AT400" s="872"/>
      <c r="AU400" s="872"/>
      <c r="AV400" s="872"/>
      <c r="AW400" s="872"/>
      <c r="AX400" s="872"/>
      <c r="AY400" s="34">
        <f>$AY$397</f>
        <v>1</v>
      </c>
    </row>
    <row r="401" spans="1:51" ht="26.25" customHeight="1" x14ac:dyDescent="0.15">
      <c r="A401" s="987">
        <v>2</v>
      </c>
      <c r="B401" s="987">
        <v>1</v>
      </c>
      <c r="C401" s="874" t="s">
        <v>816</v>
      </c>
      <c r="D401" s="875"/>
      <c r="E401" s="875"/>
      <c r="F401" s="875"/>
      <c r="G401" s="875"/>
      <c r="H401" s="875"/>
      <c r="I401" s="875"/>
      <c r="J401" s="876">
        <v>9340005004862</v>
      </c>
      <c r="K401" s="877"/>
      <c r="L401" s="877"/>
      <c r="M401" s="877"/>
      <c r="N401" s="877"/>
      <c r="O401" s="877"/>
      <c r="P401" s="878" t="s">
        <v>814</v>
      </c>
      <c r="Q401" s="879"/>
      <c r="R401" s="879"/>
      <c r="S401" s="879"/>
      <c r="T401" s="879"/>
      <c r="U401" s="879"/>
      <c r="V401" s="879"/>
      <c r="W401" s="879"/>
      <c r="X401" s="879"/>
      <c r="Y401" s="880">
        <v>39</v>
      </c>
      <c r="Z401" s="881"/>
      <c r="AA401" s="881"/>
      <c r="AB401" s="882"/>
      <c r="AC401" s="988" t="s">
        <v>753</v>
      </c>
      <c r="AD401" s="988"/>
      <c r="AE401" s="988"/>
      <c r="AF401" s="988"/>
      <c r="AG401" s="988"/>
      <c r="AH401" s="885" t="s">
        <v>790</v>
      </c>
      <c r="AI401" s="886"/>
      <c r="AJ401" s="886"/>
      <c r="AK401" s="886"/>
      <c r="AL401" s="869" t="s">
        <v>790</v>
      </c>
      <c r="AM401" s="870"/>
      <c r="AN401" s="870"/>
      <c r="AO401" s="871"/>
      <c r="AP401" s="872" t="s">
        <v>791</v>
      </c>
      <c r="AQ401" s="872"/>
      <c r="AR401" s="872"/>
      <c r="AS401" s="872"/>
      <c r="AT401" s="872"/>
      <c r="AU401" s="872"/>
      <c r="AV401" s="872"/>
      <c r="AW401" s="872"/>
      <c r="AX401" s="872"/>
      <c r="AY401">
        <f>COUNTA($C$401)</f>
        <v>1</v>
      </c>
    </row>
    <row r="402" spans="1:51" ht="26.25" customHeight="1" x14ac:dyDescent="0.15">
      <c r="A402" s="987">
        <v>3</v>
      </c>
      <c r="B402" s="987">
        <v>1</v>
      </c>
      <c r="C402" s="874" t="s">
        <v>817</v>
      </c>
      <c r="D402" s="875"/>
      <c r="E402" s="875"/>
      <c r="F402" s="875"/>
      <c r="G402" s="875"/>
      <c r="H402" s="875"/>
      <c r="I402" s="875"/>
      <c r="J402" s="876">
        <v>9340005004516</v>
      </c>
      <c r="K402" s="877"/>
      <c r="L402" s="877"/>
      <c r="M402" s="877"/>
      <c r="N402" s="877"/>
      <c r="O402" s="877"/>
      <c r="P402" s="878" t="s">
        <v>814</v>
      </c>
      <c r="Q402" s="879"/>
      <c r="R402" s="879"/>
      <c r="S402" s="879"/>
      <c r="T402" s="879"/>
      <c r="U402" s="879"/>
      <c r="V402" s="879"/>
      <c r="W402" s="879"/>
      <c r="X402" s="879"/>
      <c r="Y402" s="880">
        <v>26</v>
      </c>
      <c r="Z402" s="881"/>
      <c r="AA402" s="881"/>
      <c r="AB402" s="882"/>
      <c r="AC402" s="988" t="s">
        <v>753</v>
      </c>
      <c r="AD402" s="988"/>
      <c r="AE402" s="988"/>
      <c r="AF402" s="988"/>
      <c r="AG402" s="988"/>
      <c r="AH402" s="885" t="s">
        <v>790</v>
      </c>
      <c r="AI402" s="886"/>
      <c r="AJ402" s="886"/>
      <c r="AK402" s="886"/>
      <c r="AL402" s="869" t="s">
        <v>790</v>
      </c>
      <c r="AM402" s="870"/>
      <c r="AN402" s="870"/>
      <c r="AO402" s="871"/>
      <c r="AP402" s="872" t="s">
        <v>791</v>
      </c>
      <c r="AQ402" s="872"/>
      <c r="AR402" s="872"/>
      <c r="AS402" s="872"/>
      <c r="AT402" s="872"/>
      <c r="AU402" s="872"/>
      <c r="AV402" s="872"/>
      <c r="AW402" s="872"/>
      <c r="AX402" s="872"/>
      <c r="AY402">
        <f>COUNTA($C$402)</f>
        <v>1</v>
      </c>
    </row>
    <row r="403" spans="1:51" ht="26.25" hidden="1"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hidden="1"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hidden="1"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hidden="1"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hidden="1"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hidden="1"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hidden="1"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hidden="1"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hidden="1"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hidden="1"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hidden="1"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hidden="1"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hidden="1"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hidden="1"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hidden="1"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hidden="1"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hidden="1"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hidden="1"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hidden="1"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hidden="1"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hidden="1"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hidden="1"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hidden="1"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hidden="1"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hidden="1"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hidden="1"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hidden="1"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862"/>
      <c r="B432" s="862"/>
      <c r="C432" s="862" t="s">
        <v>24</v>
      </c>
      <c r="D432" s="862"/>
      <c r="E432" s="862"/>
      <c r="F432" s="862"/>
      <c r="G432" s="862"/>
      <c r="H432" s="862"/>
      <c r="I432" s="862"/>
      <c r="J432" s="989" t="s">
        <v>259</v>
      </c>
      <c r="K432" s="990"/>
      <c r="L432" s="990"/>
      <c r="M432" s="990"/>
      <c r="N432" s="990"/>
      <c r="O432" s="990"/>
      <c r="P432" s="430" t="s">
        <v>25</v>
      </c>
      <c r="Q432" s="430"/>
      <c r="R432" s="430"/>
      <c r="S432" s="430"/>
      <c r="T432" s="430"/>
      <c r="U432" s="430"/>
      <c r="V432" s="430"/>
      <c r="W432" s="430"/>
      <c r="X432" s="430"/>
      <c r="Y432" s="864" t="s">
        <v>298</v>
      </c>
      <c r="Z432" s="865"/>
      <c r="AA432" s="865"/>
      <c r="AB432" s="865"/>
      <c r="AC432" s="989" t="s">
        <v>290</v>
      </c>
      <c r="AD432" s="989"/>
      <c r="AE432" s="989"/>
      <c r="AF432" s="989"/>
      <c r="AG432" s="989"/>
      <c r="AH432" s="864" t="s">
        <v>232</v>
      </c>
      <c r="AI432" s="862"/>
      <c r="AJ432" s="862"/>
      <c r="AK432" s="862"/>
      <c r="AL432" s="862" t="s">
        <v>19</v>
      </c>
      <c r="AM432" s="862"/>
      <c r="AN432" s="862"/>
      <c r="AO432" s="866"/>
      <c r="AP432" s="991" t="s">
        <v>260</v>
      </c>
      <c r="AQ432" s="991"/>
      <c r="AR432" s="991"/>
      <c r="AS432" s="991"/>
      <c r="AT432" s="991"/>
      <c r="AU432" s="991"/>
      <c r="AV432" s="991"/>
      <c r="AW432" s="991"/>
      <c r="AX432" s="991"/>
      <c r="AY432" s="34">
        <f>$AY$430</f>
        <v>1</v>
      </c>
    </row>
    <row r="433" spans="1:51" ht="26.25" customHeight="1" x14ac:dyDescent="0.15">
      <c r="A433" s="987">
        <v>1</v>
      </c>
      <c r="B433" s="987">
        <v>1</v>
      </c>
      <c r="C433" s="874" t="s">
        <v>818</v>
      </c>
      <c r="D433" s="875"/>
      <c r="E433" s="875"/>
      <c r="F433" s="875"/>
      <c r="G433" s="875"/>
      <c r="H433" s="875"/>
      <c r="I433" s="875"/>
      <c r="J433" s="876" t="s">
        <v>790</v>
      </c>
      <c r="K433" s="877"/>
      <c r="L433" s="877"/>
      <c r="M433" s="877"/>
      <c r="N433" s="877"/>
      <c r="O433" s="877"/>
      <c r="P433" s="878" t="s">
        <v>814</v>
      </c>
      <c r="Q433" s="879"/>
      <c r="R433" s="879"/>
      <c r="S433" s="879"/>
      <c r="T433" s="879"/>
      <c r="U433" s="879"/>
      <c r="V433" s="879"/>
      <c r="W433" s="879"/>
      <c r="X433" s="879"/>
      <c r="Y433" s="880">
        <v>21</v>
      </c>
      <c r="Z433" s="881"/>
      <c r="AA433" s="881"/>
      <c r="AB433" s="882"/>
      <c r="AC433" s="988" t="s">
        <v>753</v>
      </c>
      <c r="AD433" s="988"/>
      <c r="AE433" s="988"/>
      <c r="AF433" s="988"/>
      <c r="AG433" s="988"/>
      <c r="AH433" s="885" t="s">
        <v>790</v>
      </c>
      <c r="AI433" s="886"/>
      <c r="AJ433" s="886"/>
      <c r="AK433" s="886"/>
      <c r="AL433" s="869" t="s">
        <v>790</v>
      </c>
      <c r="AM433" s="870"/>
      <c r="AN433" s="870"/>
      <c r="AO433" s="871"/>
      <c r="AP433" s="872" t="s">
        <v>791</v>
      </c>
      <c r="AQ433" s="872"/>
      <c r="AR433" s="872"/>
      <c r="AS433" s="872"/>
      <c r="AT433" s="872"/>
      <c r="AU433" s="872"/>
      <c r="AV433" s="872"/>
      <c r="AW433" s="872"/>
      <c r="AX433" s="872"/>
      <c r="AY433" s="34">
        <f>$AY$430</f>
        <v>1</v>
      </c>
    </row>
    <row r="434" spans="1:51" ht="26.25" hidden="1"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hidden="1"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hidden="1"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hidden="1"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hidden="1"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hidden="1"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hidden="1"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hidden="1"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hidden="1"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hidden="1"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hidden="1"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hidden="1"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hidden="1"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hidden="1"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hidden="1"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hidden="1"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hidden="1"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hidden="1"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hidden="1"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hidden="1"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hidden="1"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hidden="1"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hidden="1"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hidden="1"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hidden="1"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hidden="1"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hidden="1"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hidden="1"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hidden="1"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862"/>
      <c r="B465" s="862"/>
      <c r="C465" s="862" t="s">
        <v>24</v>
      </c>
      <c r="D465" s="862"/>
      <c r="E465" s="862"/>
      <c r="F465" s="862"/>
      <c r="G465" s="862"/>
      <c r="H465" s="862"/>
      <c r="I465" s="862"/>
      <c r="J465" s="989" t="s">
        <v>259</v>
      </c>
      <c r="K465" s="990"/>
      <c r="L465" s="990"/>
      <c r="M465" s="990"/>
      <c r="N465" s="990"/>
      <c r="O465" s="990"/>
      <c r="P465" s="430" t="s">
        <v>25</v>
      </c>
      <c r="Q465" s="430"/>
      <c r="R465" s="430"/>
      <c r="S465" s="430"/>
      <c r="T465" s="430"/>
      <c r="U465" s="430"/>
      <c r="V465" s="430"/>
      <c r="W465" s="430"/>
      <c r="X465" s="430"/>
      <c r="Y465" s="864" t="s">
        <v>298</v>
      </c>
      <c r="Z465" s="865"/>
      <c r="AA465" s="865"/>
      <c r="AB465" s="865"/>
      <c r="AC465" s="989" t="s">
        <v>290</v>
      </c>
      <c r="AD465" s="989"/>
      <c r="AE465" s="989"/>
      <c r="AF465" s="989"/>
      <c r="AG465" s="989"/>
      <c r="AH465" s="864" t="s">
        <v>232</v>
      </c>
      <c r="AI465" s="862"/>
      <c r="AJ465" s="862"/>
      <c r="AK465" s="862"/>
      <c r="AL465" s="862" t="s">
        <v>19</v>
      </c>
      <c r="AM465" s="862"/>
      <c r="AN465" s="862"/>
      <c r="AO465" s="866"/>
      <c r="AP465" s="991" t="s">
        <v>260</v>
      </c>
      <c r="AQ465" s="991"/>
      <c r="AR465" s="991"/>
      <c r="AS465" s="991"/>
      <c r="AT465" s="991"/>
      <c r="AU465" s="991"/>
      <c r="AV465" s="991"/>
      <c r="AW465" s="991"/>
      <c r="AX465" s="991"/>
      <c r="AY465" s="34">
        <f>$AY$463</f>
        <v>1</v>
      </c>
    </row>
    <row r="466" spans="1:51" ht="26.25" customHeight="1" x14ac:dyDescent="0.15">
      <c r="A466" s="987">
        <v>1</v>
      </c>
      <c r="B466" s="987">
        <v>1</v>
      </c>
      <c r="C466" s="874" t="s">
        <v>819</v>
      </c>
      <c r="D466" s="875"/>
      <c r="E466" s="875"/>
      <c r="F466" s="875"/>
      <c r="G466" s="875"/>
      <c r="H466" s="875"/>
      <c r="I466" s="875"/>
      <c r="J466" s="876">
        <v>7000020465356</v>
      </c>
      <c r="K466" s="877"/>
      <c r="L466" s="877"/>
      <c r="M466" s="877"/>
      <c r="N466" s="877"/>
      <c r="O466" s="877"/>
      <c r="P466" s="878" t="s">
        <v>829</v>
      </c>
      <c r="Q466" s="879"/>
      <c r="R466" s="879"/>
      <c r="S466" s="879"/>
      <c r="T466" s="879"/>
      <c r="U466" s="879"/>
      <c r="V466" s="879"/>
      <c r="W466" s="879"/>
      <c r="X466" s="879"/>
      <c r="Y466" s="880">
        <v>62</v>
      </c>
      <c r="Z466" s="881"/>
      <c r="AA466" s="881"/>
      <c r="AB466" s="882"/>
      <c r="AC466" s="988" t="s">
        <v>753</v>
      </c>
      <c r="AD466" s="988"/>
      <c r="AE466" s="988"/>
      <c r="AF466" s="988"/>
      <c r="AG466" s="988"/>
      <c r="AH466" s="885" t="s">
        <v>831</v>
      </c>
      <c r="AI466" s="886"/>
      <c r="AJ466" s="886"/>
      <c r="AK466" s="886"/>
      <c r="AL466" s="869" t="s">
        <v>831</v>
      </c>
      <c r="AM466" s="870"/>
      <c r="AN466" s="870"/>
      <c r="AO466" s="871"/>
      <c r="AP466" s="872" t="s">
        <v>832</v>
      </c>
      <c r="AQ466" s="872"/>
      <c r="AR466" s="872"/>
      <c r="AS466" s="872"/>
      <c r="AT466" s="872"/>
      <c r="AU466" s="872"/>
      <c r="AV466" s="872"/>
      <c r="AW466" s="872"/>
      <c r="AX466" s="872"/>
      <c r="AY466" s="34">
        <f>$AY$463</f>
        <v>1</v>
      </c>
    </row>
    <row r="467" spans="1:51" ht="26.25" customHeight="1" x14ac:dyDescent="0.15">
      <c r="A467" s="987">
        <v>2</v>
      </c>
      <c r="B467" s="987">
        <v>1</v>
      </c>
      <c r="C467" s="874" t="s">
        <v>820</v>
      </c>
      <c r="D467" s="875"/>
      <c r="E467" s="875"/>
      <c r="F467" s="875"/>
      <c r="G467" s="875"/>
      <c r="H467" s="875"/>
      <c r="I467" s="875"/>
      <c r="J467" s="876">
        <v>5000020465275</v>
      </c>
      <c r="K467" s="877"/>
      <c r="L467" s="877"/>
      <c r="M467" s="877"/>
      <c r="N467" s="877"/>
      <c r="O467" s="877"/>
      <c r="P467" s="878" t="s">
        <v>829</v>
      </c>
      <c r="Q467" s="879"/>
      <c r="R467" s="879"/>
      <c r="S467" s="879"/>
      <c r="T467" s="879"/>
      <c r="U467" s="879"/>
      <c r="V467" s="879"/>
      <c r="W467" s="879"/>
      <c r="X467" s="879"/>
      <c r="Y467" s="880">
        <v>23</v>
      </c>
      <c r="Z467" s="881"/>
      <c r="AA467" s="881"/>
      <c r="AB467" s="882"/>
      <c r="AC467" s="988" t="s">
        <v>753</v>
      </c>
      <c r="AD467" s="988"/>
      <c r="AE467" s="988"/>
      <c r="AF467" s="988"/>
      <c r="AG467" s="988"/>
      <c r="AH467" s="885" t="s">
        <v>831</v>
      </c>
      <c r="AI467" s="886"/>
      <c r="AJ467" s="886"/>
      <c r="AK467" s="886"/>
      <c r="AL467" s="869" t="s">
        <v>831</v>
      </c>
      <c r="AM467" s="870"/>
      <c r="AN467" s="870"/>
      <c r="AO467" s="871"/>
      <c r="AP467" s="872" t="s">
        <v>832</v>
      </c>
      <c r="AQ467" s="872"/>
      <c r="AR467" s="872"/>
      <c r="AS467" s="872"/>
      <c r="AT467" s="872"/>
      <c r="AU467" s="872"/>
      <c r="AV467" s="872"/>
      <c r="AW467" s="872"/>
      <c r="AX467" s="872"/>
      <c r="AY467">
        <f>COUNTA($C$467)</f>
        <v>1</v>
      </c>
    </row>
    <row r="468" spans="1:51" ht="26.25" customHeight="1" x14ac:dyDescent="0.15">
      <c r="A468" s="987">
        <v>3</v>
      </c>
      <c r="B468" s="987">
        <v>1</v>
      </c>
      <c r="C468" s="874" t="s">
        <v>821</v>
      </c>
      <c r="D468" s="875"/>
      <c r="E468" s="875"/>
      <c r="F468" s="875"/>
      <c r="G468" s="875"/>
      <c r="H468" s="875"/>
      <c r="I468" s="875"/>
      <c r="J468" s="876">
        <v>9000020465321</v>
      </c>
      <c r="K468" s="877"/>
      <c r="L468" s="877"/>
      <c r="M468" s="877"/>
      <c r="N468" s="877"/>
      <c r="O468" s="877"/>
      <c r="P468" s="878" t="s">
        <v>829</v>
      </c>
      <c r="Q468" s="879"/>
      <c r="R468" s="879"/>
      <c r="S468" s="879"/>
      <c r="T468" s="879"/>
      <c r="U468" s="879"/>
      <c r="V468" s="879"/>
      <c r="W468" s="879"/>
      <c r="X468" s="879"/>
      <c r="Y468" s="880">
        <v>20</v>
      </c>
      <c r="Z468" s="881"/>
      <c r="AA468" s="881"/>
      <c r="AB468" s="882"/>
      <c r="AC468" s="988" t="s">
        <v>753</v>
      </c>
      <c r="AD468" s="988"/>
      <c r="AE468" s="988"/>
      <c r="AF468" s="988"/>
      <c r="AG468" s="988"/>
      <c r="AH468" s="885" t="s">
        <v>831</v>
      </c>
      <c r="AI468" s="886"/>
      <c r="AJ468" s="886"/>
      <c r="AK468" s="886"/>
      <c r="AL468" s="869" t="s">
        <v>831</v>
      </c>
      <c r="AM468" s="870"/>
      <c r="AN468" s="870"/>
      <c r="AO468" s="871"/>
      <c r="AP468" s="872" t="s">
        <v>832</v>
      </c>
      <c r="AQ468" s="872"/>
      <c r="AR468" s="872"/>
      <c r="AS468" s="872"/>
      <c r="AT468" s="872"/>
      <c r="AU468" s="872"/>
      <c r="AV468" s="872"/>
      <c r="AW468" s="872"/>
      <c r="AX468" s="872"/>
      <c r="AY468">
        <f>COUNTA($C$468)</f>
        <v>1</v>
      </c>
    </row>
    <row r="469" spans="1:51" ht="26.25" customHeight="1" x14ac:dyDescent="0.15">
      <c r="A469" s="987">
        <v>4</v>
      </c>
      <c r="B469" s="987">
        <v>1</v>
      </c>
      <c r="C469" s="874" t="s">
        <v>822</v>
      </c>
      <c r="D469" s="875"/>
      <c r="E469" s="875"/>
      <c r="F469" s="875"/>
      <c r="G469" s="875"/>
      <c r="H469" s="875"/>
      <c r="I469" s="875"/>
      <c r="J469" s="876">
        <v>9000020465313</v>
      </c>
      <c r="K469" s="877"/>
      <c r="L469" s="877"/>
      <c r="M469" s="877"/>
      <c r="N469" s="877"/>
      <c r="O469" s="877"/>
      <c r="P469" s="878" t="s">
        <v>830</v>
      </c>
      <c r="Q469" s="879"/>
      <c r="R469" s="879"/>
      <c r="S469" s="879"/>
      <c r="T469" s="879"/>
      <c r="U469" s="879"/>
      <c r="V469" s="879"/>
      <c r="W469" s="879"/>
      <c r="X469" s="879"/>
      <c r="Y469" s="880">
        <v>17</v>
      </c>
      <c r="Z469" s="881"/>
      <c r="AA469" s="881"/>
      <c r="AB469" s="882"/>
      <c r="AC469" s="988" t="s">
        <v>753</v>
      </c>
      <c r="AD469" s="988"/>
      <c r="AE469" s="988"/>
      <c r="AF469" s="988"/>
      <c r="AG469" s="988"/>
      <c r="AH469" s="885" t="s">
        <v>831</v>
      </c>
      <c r="AI469" s="886"/>
      <c r="AJ469" s="886"/>
      <c r="AK469" s="886"/>
      <c r="AL469" s="869" t="s">
        <v>831</v>
      </c>
      <c r="AM469" s="870"/>
      <c r="AN469" s="870"/>
      <c r="AO469" s="871"/>
      <c r="AP469" s="872" t="s">
        <v>832</v>
      </c>
      <c r="AQ469" s="872"/>
      <c r="AR469" s="872"/>
      <c r="AS469" s="872"/>
      <c r="AT469" s="872"/>
      <c r="AU469" s="872"/>
      <c r="AV469" s="872"/>
      <c r="AW469" s="872"/>
      <c r="AX469" s="872"/>
      <c r="AY469">
        <f>COUNTA($C$469)</f>
        <v>1</v>
      </c>
    </row>
    <row r="470" spans="1:51" ht="26.25" customHeight="1" x14ac:dyDescent="0.15">
      <c r="A470" s="987">
        <v>5</v>
      </c>
      <c r="B470" s="987">
        <v>1</v>
      </c>
      <c r="C470" s="874" t="s">
        <v>823</v>
      </c>
      <c r="D470" s="875"/>
      <c r="E470" s="875"/>
      <c r="F470" s="875"/>
      <c r="G470" s="875"/>
      <c r="H470" s="875"/>
      <c r="I470" s="875"/>
      <c r="J470" s="876">
        <v>5000020465259</v>
      </c>
      <c r="K470" s="877"/>
      <c r="L470" s="877"/>
      <c r="M470" s="877"/>
      <c r="N470" s="877"/>
      <c r="O470" s="877"/>
      <c r="P470" s="878" t="s">
        <v>830</v>
      </c>
      <c r="Q470" s="879"/>
      <c r="R470" s="879"/>
      <c r="S470" s="879"/>
      <c r="T470" s="879"/>
      <c r="U470" s="879"/>
      <c r="V470" s="879"/>
      <c r="W470" s="879"/>
      <c r="X470" s="879"/>
      <c r="Y470" s="880">
        <v>9</v>
      </c>
      <c r="Z470" s="881"/>
      <c r="AA470" s="881"/>
      <c r="AB470" s="882"/>
      <c r="AC470" s="988" t="s">
        <v>753</v>
      </c>
      <c r="AD470" s="988"/>
      <c r="AE470" s="988"/>
      <c r="AF470" s="988"/>
      <c r="AG470" s="988"/>
      <c r="AH470" s="885" t="s">
        <v>831</v>
      </c>
      <c r="AI470" s="886"/>
      <c r="AJ470" s="886"/>
      <c r="AK470" s="886"/>
      <c r="AL470" s="869" t="s">
        <v>831</v>
      </c>
      <c r="AM470" s="870"/>
      <c r="AN470" s="870"/>
      <c r="AO470" s="871"/>
      <c r="AP470" s="872" t="s">
        <v>832</v>
      </c>
      <c r="AQ470" s="872"/>
      <c r="AR470" s="872"/>
      <c r="AS470" s="872"/>
      <c r="AT470" s="872"/>
      <c r="AU470" s="872"/>
      <c r="AV470" s="872"/>
      <c r="AW470" s="872"/>
      <c r="AX470" s="872"/>
      <c r="AY470">
        <f>COUNTA($C$470)</f>
        <v>1</v>
      </c>
    </row>
    <row r="471" spans="1:51" ht="26.25" customHeight="1" x14ac:dyDescent="0.15">
      <c r="A471" s="987">
        <v>6</v>
      </c>
      <c r="B471" s="987">
        <v>1</v>
      </c>
      <c r="C471" s="874" t="s">
        <v>824</v>
      </c>
      <c r="D471" s="875"/>
      <c r="E471" s="875"/>
      <c r="F471" s="875"/>
      <c r="G471" s="875"/>
      <c r="H471" s="875"/>
      <c r="I471" s="875"/>
      <c r="J471" s="876">
        <v>7000020465348</v>
      </c>
      <c r="K471" s="877"/>
      <c r="L471" s="877"/>
      <c r="M471" s="877"/>
      <c r="N471" s="877"/>
      <c r="O471" s="877"/>
      <c r="P471" s="878" t="s">
        <v>830</v>
      </c>
      <c r="Q471" s="879"/>
      <c r="R471" s="879"/>
      <c r="S471" s="879"/>
      <c r="T471" s="879"/>
      <c r="U471" s="879"/>
      <c r="V471" s="879"/>
      <c r="W471" s="879"/>
      <c r="X471" s="879"/>
      <c r="Y471" s="880">
        <v>5</v>
      </c>
      <c r="Z471" s="881"/>
      <c r="AA471" s="881"/>
      <c r="AB471" s="882"/>
      <c r="AC471" s="988" t="s">
        <v>753</v>
      </c>
      <c r="AD471" s="988"/>
      <c r="AE471" s="988"/>
      <c r="AF471" s="988"/>
      <c r="AG471" s="988"/>
      <c r="AH471" s="885" t="s">
        <v>831</v>
      </c>
      <c r="AI471" s="886"/>
      <c r="AJ471" s="886"/>
      <c r="AK471" s="886"/>
      <c r="AL471" s="869" t="s">
        <v>831</v>
      </c>
      <c r="AM471" s="870"/>
      <c r="AN471" s="870"/>
      <c r="AO471" s="871"/>
      <c r="AP471" s="872" t="s">
        <v>832</v>
      </c>
      <c r="AQ471" s="872"/>
      <c r="AR471" s="872"/>
      <c r="AS471" s="872"/>
      <c r="AT471" s="872"/>
      <c r="AU471" s="872"/>
      <c r="AV471" s="872"/>
      <c r="AW471" s="872"/>
      <c r="AX471" s="872"/>
      <c r="AY471">
        <f>COUNTA($C$471)</f>
        <v>1</v>
      </c>
    </row>
    <row r="472" spans="1:51" ht="26.25" customHeight="1" x14ac:dyDescent="0.15">
      <c r="A472" s="987">
        <v>7</v>
      </c>
      <c r="B472" s="987">
        <v>1</v>
      </c>
      <c r="C472" s="874" t="s">
        <v>825</v>
      </c>
      <c r="D472" s="875"/>
      <c r="E472" s="875"/>
      <c r="F472" s="875"/>
      <c r="G472" s="875"/>
      <c r="H472" s="875"/>
      <c r="I472" s="875"/>
      <c r="J472" s="876">
        <v>3000020462225</v>
      </c>
      <c r="K472" s="877"/>
      <c r="L472" s="877"/>
      <c r="M472" s="877"/>
      <c r="N472" s="877"/>
      <c r="O472" s="877"/>
      <c r="P472" s="878" t="s">
        <v>830</v>
      </c>
      <c r="Q472" s="879"/>
      <c r="R472" s="879"/>
      <c r="S472" s="879"/>
      <c r="T472" s="879"/>
      <c r="U472" s="879"/>
      <c r="V472" s="879"/>
      <c r="W472" s="879"/>
      <c r="X472" s="879"/>
      <c r="Y472" s="880">
        <v>5</v>
      </c>
      <c r="Z472" s="881"/>
      <c r="AA472" s="881"/>
      <c r="AB472" s="882"/>
      <c r="AC472" s="988" t="s">
        <v>753</v>
      </c>
      <c r="AD472" s="988"/>
      <c r="AE472" s="988"/>
      <c r="AF472" s="988"/>
      <c r="AG472" s="988"/>
      <c r="AH472" s="885" t="s">
        <v>831</v>
      </c>
      <c r="AI472" s="886"/>
      <c r="AJ472" s="886"/>
      <c r="AK472" s="886"/>
      <c r="AL472" s="869" t="s">
        <v>831</v>
      </c>
      <c r="AM472" s="870"/>
      <c r="AN472" s="870"/>
      <c r="AO472" s="871"/>
      <c r="AP472" s="872" t="s">
        <v>832</v>
      </c>
      <c r="AQ472" s="872"/>
      <c r="AR472" s="872"/>
      <c r="AS472" s="872"/>
      <c r="AT472" s="872"/>
      <c r="AU472" s="872"/>
      <c r="AV472" s="872"/>
      <c r="AW472" s="872"/>
      <c r="AX472" s="872"/>
      <c r="AY472">
        <f>COUNTA($C$472)</f>
        <v>1</v>
      </c>
    </row>
    <row r="473" spans="1:51" ht="26.25" customHeight="1" x14ac:dyDescent="0.15">
      <c r="A473" s="987">
        <v>8</v>
      </c>
      <c r="B473" s="987">
        <v>1</v>
      </c>
      <c r="C473" s="874" t="s">
        <v>826</v>
      </c>
      <c r="D473" s="875"/>
      <c r="E473" s="875"/>
      <c r="F473" s="875"/>
      <c r="G473" s="875"/>
      <c r="H473" s="875"/>
      <c r="I473" s="875"/>
      <c r="J473" s="876">
        <v>9000020469297</v>
      </c>
      <c r="K473" s="877"/>
      <c r="L473" s="877"/>
      <c r="M473" s="877"/>
      <c r="N473" s="877"/>
      <c r="O473" s="877"/>
      <c r="P473" s="878" t="s">
        <v>830</v>
      </c>
      <c r="Q473" s="879"/>
      <c r="R473" s="879"/>
      <c r="S473" s="879"/>
      <c r="T473" s="879"/>
      <c r="U473" s="879"/>
      <c r="V473" s="879"/>
      <c r="W473" s="879"/>
      <c r="X473" s="879"/>
      <c r="Y473" s="880">
        <v>3</v>
      </c>
      <c r="Z473" s="881"/>
      <c r="AA473" s="881"/>
      <c r="AB473" s="882"/>
      <c r="AC473" s="988" t="s">
        <v>753</v>
      </c>
      <c r="AD473" s="988"/>
      <c r="AE473" s="988"/>
      <c r="AF473" s="988"/>
      <c r="AG473" s="988"/>
      <c r="AH473" s="885" t="s">
        <v>831</v>
      </c>
      <c r="AI473" s="886"/>
      <c r="AJ473" s="886"/>
      <c r="AK473" s="886"/>
      <c r="AL473" s="869" t="s">
        <v>831</v>
      </c>
      <c r="AM473" s="870"/>
      <c r="AN473" s="870"/>
      <c r="AO473" s="871"/>
      <c r="AP473" s="872" t="s">
        <v>832</v>
      </c>
      <c r="AQ473" s="872"/>
      <c r="AR473" s="872"/>
      <c r="AS473" s="872"/>
      <c r="AT473" s="872"/>
      <c r="AU473" s="872"/>
      <c r="AV473" s="872"/>
      <c r="AW473" s="872"/>
      <c r="AX473" s="872"/>
      <c r="AY473">
        <f>COUNTA($C$473)</f>
        <v>1</v>
      </c>
    </row>
    <row r="474" spans="1:51" ht="26.25" customHeight="1" x14ac:dyDescent="0.15">
      <c r="A474" s="987">
        <v>9</v>
      </c>
      <c r="B474" s="987">
        <v>1</v>
      </c>
      <c r="C474" s="874" t="s">
        <v>827</v>
      </c>
      <c r="D474" s="875"/>
      <c r="E474" s="875"/>
      <c r="F474" s="875"/>
      <c r="G474" s="875"/>
      <c r="H474" s="875"/>
      <c r="I474" s="875"/>
      <c r="J474" s="876">
        <v>5000020465291</v>
      </c>
      <c r="K474" s="877"/>
      <c r="L474" s="877"/>
      <c r="M474" s="877"/>
      <c r="N474" s="877"/>
      <c r="O474" s="877"/>
      <c r="P474" s="878" t="s">
        <v>830</v>
      </c>
      <c r="Q474" s="879"/>
      <c r="R474" s="879"/>
      <c r="S474" s="879"/>
      <c r="T474" s="879"/>
      <c r="U474" s="879"/>
      <c r="V474" s="879"/>
      <c r="W474" s="879"/>
      <c r="X474" s="879"/>
      <c r="Y474" s="880">
        <v>2</v>
      </c>
      <c r="Z474" s="881"/>
      <c r="AA474" s="881"/>
      <c r="AB474" s="882"/>
      <c r="AC474" s="988" t="s">
        <v>753</v>
      </c>
      <c r="AD474" s="988"/>
      <c r="AE474" s="988"/>
      <c r="AF474" s="988"/>
      <c r="AG474" s="988"/>
      <c r="AH474" s="885" t="s">
        <v>831</v>
      </c>
      <c r="AI474" s="886"/>
      <c r="AJ474" s="886"/>
      <c r="AK474" s="886"/>
      <c r="AL474" s="869" t="s">
        <v>831</v>
      </c>
      <c r="AM474" s="870"/>
      <c r="AN474" s="870"/>
      <c r="AO474" s="871"/>
      <c r="AP474" s="872" t="s">
        <v>832</v>
      </c>
      <c r="AQ474" s="872"/>
      <c r="AR474" s="872"/>
      <c r="AS474" s="872"/>
      <c r="AT474" s="872"/>
      <c r="AU474" s="872"/>
      <c r="AV474" s="872"/>
      <c r="AW474" s="872"/>
      <c r="AX474" s="872"/>
      <c r="AY474">
        <f>COUNTA($C$474)</f>
        <v>1</v>
      </c>
    </row>
    <row r="475" spans="1:51" ht="26.25" customHeight="1" x14ac:dyDescent="0.15">
      <c r="A475" s="987">
        <v>10</v>
      </c>
      <c r="B475" s="987">
        <v>1</v>
      </c>
      <c r="C475" s="874" t="s">
        <v>828</v>
      </c>
      <c r="D475" s="875"/>
      <c r="E475" s="875"/>
      <c r="F475" s="875"/>
      <c r="G475" s="875"/>
      <c r="H475" s="875"/>
      <c r="I475" s="875"/>
      <c r="J475" s="876">
        <v>6000020465241</v>
      </c>
      <c r="K475" s="877"/>
      <c r="L475" s="877"/>
      <c r="M475" s="877"/>
      <c r="N475" s="877"/>
      <c r="O475" s="877"/>
      <c r="P475" s="878" t="s">
        <v>830</v>
      </c>
      <c r="Q475" s="879"/>
      <c r="R475" s="879"/>
      <c r="S475" s="879"/>
      <c r="T475" s="879"/>
      <c r="U475" s="879"/>
      <c r="V475" s="879"/>
      <c r="W475" s="879"/>
      <c r="X475" s="879"/>
      <c r="Y475" s="880">
        <v>0.8</v>
      </c>
      <c r="Z475" s="881"/>
      <c r="AA475" s="881"/>
      <c r="AB475" s="882"/>
      <c r="AC475" s="988" t="s">
        <v>753</v>
      </c>
      <c r="AD475" s="988"/>
      <c r="AE475" s="988"/>
      <c r="AF475" s="988"/>
      <c r="AG475" s="988"/>
      <c r="AH475" s="885" t="s">
        <v>831</v>
      </c>
      <c r="AI475" s="886"/>
      <c r="AJ475" s="886"/>
      <c r="AK475" s="886"/>
      <c r="AL475" s="869" t="s">
        <v>831</v>
      </c>
      <c r="AM475" s="870"/>
      <c r="AN475" s="870"/>
      <c r="AO475" s="871"/>
      <c r="AP475" s="872" t="s">
        <v>832</v>
      </c>
      <c r="AQ475" s="872"/>
      <c r="AR475" s="872"/>
      <c r="AS475" s="872"/>
      <c r="AT475" s="872"/>
      <c r="AU475" s="872"/>
      <c r="AV475" s="872"/>
      <c r="AW475" s="872"/>
      <c r="AX475" s="872"/>
      <c r="AY475">
        <f>COUNTA($C$475)</f>
        <v>1</v>
      </c>
    </row>
    <row r="476" spans="1:51" ht="26.25" hidden="1"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hidden="1"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hidden="1"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hidden="1"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hidden="1"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hidden="1"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hidden="1"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hidden="1"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hidden="1"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hidden="1"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hidden="1"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hidden="1"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hidden="1"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hidden="1"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hidden="1"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hidden="1"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hidden="1"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hidden="1"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hidden="1"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hidden="1"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862"/>
      <c r="B498" s="862"/>
      <c r="C498" s="862" t="s">
        <v>24</v>
      </c>
      <c r="D498" s="862"/>
      <c r="E498" s="862"/>
      <c r="F498" s="862"/>
      <c r="G498" s="862"/>
      <c r="H498" s="862"/>
      <c r="I498" s="862"/>
      <c r="J498" s="989" t="s">
        <v>259</v>
      </c>
      <c r="K498" s="990"/>
      <c r="L498" s="990"/>
      <c r="M498" s="990"/>
      <c r="N498" s="990"/>
      <c r="O498" s="990"/>
      <c r="P498" s="430" t="s">
        <v>25</v>
      </c>
      <c r="Q498" s="430"/>
      <c r="R498" s="430"/>
      <c r="S498" s="430"/>
      <c r="T498" s="430"/>
      <c r="U498" s="430"/>
      <c r="V498" s="430"/>
      <c r="W498" s="430"/>
      <c r="X498" s="430"/>
      <c r="Y498" s="864" t="s">
        <v>298</v>
      </c>
      <c r="Z498" s="865"/>
      <c r="AA498" s="865"/>
      <c r="AB498" s="865"/>
      <c r="AC498" s="989" t="s">
        <v>290</v>
      </c>
      <c r="AD498" s="989"/>
      <c r="AE498" s="989"/>
      <c r="AF498" s="989"/>
      <c r="AG498" s="989"/>
      <c r="AH498" s="864" t="s">
        <v>232</v>
      </c>
      <c r="AI498" s="862"/>
      <c r="AJ498" s="862"/>
      <c r="AK498" s="862"/>
      <c r="AL498" s="862" t="s">
        <v>19</v>
      </c>
      <c r="AM498" s="862"/>
      <c r="AN498" s="862"/>
      <c r="AO498" s="866"/>
      <c r="AP498" s="991" t="s">
        <v>260</v>
      </c>
      <c r="AQ498" s="991"/>
      <c r="AR498" s="991"/>
      <c r="AS498" s="991"/>
      <c r="AT498" s="991"/>
      <c r="AU498" s="991"/>
      <c r="AV498" s="991"/>
      <c r="AW498" s="991"/>
      <c r="AX498" s="991"/>
      <c r="AY498" s="34">
        <f>$AY$496</f>
        <v>1</v>
      </c>
    </row>
    <row r="499" spans="1:51" ht="26.25" customHeight="1" x14ac:dyDescent="0.15">
      <c r="A499" s="987">
        <v>1</v>
      </c>
      <c r="B499" s="987">
        <v>1</v>
      </c>
      <c r="C499" s="874" t="s">
        <v>823</v>
      </c>
      <c r="D499" s="875"/>
      <c r="E499" s="875"/>
      <c r="F499" s="875"/>
      <c r="G499" s="875"/>
      <c r="H499" s="875"/>
      <c r="I499" s="875"/>
      <c r="J499" s="876">
        <v>5000020465259</v>
      </c>
      <c r="K499" s="877"/>
      <c r="L499" s="877"/>
      <c r="M499" s="877"/>
      <c r="N499" s="877"/>
      <c r="O499" s="877"/>
      <c r="P499" s="878" t="s">
        <v>833</v>
      </c>
      <c r="Q499" s="879"/>
      <c r="R499" s="879"/>
      <c r="S499" s="879"/>
      <c r="T499" s="879"/>
      <c r="U499" s="879"/>
      <c r="V499" s="879"/>
      <c r="W499" s="879"/>
      <c r="X499" s="879"/>
      <c r="Y499" s="880">
        <v>51</v>
      </c>
      <c r="Z499" s="881"/>
      <c r="AA499" s="881"/>
      <c r="AB499" s="882"/>
      <c r="AC499" s="988" t="s">
        <v>753</v>
      </c>
      <c r="AD499" s="988"/>
      <c r="AE499" s="988"/>
      <c r="AF499" s="988"/>
      <c r="AG499" s="988"/>
      <c r="AH499" s="885" t="s">
        <v>831</v>
      </c>
      <c r="AI499" s="886"/>
      <c r="AJ499" s="886"/>
      <c r="AK499" s="886"/>
      <c r="AL499" s="869" t="s">
        <v>831</v>
      </c>
      <c r="AM499" s="870"/>
      <c r="AN499" s="870"/>
      <c r="AO499" s="871"/>
      <c r="AP499" s="872" t="s">
        <v>832</v>
      </c>
      <c r="AQ499" s="872"/>
      <c r="AR499" s="872"/>
      <c r="AS499" s="872"/>
      <c r="AT499" s="872"/>
      <c r="AU499" s="872"/>
      <c r="AV499" s="872"/>
      <c r="AW499" s="872"/>
      <c r="AX499" s="872"/>
      <c r="AY499" s="34">
        <f>$AY$496</f>
        <v>1</v>
      </c>
    </row>
    <row r="500" spans="1:51" ht="26.25" hidden="1"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hidden="1"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hidden="1"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hidden="1"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hidden="1"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hidden="1"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hidden="1"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hidden="1"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hidden="1"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hidden="1"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hidden="1"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hidden="1"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hidden="1"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hidden="1"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hidden="1"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hidden="1"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hidden="1"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hidden="1"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hidden="1"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hidden="1"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hidden="1"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hidden="1"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hidden="1"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hidden="1"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hidden="1"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hidden="1"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hidden="1"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hidden="1"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hidden="1"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2"/>
      <c r="B531" s="862"/>
      <c r="C531" s="862" t="s">
        <v>24</v>
      </c>
      <c r="D531" s="862"/>
      <c r="E531" s="862"/>
      <c r="F531" s="862"/>
      <c r="G531" s="862"/>
      <c r="H531" s="862"/>
      <c r="I531" s="862"/>
      <c r="J531" s="989" t="s">
        <v>259</v>
      </c>
      <c r="K531" s="990"/>
      <c r="L531" s="990"/>
      <c r="M531" s="990"/>
      <c r="N531" s="990"/>
      <c r="O531" s="990"/>
      <c r="P531" s="430" t="s">
        <v>25</v>
      </c>
      <c r="Q531" s="430"/>
      <c r="R531" s="430"/>
      <c r="S531" s="430"/>
      <c r="T531" s="430"/>
      <c r="U531" s="430"/>
      <c r="V531" s="430"/>
      <c r="W531" s="430"/>
      <c r="X531" s="430"/>
      <c r="Y531" s="864" t="s">
        <v>298</v>
      </c>
      <c r="Z531" s="865"/>
      <c r="AA531" s="865"/>
      <c r="AB531" s="865"/>
      <c r="AC531" s="989" t="s">
        <v>290</v>
      </c>
      <c r="AD531" s="989"/>
      <c r="AE531" s="989"/>
      <c r="AF531" s="989"/>
      <c r="AG531" s="989"/>
      <c r="AH531" s="864" t="s">
        <v>232</v>
      </c>
      <c r="AI531" s="862"/>
      <c r="AJ531" s="862"/>
      <c r="AK531" s="862"/>
      <c r="AL531" s="862" t="s">
        <v>19</v>
      </c>
      <c r="AM531" s="862"/>
      <c r="AN531" s="862"/>
      <c r="AO531" s="866"/>
      <c r="AP531" s="991" t="s">
        <v>260</v>
      </c>
      <c r="AQ531" s="991"/>
      <c r="AR531" s="991"/>
      <c r="AS531" s="991"/>
      <c r="AT531" s="991"/>
      <c r="AU531" s="991"/>
      <c r="AV531" s="991"/>
      <c r="AW531" s="991"/>
      <c r="AX531" s="991"/>
      <c r="AY531" s="34">
        <f>$AY$529</f>
        <v>0</v>
      </c>
    </row>
    <row r="532" spans="1:51" ht="26.25" hidden="1"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hidden="1"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hidden="1"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hidden="1"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hidden="1"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hidden="1"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hidden="1"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hidden="1"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hidden="1"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hidden="1"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hidden="1"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hidden="1"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hidden="1"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hidden="1"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hidden="1"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hidden="1"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hidden="1"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hidden="1"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hidden="1"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hidden="1"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hidden="1"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hidden="1"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hidden="1"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hidden="1"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hidden="1"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hidden="1"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hidden="1"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hidden="1"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hidden="1"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hidden="1"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2"/>
      <c r="B564" s="862"/>
      <c r="C564" s="862" t="s">
        <v>24</v>
      </c>
      <c r="D564" s="862"/>
      <c r="E564" s="862"/>
      <c r="F564" s="862"/>
      <c r="G564" s="862"/>
      <c r="H564" s="862"/>
      <c r="I564" s="862"/>
      <c r="J564" s="989" t="s">
        <v>259</v>
      </c>
      <c r="K564" s="990"/>
      <c r="L564" s="990"/>
      <c r="M564" s="990"/>
      <c r="N564" s="990"/>
      <c r="O564" s="990"/>
      <c r="P564" s="430" t="s">
        <v>25</v>
      </c>
      <c r="Q564" s="430"/>
      <c r="R564" s="430"/>
      <c r="S564" s="430"/>
      <c r="T564" s="430"/>
      <c r="U564" s="430"/>
      <c r="V564" s="430"/>
      <c r="W564" s="430"/>
      <c r="X564" s="430"/>
      <c r="Y564" s="864" t="s">
        <v>298</v>
      </c>
      <c r="Z564" s="865"/>
      <c r="AA564" s="865"/>
      <c r="AB564" s="865"/>
      <c r="AC564" s="989" t="s">
        <v>290</v>
      </c>
      <c r="AD564" s="989"/>
      <c r="AE564" s="989"/>
      <c r="AF564" s="989"/>
      <c r="AG564" s="989"/>
      <c r="AH564" s="864" t="s">
        <v>232</v>
      </c>
      <c r="AI564" s="862"/>
      <c r="AJ564" s="862"/>
      <c r="AK564" s="862"/>
      <c r="AL564" s="862" t="s">
        <v>19</v>
      </c>
      <c r="AM564" s="862"/>
      <c r="AN564" s="862"/>
      <c r="AO564" s="866"/>
      <c r="AP564" s="991" t="s">
        <v>260</v>
      </c>
      <c r="AQ564" s="991"/>
      <c r="AR564" s="991"/>
      <c r="AS564" s="991"/>
      <c r="AT564" s="991"/>
      <c r="AU564" s="991"/>
      <c r="AV564" s="991"/>
      <c r="AW564" s="991"/>
      <c r="AX564" s="991"/>
      <c r="AY564" s="34">
        <f>$AY$562</f>
        <v>0</v>
      </c>
    </row>
    <row r="565" spans="1:51" ht="26.25" hidden="1"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hidden="1"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hidden="1"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hidden="1"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hidden="1"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hidden="1"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hidden="1"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hidden="1"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hidden="1"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hidden="1"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hidden="1"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hidden="1"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hidden="1"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hidden="1"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hidden="1"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hidden="1"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hidden="1"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hidden="1"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hidden="1"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hidden="1"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hidden="1"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hidden="1"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hidden="1"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hidden="1"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hidden="1"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hidden="1"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hidden="1"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hidden="1"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hidden="1"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hidden="1"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2"/>
      <c r="B597" s="862"/>
      <c r="C597" s="862" t="s">
        <v>24</v>
      </c>
      <c r="D597" s="862"/>
      <c r="E597" s="862"/>
      <c r="F597" s="862"/>
      <c r="G597" s="862"/>
      <c r="H597" s="862"/>
      <c r="I597" s="862"/>
      <c r="J597" s="989" t="s">
        <v>259</v>
      </c>
      <c r="K597" s="990"/>
      <c r="L597" s="990"/>
      <c r="M597" s="990"/>
      <c r="N597" s="990"/>
      <c r="O597" s="990"/>
      <c r="P597" s="430" t="s">
        <v>25</v>
      </c>
      <c r="Q597" s="430"/>
      <c r="R597" s="430"/>
      <c r="S597" s="430"/>
      <c r="T597" s="430"/>
      <c r="U597" s="430"/>
      <c r="V597" s="430"/>
      <c r="W597" s="430"/>
      <c r="X597" s="430"/>
      <c r="Y597" s="864" t="s">
        <v>298</v>
      </c>
      <c r="Z597" s="865"/>
      <c r="AA597" s="865"/>
      <c r="AB597" s="865"/>
      <c r="AC597" s="989" t="s">
        <v>290</v>
      </c>
      <c r="AD597" s="989"/>
      <c r="AE597" s="989"/>
      <c r="AF597" s="989"/>
      <c r="AG597" s="989"/>
      <c r="AH597" s="864" t="s">
        <v>232</v>
      </c>
      <c r="AI597" s="862"/>
      <c r="AJ597" s="862"/>
      <c r="AK597" s="862"/>
      <c r="AL597" s="862" t="s">
        <v>19</v>
      </c>
      <c r="AM597" s="862"/>
      <c r="AN597" s="862"/>
      <c r="AO597" s="866"/>
      <c r="AP597" s="991" t="s">
        <v>260</v>
      </c>
      <c r="AQ597" s="991"/>
      <c r="AR597" s="991"/>
      <c r="AS597" s="991"/>
      <c r="AT597" s="991"/>
      <c r="AU597" s="991"/>
      <c r="AV597" s="991"/>
      <c r="AW597" s="991"/>
      <c r="AX597" s="991"/>
      <c r="AY597" s="34">
        <f>$AY$595</f>
        <v>0</v>
      </c>
    </row>
    <row r="598" spans="1:51" ht="26.25" hidden="1"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hidden="1"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hidden="1"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hidden="1"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hidden="1"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hidden="1"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hidden="1"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hidden="1"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hidden="1"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hidden="1"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hidden="1"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hidden="1"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hidden="1"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hidden="1"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hidden="1"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hidden="1"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hidden="1"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hidden="1"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hidden="1"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hidden="1"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hidden="1"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hidden="1"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hidden="1"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hidden="1"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hidden="1"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hidden="1"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hidden="1"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hidden="1"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hidden="1"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2"/>
      <c r="B630" s="862"/>
      <c r="C630" s="862" t="s">
        <v>24</v>
      </c>
      <c r="D630" s="862"/>
      <c r="E630" s="862"/>
      <c r="F630" s="862"/>
      <c r="G630" s="862"/>
      <c r="H630" s="862"/>
      <c r="I630" s="862"/>
      <c r="J630" s="989" t="s">
        <v>259</v>
      </c>
      <c r="K630" s="990"/>
      <c r="L630" s="990"/>
      <c r="M630" s="990"/>
      <c r="N630" s="990"/>
      <c r="O630" s="990"/>
      <c r="P630" s="430" t="s">
        <v>25</v>
      </c>
      <c r="Q630" s="430"/>
      <c r="R630" s="430"/>
      <c r="S630" s="430"/>
      <c r="T630" s="430"/>
      <c r="U630" s="430"/>
      <c r="V630" s="430"/>
      <c r="W630" s="430"/>
      <c r="X630" s="430"/>
      <c r="Y630" s="864" t="s">
        <v>298</v>
      </c>
      <c r="Z630" s="865"/>
      <c r="AA630" s="865"/>
      <c r="AB630" s="865"/>
      <c r="AC630" s="989" t="s">
        <v>290</v>
      </c>
      <c r="AD630" s="989"/>
      <c r="AE630" s="989"/>
      <c r="AF630" s="989"/>
      <c r="AG630" s="989"/>
      <c r="AH630" s="864" t="s">
        <v>232</v>
      </c>
      <c r="AI630" s="862"/>
      <c r="AJ630" s="862"/>
      <c r="AK630" s="862"/>
      <c r="AL630" s="862" t="s">
        <v>19</v>
      </c>
      <c r="AM630" s="862"/>
      <c r="AN630" s="862"/>
      <c r="AO630" s="866"/>
      <c r="AP630" s="991" t="s">
        <v>260</v>
      </c>
      <c r="AQ630" s="991"/>
      <c r="AR630" s="991"/>
      <c r="AS630" s="991"/>
      <c r="AT630" s="991"/>
      <c r="AU630" s="991"/>
      <c r="AV630" s="991"/>
      <c r="AW630" s="991"/>
      <c r="AX630" s="991"/>
      <c r="AY630" s="34">
        <f>$AY$628</f>
        <v>0</v>
      </c>
    </row>
    <row r="631" spans="1:51" ht="26.25" hidden="1"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hidden="1"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hidden="1"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hidden="1"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hidden="1"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hidden="1"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hidden="1"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hidden="1"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hidden="1"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hidden="1"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hidden="1"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hidden="1"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hidden="1"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hidden="1"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hidden="1"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hidden="1"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hidden="1"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hidden="1"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hidden="1"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hidden="1"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hidden="1"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hidden="1"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hidden="1"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hidden="1"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hidden="1"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hidden="1"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hidden="1"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hidden="1"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hidden="1"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hidden="1"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2"/>
      <c r="B663" s="862"/>
      <c r="C663" s="862" t="s">
        <v>24</v>
      </c>
      <c r="D663" s="862"/>
      <c r="E663" s="862"/>
      <c r="F663" s="862"/>
      <c r="G663" s="862"/>
      <c r="H663" s="862"/>
      <c r="I663" s="862"/>
      <c r="J663" s="989" t="s">
        <v>259</v>
      </c>
      <c r="K663" s="990"/>
      <c r="L663" s="990"/>
      <c r="M663" s="990"/>
      <c r="N663" s="990"/>
      <c r="O663" s="990"/>
      <c r="P663" s="430" t="s">
        <v>25</v>
      </c>
      <c r="Q663" s="430"/>
      <c r="R663" s="430"/>
      <c r="S663" s="430"/>
      <c r="T663" s="430"/>
      <c r="U663" s="430"/>
      <c r="V663" s="430"/>
      <c r="W663" s="430"/>
      <c r="X663" s="430"/>
      <c r="Y663" s="864" t="s">
        <v>298</v>
      </c>
      <c r="Z663" s="865"/>
      <c r="AA663" s="865"/>
      <c r="AB663" s="865"/>
      <c r="AC663" s="989" t="s">
        <v>290</v>
      </c>
      <c r="AD663" s="989"/>
      <c r="AE663" s="989"/>
      <c r="AF663" s="989"/>
      <c r="AG663" s="989"/>
      <c r="AH663" s="864" t="s">
        <v>232</v>
      </c>
      <c r="AI663" s="862"/>
      <c r="AJ663" s="862"/>
      <c r="AK663" s="862"/>
      <c r="AL663" s="862" t="s">
        <v>19</v>
      </c>
      <c r="AM663" s="862"/>
      <c r="AN663" s="862"/>
      <c r="AO663" s="866"/>
      <c r="AP663" s="991" t="s">
        <v>260</v>
      </c>
      <c r="AQ663" s="991"/>
      <c r="AR663" s="991"/>
      <c r="AS663" s="991"/>
      <c r="AT663" s="991"/>
      <c r="AU663" s="991"/>
      <c r="AV663" s="991"/>
      <c r="AW663" s="991"/>
      <c r="AX663" s="991"/>
      <c r="AY663" s="34">
        <f>$AY$661</f>
        <v>0</v>
      </c>
    </row>
    <row r="664" spans="1:51" ht="26.25" hidden="1"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hidden="1"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hidden="1"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hidden="1"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hidden="1"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hidden="1"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hidden="1"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hidden="1"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hidden="1"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hidden="1"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hidden="1"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hidden="1"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hidden="1"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hidden="1"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hidden="1"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hidden="1"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hidden="1"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hidden="1"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hidden="1"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hidden="1"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hidden="1"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hidden="1"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hidden="1"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hidden="1"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hidden="1"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hidden="1"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hidden="1"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hidden="1"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hidden="1"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hidden="1"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2"/>
      <c r="B696" s="862"/>
      <c r="C696" s="862" t="s">
        <v>24</v>
      </c>
      <c r="D696" s="862"/>
      <c r="E696" s="862"/>
      <c r="F696" s="862"/>
      <c r="G696" s="862"/>
      <c r="H696" s="862"/>
      <c r="I696" s="862"/>
      <c r="J696" s="989" t="s">
        <v>259</v>
      </c>
      <c r="K696" s="990"/>
      <c r="L696" s="990"/>
      <c r="M696" s="990"/>
      <c r="N696" s="990"/>
      <c r="O696" s="990"/>
      <c r="P696" s="430" t="s">
        <v>25</v>
      </c>
      <c r="Q696" s="430"/>
      <c r="R696" s="430"/>
      <c r="S696" s="430"/>
      <c r="T696" s="430"/>
      <c r="U696" s="430"/>
      <c r="V696" s="430"/>
      <c r="W696" s="430"/>
      <c r="X696" s="430"/>
      <c r="Y696" s="864" t="s">
        <v>298</v>
      </c>
      <c r="Z696" s="865"/>
      <c r="AA696" s="865"/>
      <c r="AB696" s="865"/>
      <c r="AC696" s="989" t="s">
        <v>290</v>
      </c>
      <c r="AD696" s="989"/>
      <c r="AE696" s="989"/>
      <c r="AF696" s="989"/>
      <c r="AG696" s="989"/>
      <c r="AH696" s="864" t="s">
        <v>232</v>
      </c>
      <c r="AI696" s="862"/>
      <c r="AJ696" s="862"/>
      <c r="AK696" s="862"/>
      <c r="AL696" s="862" t="s">
        <v>19</v>
      </c>
      <c r="AM696" s="862"/>
      <c r="AN696" s="862"/>
      <c r="AO696" s="866"/>
      <c r="AP696" s="991" t="s">
        <v>260</v>
      </c>
      <c r="AQ696" s="991"/>
      <c r="AR696" s="991"/>
      <c r="AS696" s="991"/>
      <c r="AT696" s="991"/>
      <c r="AU696" s="991"/>
      <c r="AV696" s="991"/>
      <c r="AW696" s="991"/>
      <c r="AX696" s="991"/>
      <c r="AY696" s="34">
        <f>$AY$694</f>
        <v>0</v>
      </c>
    </row>
    <row r="697" spans="1:51" ht="26.25" hidden="1"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hidden="1"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hidden="1"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hidden="1"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hidden="1"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hidden="1"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hidden="1"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hidden="1"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hidden="1"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hidden="1"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hidden="1"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hidden="1"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hidden="1"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hidden="1"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hidden="1"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hidden="1"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hidden="1"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hidden="1"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hidden="1"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hidden="1"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hidden="1"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hidden="1"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hidden="1"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hidden="1"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hidden="1"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hidden="1"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hidden="1"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hidden="1"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hidden="1"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hidden="1"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2"/>
      <c r="B729" s="862"/>
      <c r="C729" s="862" t="s">
        <v>24</v>
      </c>
      <c r="D729" s="862"/>
      <c r="E729" s="862"/>
      <c r="F729" s="862"/>
      <c r="G729" s="862"/>
      <c r="H729" s="862"/>
      <c r="I729" s="862"/>
      <c r="J729" s="989" t="s">
        <v>259</v>
      </c>
      <c r="K729" s="990"/>
      <c r="L729" s="990"/>
      <c r="M729" s="990"/>
      <c r="N729" s="990"/>
      <c r="O729" s="990"/>
      <c r="P729" s="430" t="s">
        <v>25</v>
      </c>
      <c r="Q729" s="430"/>
      <c r="R729" s="430"/>
      <c r="S729" s="430"/>
      <c r="T729" s="430"/>
      <c r="U729" s="430"/>
      <c r="V729" s="430"/>
      <c r="W729" s="430"/>
      <c r="X729" s="430"/>
      <c r="Y729" s="864" t="s">
        <v>298</v>
      </c>
      <c r="Z729" s="865"/>
      <c r="AA729" s="865"/>
      <c r="AB729" s="865"/>
      <c r="AC729" s="989" t="s">
        <v>290</v>
      </c>
      <c r="AD729" s="989"/>
      <c r="AE729" s="989"/>
      <c r="AF729" s="989"/>
      <c r="AG729" s="989"/>
      <c r="AH729" s="864" t="s">
        <v>232</v>
      </c>
      <c r="AI729" s="862"/>
      <c r="AJ729" s="862"/>
      <c r="AK729" s="862"/>
      <c r="AL729" s="862" t="s">
        <v>19</v>
      </c>
      <c r="AM729" s="862"/>
      <c r="AN729" s="862"/>
      <c r="AO729" s="866"/>
      <c r="AP729" s="991" t="s">
        <v>260</v>
      </c>
      <c r="AQ729" s="991"/>
      <c r="AR729" s="991"/>
      <c r="AS729" s="991"/>
      <c r="AT729" s="991"/>
      <c r="AU729" s="991"/>
      <c r="AV729" s="991"/>
      <c r="AW729" s="991"/>
      <c r="AX729" s="991"/>
      <c r="AY729" s="34">
        <f>$AY$727</f>
        <v>0</v>
      </c>
    </row>
    <row r="730" spans="1:51" ht="26.25" hidden="1"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hidden="1"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hidden="1"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hidden="1"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hidden="1"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hidden="1"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hidden="1"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hidden="1"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hidden="1"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hidden="1"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hidden="1"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hidden="1"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hidden="1"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hidden="1"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hidden="1"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hidden="1"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hidden="1"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hidden="1"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hidden="1"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hidden="1"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hidden="1"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hidden="1"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hidden="1"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hidden="1"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hidden="1"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hidden="1"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hidden="1"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hidden="1"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hidden="1"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hidden="1"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2"/>
      <c r="B762" s="862"/>
      <c r="C762" s="862" t="s">
        <v>24</v>
      </c>
      <c r="D762" s="862"/>
      <c r="E762" s="862"/>
      <c r="F762" s="862"/>
      <c r="G762" s="862"/>
      <c r="H762" s="862"/>
      <c r="I762" s="862"/>
      <c r="J762" s="989" t="s">
        <v>259</v>
      </c>
      <c r="K762" s="990"/>
      <c r="L762" s="990"/>
      <c r="M762" s="990"/>
      <c r="N762" s="990"/>
      <c r="O762" s="990"/>
      <c r="P762" s="430" t="s">
        <v>25</v>
      </c>
      <c r="Q762" s="430"/>
      <c r="R762" s="430"/>
      <c r="S762" s="430"/>
      <c r="T762" s="430"/>
      <c r="U762" s="430"/>
      <c r="V762" s="430"/>
      <c r="W762" s="430"/>
      <c r="X762" s="430"/>
      <c r="Y762" s="864" t="s">
        <v>298</v>
      </c>
      <c r="Z762" s="865"/>
      <c r="AA762" s="865"/>
      <c r="AB762" s="865"/>
      <c r="AC762" s="989" t="s">
        <v>290</v>
      </c>
      <c r="AD762" s="989"/>
      <c r="AE762" s="989"/>
      <c r="AF762" s="989"/>
      <c r="AG762" s="989"/>
      <c r="AH762" s="864" t="s">
        <v>232</v>
      </c>
      <c r="AI762" s="862"/>
      <c r="AJ762" s="862"/>
      <c r="AK762" s="862"/>
      <c r="AL762" s="862" t="s">
        <v>19</v>
      </c>
      <c r="AM762" s="862"/>
      <c r="AN762" s="862"/>
      <c r="AO762" s="866"/>
      <c r="AP762" s="991" t="s">
        <v>260</v>
      </c>
      <c r="AQ762" s="991"/>
      <c r="AR762" s="991"/>
      <c r="AS762" s="991"/>
      <c r="AT762" s="991"/>
      <c r="AU762" s="991"/>
      <c r="AV762" s="991"/>
      <c r="AW762" s="991"/>
      <c r="AX762" s="991"/>
      <c r="AY762" s="34">
        <f>$AY$760</f>
        <v>0</v>
      </c>
    </row>
    <row r="763" spans="1:51" ht="26.25" hidden="1"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hidden="1"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hidden="1"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hidden="1"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hidden="1"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hidden="1"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hidden="1"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hidden="1"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hidden="1"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hidden="1"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hidden="1"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hidden="1"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hidden="1"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hidden="1"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hidden="1"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hidden="1"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hidden="1"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hidden="1"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hidden="1"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hidden="1"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hidden="1"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hidden="1"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hidden="1"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hidden="1"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hidden="1"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hidden="1"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hidden="1"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hidden="1"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hidden="1"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hidden="1"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2"/>
      <c r="B795" s="862"/>
      <c r="C795" s="862" t="s">
        <v>24</v>
      </c>
      <c r="D795" s="862"/>
      <c r="E795" s="862"/>
      <c r="F795" s="862"/>
      <c r="G795" s="862"/>
      <c r="H795" s="862"/>
      <c r="I795" s="862"/>
      <c r="J795" s="989" t="s">
        <v>259</v>
      </c>
      <c r="K795" s="990"/>
      <c r="L795" s="990"/>
      <c r="M795" s="990"/>
      <c r="N795" s="990"/>
      <c r="O795" s="990"/>
      <c r="P795" s="430" t="s">
        <v>25</v>
      </c>
      <c r="Q795" s="430"/>
      <c r="R795" s="430"/>
      <c r="S795" s="430"/>
      <c r="T795" s="430"/>
      <c r="U795" s="430"/>
      <c r="V795" s="430"/>
      <c r="W795" s="430"/>
      <c r="X795" s="430"/>
      <c r="Y795" s="864" t="s">
        <v>298</v>
      </c>
      <c r="Z795" s="865"/>
      <c r="AA795" s="865"/>
      <c r="AB795" s="865"/>
      <c r="AC795" s="989" t="s">
        <v>290</v>
      </c>
      <c r="AD795" s="989"/>
      <c r="AE795" s="989"/>
      <c r="AF795" s="989"/>
      <c r="AG795" s="989"/>
      <c r="AH795" s="864" t="s">
        <v>232</v>
      </c>
      <c r="AI795" s="862"/>
      <c r="AJ795" s="862"/>
      <c r="AK795" s="862"/>
      <c r="AL795" s="862" t="s">
        <v>19</v>
      </c>
      <c r="AM795" s="862"/>
      <c r="AN795" s="862"/>
      <c r="AO795" s="866"/>
      <c r="AP795" s="991" t="s">
        <v>260</v>
      </c>
      <c r="AQ795" s="991"/>
      <c r="AR795" s="991"/>
      <c r="AS795" s="991"/>
      <c r="AT795" s="991"/>
      <c r="AU795" s="991"/>
      <c r="AV795" s="991"/>
      <c r="AW795" s="991"/>
      <c r="AX795" s="991"/>
      <c r="AY795" s="34">
        <f>$AY$793</f>
        <v>0</v>
      </c>
    </row>
    <row r="796" spans="1:51" ht="26.25" hidden="1"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hidden="1"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hidden="1"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hidden="1"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hidden="1"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hidden="1"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hidden="1"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hidden="1"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hidden="1"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hidden="1"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hidden="1"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hidden="1"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hidden="1"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hidden="1"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hidden="1"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hidden="1"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hidden="1"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hidden="1"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hidden="1"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hidden="1"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hidden="1"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hidden="1"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hidden="1"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hidden="1"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hidden="1"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hidden="1"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hidden="1"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hidden="1"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hidden="1"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hidden="1"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2"/>
      <c r="B828" s="862"/>
      <c r="C828" s="862" t="s">
        <v>24</v>
      </c>
      <c r="D828" s="862"/>
      <c r="E828" s="862"/>
      <c r="F828" s="862"/>
      <c r="G828" s="862"/>
      <c r="H828" s="862"/>
      <c r="I828" s="862"/>
      <c r="J828" s="989" t="s">
        <v>259</v>
      </c>
      <c r="K828" s="990"/>
      <c r="L828" s="990"/>
      <c r="M828" s="990"/>
      <c r="N828" s="990"/>
      <c r="O828" s="990"/>
      <c r="P828" s="430" t="s">
        <v>25</v>
      </c>
      <c r="Q828" s="430"/>
      <c r="R828" s="430"/>
      <c r="S828" s="430"/>
      <c r="T828" s="430"/>
      <c r="U828" s="430"/>
      <c r="V828" s="430"/>
      <c r="W828" s="430"/>
      <c r="X828" s="430"/>
      <c r="Y828" s="864" t="s">
        <v>298</v>
      </c>
      <c r="Z828" s="865"/>
      <c r="AA828" s="865"/>
      <c r="AB828" s="865"/>
      <c r="AC828" s="989" t="s">
        <v>290</v>
      </c>
      <c r="AD828" s="989"/>
      <c r="AE828" s="989"/>
      <c r="AF828" s="989"/>
      <c r="AG828" s="989"/>
      <c r="AH828" s="864" t="s">
        <v>232</v>
      </c>
      <c r="AI828" s="862"/>
      <c r="AJ828" s="862"/>
      <c r="AK828" s="862"/>
      <c r="AL828" s="862" t="s">
        <v>19</v>
      </c>
      <c r="AM828" s="862"/>
      <c r="AN828" s="862"/>
      <c r="AO828" s="866"/>
      <c r="AP828" s="991" t="s">
        <v>260</v>
      </c>
      <c r="AQ828" s="991"/>
      <c r="AR828" s="991"/>
      <c r="AS828" s="991"/>
      <c r="AT828" s="991"/>
      <c r="AU828" s="991"/>
      <c r="AV828" s="991"/>
      <c r="AW828" s="991"/>
      <c r="AX828" s="991"/>
      <c r="AY828" s="34">
        <f>$AY$826</f>
        <v>0</v>
      </c>
    </row>
    <row r="829" spans="1:51" ht="26.25" hidden="1"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hidden="1"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hidden="1"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hidden="1"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hidden="1"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hidden="1"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hidden="1"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hidden="1"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hidden="1"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hidden="1"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hidden="1"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hidden="1"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hidden="1"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hidden="1"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hidden="1"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hidden="1"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hidden="1"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hidden="1"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hidden="1"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hidden="1"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hidden="1"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hidden="1"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hidden="1"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hidden="1"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hidden="1"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hidden="1"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hidden="1"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hidden="1"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hidden="1"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hidden="1"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2"/>
      <c r="B861" s="862"/>
      <c r="C861" s="862" t="s">
        <v>24</v>
      </c>
      <c r="D861" s="862"/>
      <c r="E861" s="862"/>
      <c r="F861" s="862"/>
      <c r="G861" s="862"/>
      <c r="H861" s="862"/>
      <c r="I861" s="862"/>
      <c r="J861" s="989" t="s">
        <v>259</v>
      </c>
      <c r="K861" s="990"/>
      <c r="L861" s="990"/>
      <c r="M861" s="990"/>
      <c r="N861" s="990"/>
      <c r="O861" s="990"/>
      <c r="P861" s="430" t="s">
        <v>25</v>
      </c>
      <c r="Q861" s="430"/>
      <c r="R861" s="430"/>
      <c r="S861" s="430"/>
      <c r="T861" s="430"/>
      <c r="U861" s="430"/>
      <c r="V861" s="430"/>
      <c r="W861" s="430"/>
      <c r="X861" s="430"/>
      <c r="Y861" s="864" t="s">
        <v>298</v>
      </c>
      <c r="Z861" s="865"/>
      <c r="AA861" s="865"/>
      <c r="AB861" s="865"/>
      <c r="AC861" s="989" t="s">
        <v>290</v>
      </c>
      <c r="AD861" s="989"/>
      <c r="AE861" s="989"/>
      <c r="AF861" s="989"/>
      <c r="AG861" s="989"/>
      <c r="AH861" s="864" t="s">
        <v>232</v>
      </c>
      <c r="AI861" s="862"/>
      <c r="AJ861" s="862"/>
      <c r="AK861" s="862"/>
      <c r="AL861" s="862" t="s">
        <v>19</v>
      </c>
      <c r="AM861" s="862"/>
      <c r="AN861" s="862"/>
      <c r="AO861" s="866"/>
      <c r="AP861" s="991" t="s">
        <v>260</v>
      </c>
      <c r="AQ861" s="991"/>
      <c r="AR861" s="991"/>
      <c r="AS861" s="991"/>
      <c r="AT861" s="991"/>
      <c r="AU861" s="991"/>
      <c r="AV861" s="991"/>
      <c r="AW861" s="991"/>
      <c r="AX861" s="991"/>
      <c r="AY861" s="34">
        <f>$AY$859</f>
        <v>0</v>
      </c>
    </row>
    <row r="862" spans="1:51" ht="26.25" hidden="1"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hidden="1"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hidden="1"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hidden="1"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hidden="1"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hidden="1"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hidden="1"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hidden="1"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hidden="1"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hidden="1"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hidden="1"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hidden="1"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hidden="1"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hidden="1"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hidden="1"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hidden="1"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hidden="1"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hidden="1"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hidden="1"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hidden="1"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hidden="1"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hidden="1"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hidden="1"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hidden="1"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hidden="1"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hidden="1"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hidden="1"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hidden="1"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hidden="1"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hidden="1"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2"/>
      <c r="B894" s="862"/>
      <c r="C894" s="862" t="s">
        <v>24</v>
      </c>
      <c r="D894" s="862"/>
      <c r="E894" s="862"/>
      <c r="F894" s="862"/>
      <c r="G894" s="862"/>
      <c r="H894" s="862"/>
      <c r="I894" s="862"/>
      <c r="J894" s="989" t="s">
        <v>259</v>
      </c>
      <c r="K894" s="990"/>
      <c r="L894" s="990"/>
      <c r="M894" s="990"/>
      <c r="N894" s="990"/>
      <c r="O894" s="990"/>
      <c r="P894" s="430" t="s">
        <v>25</v>
      </c>
      <c r="Q894" s="430"/>
      <c r="R894" s="430"/>
      <c r="S894" s="430"/>
      <c r="T894" s="430"/>
      <c r="U894" s="430"/>
      <c r="V894" s="430"/>
      <c r="W894" s="430"/>
      <c r="X894" s="430"/>
      <c r="Y894" s="864" t="s">
        <v>298</v>
      </c>
      <c r="Z894" s="865"/>
      <c r="AA894" s="865"/>
      <c r="AB894" s="865"/>
      <c r="AC894" s="989" t="s">
        <v>290</v>
      </c>
      <c r="AD894" s="989"/>
      <c r="AE894" s="989"/>
      <c r="AF894" s="989"/>
      <c r="AG894" s="989"/>
      <c r="AH894" s="864" t="s">
        <v>232</v>
      </c>
      <c r="AI894" s="862"/>
      <c r="AJ894" s="862"/>
      <c r="AK894" s="862"/>
      <c r="AL894" s="862" t="s">
        <v>19</v>
      </c>
      <c r="AM894" s="862"/>
      <c r="AN894" s="862"/>
      <c r="AO894" s="866"/>
      <c r="AP894" s="991" t="s">
        <v>260</v>
      </c>
      <c r="AQ894" s="991"/>
      <c r="AR894" s="991"/>
      <c r="AS894" s="991"/>
      <c r="AT894" s="991"/>
      <c r="AU894" s="991"/>
      <c r="AV894" s="991"/>
      <c r="AW894" s="991"/>
      <c r="AX894" s="991"/>
      <c r="AY894" s="34">
        <f>$AY$892</f>
        <v>0</v>
      </c>
    </row>
    <row r="895" spans="1:51" ht="26.25" hidden="1"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hidden="1"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hidden="1"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hidden="1"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hidden="1"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hidden="1"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hidden="1"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hidden="1"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hidden="1"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hidden="1"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hidden="1"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hidden="1"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hidden="1"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hidden="1"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hidden="1"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hidden="1"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hidden="1"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hidden="1"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hidden="1"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hidden="1"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hidden="1"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hidden="1"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hidden="1"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hidden="1"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hidden="1"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hidden="1"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hidden="1"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hidden="1"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hidden="1"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hidden="1"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2"/>
      <c r="B927" s="862"/>
      <c r="C927" s="862" t="s">
        <v>24</v>
      </c>
      <c r="D927" s="862"/>
      <c r="E927" s="862"/>
      <c r="F927" s="862"/>
      <c r="G927" s="862"/>
      <c r="H927" s="862"/>
      <c r="I927" s="862"/>
      <c r="J927" s="989" t="s">
        <v>259</v>
      </c>
      <c r="K927" s="990"/>
      <c r="L927" s="990"/>
      <c r="M927" s="990"/>
      <c r="N927" s="990"/>
      <c r="O927" s="990"/>
      <c r="P927" s="430" t="s">
        <v>25</v>
      </c>
      <c r="Q927" s="430"/>
      <c r="R927" s="430"/>
      <c r="S927" s="430"/>
      <c r="T927" s="430"/>
      <c r="U927" s="430"/>
      <c r="V927" s="430"/>
      <c r="W927" s="430"/>
      <c r="X927" s="430"/>
      <c r="Y927" s="864" t="s">
        <v>298</v>
      </c>
      <c r="Z927" s="865"/>
      <c r="AA927" s="865"/>
      <c r="AB927" s="865"/>
      <c r="AC927" s="989" t="s">
        <v>290</v>
      </c>
      <c r="AD927" s="989"/>
      <c r="AE927" s="989"/>
      <c r="AF927" s="989"/>
      <c r="AG927" s="989"/>
      <c r="AH927" s="864" t="s">
        <v>232</v>
      </c>
      <c r="AI927" s="862"/>
      <c r="AJ927" s="862"/>
      <c r="AK927" s="862"/>
      <c r="AL927" s="862" t="s">
        <v>19</v>
      </c>
      <c r="AM927" s="862"/>
      <c r="AN927" s="862"/>
      <c r="AO927" s="866"/>
      <c r="AP927" s="991" t="s">
        <v>260</v>
      </c>
      <c r="AQ927" s="991"/>
      <c r="AR927" s="991"/>
      <c r="AS927" s="991"/>
      <c r="AT927" s="991"/>
      <c r="AU927" s="991"/>
      <c r="AV927" s="991"/>
      <c r="AW927" s="991"/>
      <c r="AX927" s="991"/>
      <c r="AY927" s="34">
        <f>$AY$925</f>
        <v>0</v>
      </c>
    </row>
    <row r="928" spans="1:51" ht="26.25" hidden="1"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hidden="1"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hidden="1"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hidden="1"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hidden="1"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hidden="1"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hidden="1"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hidden="1"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hidden="1"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hidden="1"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hidden="1"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hidden="1"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hidden="1"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hidden="1"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hidden="1"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hidden="1"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hidden="1"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hidden="1"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hidden="1"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hidden="1"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hidden="1"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hidden="1"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hidden="1"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hidden="1"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hidden="1"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hidden="1"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hidden="1"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hidden="1"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hidden="1"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hidden="1"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2"/>
      <c r="B960" s="862"/>
      <c r="C960" s="862" t="s">
        <v>24</v>
      </c>
      <c r="D960" s="862"/>
      <c r="E960" s="862"/>
      <c r="F960" s="862"/>
      <c r="G960" s="862"/>
      <c r="H960" s="862"/>
      <c r="I960" s="862"/>
      <c r="J960" s="989" t="s">
        <v>259</v>
      </c>
      <c r="K960" s="990"/>
      <c r="L960" s="990"/>
      <c r="M960" s="990"/>
      <c r="N960" s="990"/>
      <c r="O960" s="990"/>
      <c r="P960" s="430" t="s">
        <v>25</v>
      </c>
      <c r="Q960" s="430"/>
      <c r="R960" s="430"/>
      <c r="S960" s="430"/>
      <c r="T960" s="430"/>
      <c r="U960" s="430"/>
      <c r="V960" s="430"/>
      <c r="W960" s="430"/>
      <c r="X960" s="430"/>
      <c r="Y960" s="864" t="s">
        <v>298</v>
      </c>
      <c r="Z960" s="865"/>
      <c r="AA960" s="865"/>
      <c r="AB960" s="865"/>
      <c r="AC960" s="989" t="s">
        <v>290</v>
      </c>
      <c r="AD960" s="989"/>
      <c r="AE960" s="989"/>
      <c r="AF960" s="989"/>
      <c r="AG960" s="989"/>
      <c r="AH960" s="864" t="s">
        <v>232</v>
      </c>
      <c r="AI960" s="862"/>
      <c r="AJ960" s="862"/>
      <c r="AK960" s="862"/>
      <c r="AL960" s="862" t="s">
        <v>19</v>
      </c>
      <c r="AM960" s="862"/>
      <c r="AN960" s="862"/>
      <c r="AO960" s="866"/>
      <c r="AP960" s="991" t="s">
        <v>260</v>
      </c>
      <c r="AQ960" s="991"/>
      <c r="AR960" s="991"/>
      <c r="AS960" s="991"/>
      <c r="AT960" s="991"/>
      <c r="AU960" s="991"/>
      <c r="AV960" s="991"/>
      <c r="AW960" s="991"/>
      <c r="AX960" s="991"/>
      <c r="AY960" s="34">
        <f>$AY$958</f>
        <v>0</v>
      </c>
    </row>
    <row r="961" spans="1:51" ht="26.25" hidden="1"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hidden="1"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hidden="1"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hidden="1"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hidden="1"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hidden="1"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hidden="1"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hidden="1"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hidden="1"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hidden="1"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hidden="1"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hidden="1"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hidden="1"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hidden="1"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hidden="1"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hidden="1"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hidden="1"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hidden="1"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hidden="1"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hidden="1"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hidden="1"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hidden="1"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hidden="1"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hidden="1"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hidden="1"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hidden="1"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hidden="1"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hidden="1"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hidden="1"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hidden="1"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2"/>
      <c r="B993" s="862"/>
      <c r="C993" s="862" t="s">
        <v>24</v>
      </c>
      <c r="D993" s="862"/>
      <c r="E993" s="862"/>
      <c r="F993" s="862"/>
      <c r="G993" s="862"/>
      <c r="H993" s="862"/>
      <c r="I993" s="862"/>
      <c r="J993" s="989" t="s">
        <v>259</v>
      </c>
      <c r="K993" s="990"/>
      <c r="L993" s="990"/>
      <c r="M993" s="990"/>
      <c r="N993" s="990"/>
      <c r="O993" s="990"/>
      <c r="P993" s="430" t="s">
        <v>25</v>
      </c>
      <c r="Q993" s="430"/>
      <c r="R993" s="430"/>
      <c r="S993" s="430"/>
      <c r="T993" s="430"/>
      <c r="U993" s="430"/>
      <c r="V993" s="430"/>
      <c r="W993" s="430"/>
      <c r="X993" s="430"/>
      <c r="Y993" s="864" t="s">
        <v>298</v>
      </c>
      <c r="Z993" s="865"/>
      <c r="AA993" s="865"/>
      <c r="AB993" s="865"/>
      <c r="AC993" s="989" t="s">
        <v>290</v>
      </c>
      <c r="AD993" s="989"/>
      <c r="AE993" s="989"/>
      <c r="AF993" s="989"/>
      <c r="AG993" s="989"/>
      <c r="AH993" s="864" t="s">
        <v>232</v>
      </c>
      <c r="AI993" s="862"/>
      <c r="AJ993" s="862"/>
      <c r="AK993" s="862"/>
      <c r="AL993" s="862" t="s">
        <v>19</v>
      </c>
      <c r="AM993" s="862"/>
      <c r="AN993" s="862"/>
      <c r="AO993" s="866"/>
      <c r="AP993" s="991" t="s">
        <v>260</v>
      </c>
      <c r="AQ993" s="991"/>
      <c r="AR993" s="991"/>
      <c r="AS993" s="991"/>
      <c r="AT993" s="991"/>
      <c r="AU993" s="991"/>
      <c r="AV993" s="991"/>
      <c r="AW993" s="991"/>
      <c r="AX993" s="991"/>
      <c r="AY993" s="34">
        <f>$AY$991</f>
        <v>0</v>
      </c>
    </row>
    <row r="994" spans="1:51" ht="26.25" hidden="1"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hidden="1"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hidden="1"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hidden="1"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hidden="1"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hidden="1"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hidden="1"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2"/>
      <c r="B1026" s="862"/>
      <c r="C1026" s="862" t="s">
        <v>24</v>
      </c>
      <c r="D1026" s="862"/>
      <c r="E1026" s="862"/>
      <c r="F1026" s="862"/>
      <c r="G1026" s="862"/>
      <c r="H1026" s="862"/>
      <c r="I1026" s="862"/>
      <c r="J1026" s="989" t="s">
        <v>259</v>
      </c>
      <c r="K1026" s="990"/>
      <c r="L1026" s="990"/>
      <c r="M1026" s="990"/>
      <c r="N1026" s="990"/>
      <c r="O1026" s="990"/>
      <c r="P1026" s="430" t="s">
        <v>25</v>
      </c>
      <c r="Q1026" s="430"/>
      <c r="R1026" s="430"/>
      <c r="S1026" s="430"/>
      <c r="T1026" s="430"/>
      <c r="U1026" s="430"/>
      <c r="V1026" s="430"/>
      <c r="W1026" s="430"/>
      <c r="X1026" s="430"/>
      <c r="Y1026" s="864" t="s">
        <v>298</v>
      </c>
      <c r="Z1026" s="865"/>
      <c r="AA1026" s="865"/>
      <c r="AB1026" s="865"/>
      <c r="AC1026" s="989" t="s">
        <v>290</v>
      </c>
      <c r="AD1026" s="989"/>
      <c r="AE1026" s="989"/>
      <c r="AF1026" s="989"/>
      <c r="AG1026" s="989"/>
      <c r="AH1026" s="864" t="s">
        <v>232</v>
      </c>
      <c r="AI1026" s="862"/>
      <c r="AJ1026" s="862"/>
      <c r="AK1026" s="862"/>
      <c r="AL1026" s="862" t="s">
        <v>19</v>
      </c>
      <c r="AM1026" s="862"/>
      <c r="AN1026" s="862"/>
      <c r="AO1026" s="866"/>
      <c r="AP1026" s="991" t="s">
        <v>260</v>
      </c>
      <c r="AQ1026" s="991"/>
      <c r="AR1026" s="991"/>
      <c r="AS1026" s="991"/>
      <c r="AT1026" s="991"/>
      <c r="AU1026" s="991"/>
      <c r="AV1026" s="991"/>
      <c r="AW1026" s="991"/>
      <c r="AX1026" s="991"/>
      <c r="AY1026" s="34">
        <f>$AY$1024</f>
        <v>0</v>
      </c>
    </row>
    <row r="1027" spans="1:51" ht="26.25" hidden="1"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2"/>
      <c r="B1059" s="862"/>
      <c r="C1059" s="862" t="s">
        <v>24</v>
      </c>
      <c r="D1059" s="862"/>
      <c r="E1059" s="862"/>
      <c r="F1059" s="862"/>
      <c r="G1059" s="862"/>
      <c r="H1059" s="862"/>
      <c r="I1059" s="862"/>
      <c r="J1059" s="989" t="s">
        <v>259</v>
      </c>
      <c r="K1059" s="990"/>
      <c r="L1059" s="990"/>
      <c r="M1059" s="990"/>
      <c r="N1059" s="990"/>
      <c r="O1059" s="990"/>
      <c r="P1059" s="430" t="s">
        <v>25</v>
      </c>
      <c r="Q1059" s="430"/>
      <c r="R1059" s="430"/>
      <c r="S1059" s="430"/>
      <c r="T1059" s="430"/>
      <c r="U1059" s="430"/>
      <c r="V1059" s="430"/>
      <c r="W1059" s="430"/>
      <c r="X1059" s="430"/>
      <c r="Y1059" s="864" t="s">
        <v>298</v>
      </c>
      <c r="Z1059" s="865"/>
      <c r="AA1059" s="865"/>
      <c r="AB1059" s="865"/>
      <c r="AC1059" s="989" t="s">
        <v>290</v>
      </c>
      <c r="AD1059" s="989"/>
      <c r="AE1059" s="989"/>
      <c r="AF1059" s="989"/>
      <c r="AG1059" s="989"/>
      <c r="AH1059" s="864" t="s">
        <v>232</v>
      </c>
      <c r="AI1059" s="862"/>
      <c r="AJ1059" s="862"/>
      <c r="AK1059" s="862"/>
      <c r="AL1059" s="862" t="s">
        <v>19</v>
      </c>
      <c r="AM1059" s="862"/>
      <c r="AN1059" s="862"/>
      <c r="AO1059" s="866"/>
      <c r="AP1059" s="991" t="s">
        <v>260</v>
      </c>
      <c r="AQ1059" s="991"/>
      <c r="AR1059" s="991"/>
      <c r="AS1059" s="991"/>
      <c r="AT1059" s="991"/>
      <c r="AU1059" s="991"/>
      <c r="AV1059" s="991"/>
      <c r="AW1059" s="991"/>
      <c r="AX1059" s="991"/>
      <c r="AY1059" s="34">
        <f>$AY$1057</f>
        <v>0</v>
      </c>
    </row>
    <row r="1060" spans="1:51" ht="26.25" hidden="1"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2"/>
      <c r="B1092" s="862"/>
      <c r="C1092" s="862" t="s">
        <v>24</v>
      </c>
      <c r="D1092" s="862"/>
      <c r="E1092" s="862"/>
      <c r="F1092" s="862"/>
      <c r="G1092" s="862"/>
      <c r="H1092" s="862"/>
      <c r="I1092" s="862"/>
      <c r="J1092" s="989" t="s">
        <v>259</v>
      </c>
      <c r="K1092" s="990"/>
      <c r="L1092" s="990"/>
      <c r="M1092" s="990"/>
      <c r="N1092" s="990"/>
      <c r="O1092" s="990"/>
      <c r="P1092" s="430" t="s">
        <v>25</v>
      </c>
      <c r="Q1092" s="430"/>
      <c r="R1092" s="430"/>
      <c r="S1092" s="430"/>
      <c r="T1092" s="430"/>
      <c r="U1092" s="430"/>
      <c r="V1092" s="430"/>
      <c r="W1092" s="430"/>
      <c r="X1092" s="430"/>
      <c r="Y1092" s="864" t="s">
        <v>298</v>
      </c>
      <c r="Z1092" s="865"/>
      <c r="AA1092" s="865"/>
      <c r="AB1092" s="865"/>
      <c r="AC1092" s="989" t="s">
        <v>290</v>
      </c>
      <c r="AD1092" s="989"/>
      <c r="AE1092" s="989"/>
      <c r="AF1092" s="989"/>
      <c r="AG1092" s="989"/>
      <c r="AH1092" s="864" t="s">
        <v>232</v>
      </c>
      <c r="AI1092" s="862"/>
      <c r="AJ1092" s="862"/>
      <c r="AK1092" s="862"/>
      <c r="AL1092" s="862" t="s">
        <v>19</v>
      </c>
      <c r="AM1092" s="862"/>
      <c r="AN1092" s="862"/>
      <c r="AO1092" s="866"/>
      <c r="AP1092" s="991" t="s">
        <v>260</v>
      </c>
      <c r="AQ1092" s="991"/>
      <c r="AR1092" s="991"/>
      <c r="AS1092" s="991"/>
      <c r="AT1092" s="991"/>
      <c r="AU1092" s="991"/>
      <c r="AV1092" s="991"/>
      <c r="AW1092" s="991"/>
      <c r="AX1092" s="991"/>
      <c r="AY1092">
        <f>$AY$1090</f>
        <v>0</v>
      </c>
    </row>
    <row r="1093" spans="1:51" ht="26.25" hidden="1"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2"/>
      <c r="B1125" s="862"/>
      <c r="C1125" s="862" t="s">
        <v>24</v>
      </c>
      <c r="D1125" s="862"/>
      <c r="E1125" s="862"/>
      <c r="F1125" s="862"/>
      <c r="G1125" s="862"/>
      <c r="H1125" s="862"/>
      <c r="I1125" s="862"/>
      <c r="J1125" s="989" t="s">
        <v>259</v>
      </c>
      <c r="K1125" s="990"/>
      <c r="L1125" s="990"/>
      <c r="M1125" s="990"/>
      <c r="N1125" s="990"/>
      <c r="O1125" s="990"/>
      <c r="P1125" s="430" t="s">
        <v>25</v>
      </c>
      <c r="Q1125" s="430"/>
      <c r="R1125" s="430"/>
      <c r="S1125" s="430"/>
      <c r="T1125" s="430"/>
      <c r="U1125" s="430"/>
      <c r="V1125" s="430"/>
      <c r="W1125" s="430"/>
      <c r="X1125" s="430"/>
      <c r="Y1125" s="864" t="s">
        <v>298</v>
      </c>
      <c r="Z1125" s="865"/>
      <c r="AA1125" s="865"/>
      <c r="AB1125" s="865"/>
      <c r="AC1125" s="989" t="s">
        <v>290</v>
      </c>
      <c r="AD1125" s="989"/>
      <c r="AE1125" s="989"/>
      <c r="AF1125" s="989"/>
      <c r="AG1125" s="989"/>
      <c r="AH1125" s="864" t="s">
        <v>232</v>
      </c>
      <c r="AI1125" s="862"/>
      <c r="AJ1125" s="862"/>
      <c r="AK1125" s="862"/>
      <c r="AL1125" s="862" t="s">
        <v>19</v>
      </c>
      <c r="AM1125" s="862"/>
      <c r="AN1125" s="862"/>
      <c r="AO1125" s="866"/>
      <c r="AP1125" s="991" t="s">
        <v>260</v>
      </c>
      <c r="AQ1125" s="991"/>
      <c r="AR1125" s="991"/>
      <c r="AS1125" s="991"/>
      <c r="AT1125" s="991"/>
      <c r="AU1125" s="991"/>
      <c r="AV1125" s="991"/>
      <c r="AW1125" s="991"/>
      <c r="AX1125" s="991"/>
      <c r="AY1125">
        <f>$AY$1123</f>
        <v>0</v>
      </c>
    </row>
    <row r="1126" spans="1:51" ht="26.25" hidden="1"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2"/>
      <c r="B1158" s="862"/>
      <c r="C1158" s="862" t="s">
        <v>24</v>
      </c>
      <c r="D1158" s="862"/>
      <c r="E1158" s="862"/>
      <c r="F1158" s="862"/>
      <c r="G1158" s="862"/>
      <c r="H1158" s="862"/>
      <c r="I1158" s="862"/>
      <c r="J1158" s="989" t="s">
        <v>259</v>
      </c>
      <c r="K1158" s="990"/>
      <c r="L1158" s="990"/>
      <c r="M1158" s="990"/>
      <c r="N1158" s="990"/>
      <c r="O1158" s="990"/>
      <c r="P1158" s="430" t="s">
        <v>25</v>
      </c>
      <c r="Q1158" s="430"/>
      <c r="R1158" s="430"/>
      <c r="S1158" s="430"/>
      <c r="T1158" s="430"/>
      <c r="U1158" s="430"/>
      <c r="V1158" s="430"/>
      <c r="W1158" s="430"/>
      <c r="X1158" s="430"/>
      <c r="Y1158" s="864" t="s">
        <v>298</v>
      </c>
      <c r="Z1158" s="865"/>
      <c r="AA1158" s="865"/>
      <c r="AB1158" s="865"/>
      <c r="AC1158" s="989" t="s">
        <v>290</v>
      </c>
      <c r="AD1158" s="989"/>
      <c r="AE1158" s="989"/>
      <c r="AF1158" s="989"/>
      <c r="AG1158" s="989"/>
      <c r="AH1158" s="864" t="s">
        <v>232</v>
      </c>
      <c r="AI1158" s="862"/>
      <c r="AJ1158" s="862"/>
      <c r="AK1158" s="862"/>
      <c r="AL1158" s="862" t="s">
        <v>19</v>
      </c>
      <c r="AM1158" s="862"/>
      <c r="AN1158" s="862"/>
      <c r="AO1158" s="866"/>
      <c r="AP1158" s="991" t="s">
        <v>260</v>
      </c>
      <c r="AQ1158" s="991"/>
      <c r="AR1158" s="991"/>
      <c r="AS1158" s="991"/>
      <c r="AT1158" s="991"/>
      <c r="AU1158" s="991"/>
      <c r="AV1158" s="991"/>
      <c r="AW1158" s="991"/>
      <c r="AX1158" s="991"/>
      <c r="AY1158">
        <f>$AY$1156</f>
        <v>0</v>
      </c>
    </row>
    <row r="1159" spans="1:51" ht="26.25" hidden="1"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2"/>
      <c r="B1191" s="862"/>
      <c r="C1191" s="862" t="s">
        <v>24</v>
      </c>
      <c r="D1191" s="862"/>
      <c r="E1191" s="862"/>
      <c r="F1191" s="862"/>
      <c r="G1191" s="862"/>
      <c r="H1191" s="862"/>
      <c r="I1191" s="862"/>
      <c r="J1191" s="989" t="s">
        <v>259</v>
      </c>
      <c r="K1191" s="990"/>
      <c r="L1191" s="990"/>
      <c r="M1191" s="990"/>
      <c r="N1191" s="990"/>
      <c r="O1191" s="990"/>
      <c r="P1191" s="430" t="s">
        <v>25</v>
      </c>
      <c r="Q1191" s="430"/>
      <c r="R1191" s="430"/>
      <c r="S1191" s="430"/>
      <c r="T1191" s="430"/>
      <c r="U1191" s="430"/>
      <c r="V1191" s="430"/>
      <c r="W1191" s="430"/>
      <c r="X1191" s="430"/>
      <c r="Y1191" s="864" t="s">
        <v>298</v>
      </c>
      <c r="Z1191" s="865"/>
      <c r="AA1191" s="865"/>
      <c r="AB1191" s="865"/>
      <c r="AC1191" s="989" t="s">
        <v>290</v>
      </c>
      <c r="AD1191" s="989"/>
      <c r="AE1191" s="989"/>
      <c r="AF1191" s="989"/>
      <c r="AG1191" s="989"/>
      <c r="AH1191" s="864" t="s">
        <v>232</v>
      </c>
      <c r="AI1191" s="862"/>
      <c r="AJ1191" s="862"/>
      <c r="AK1191" s="862"/>
      <c r="AL1191" s="862" t="s">
        <v>19</v>
      </c>
      <c r="AM1191" s="862"/>
      <c r="AN1191" s="862"/>
      <c r="AO1191" s="866"/>
      <c r="AP1191" s="991" t="s">
        <v>260</v>
      </c>
      <c r="AQ1191" s="991"/>
      <c r="AR1191" s="991"/>
      <c r="AS1191" s="991"/>
      <c r="AT1191" s="991"/>
      <c r="AU1191" s="991"/>
      <c r="AV1191" s="991"/>
      <c r="AW1191" s="991"/>
      <c r="AX1191" s="991"/>
      <c r="AY1191">
        <f>$AY$1189</f>
        <v>0</v>
      </c>
    </row>
    <row r="1192" spans="1:51" ht="26.25" hidden="1"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2"/>
      <c r="B1224" s="862"/>
      <c r="C1224" s="862" t="s">
        <v>24</v>
      </c>
      <c r="D1224" s="862"/>
      <c r="E1224" s="862"/>
      <c r="F1224" s="862"/>
      <c r="G1224" s="862"/>
      <c r="H1224" s="862"/>
      <c r="I1224" s="862"/>
      <c r="J1224" s="989" t="s">
        <v>259</v>
      </c>
      <c r="K1224" s="990"/>
      <c r="L1224" s="990"/>
      <c r="M1224" s="990"/>
      <c r="N1224" s="990"/>
      <c r="O1224" s="990"/>
      <c r="P1224" s="430" t="s">
        <v>25</v>
      </c>
      <c r="Q1224" s="430"/>
      <c r="R1224" s="430"/>
      <c r="S1224" s="430"/>
      <c r="T1224" s="430"/>
      <c r="U1224" s="430"/>
      <c r="V1224" s="430"/>
      <c r="W1224" s="430"/>
      <c r="X1224" s="430"/>
      <c r="Y1224" s="864" t="s">
        <v>298</v>
      </c>
      <c r="Z1224" s="865"/>
      <c r="AA1224" s="865"/>
      <c r="AB1224" s="865"/>
      <c r="AC1224" s="989" t="s">
        <v>290</v>
      </c>
      <c r="AD1224" s="989"/>
      <c r="AE1224" s="989"/>
      <c r="AF1224" s="989"/>
      <c r="AG1224" s="989"/>
      <c r="AH1224" s="864" t="s">
        <v>232</v>
      </c>
      <c r="AI1224" s="862"/>
      <c r="AJ1224" s="862"/>
      <c r="AK1224" s="862"/>
      <c r="AL1224" s="862" t="s">
        <v>19</v>
      </c>
      <c r="AM1224" s="862"/>
      <c r="AN1224" s="862"/>
      <c r="AO1224" s="866"/>
      <c r="AP1224" s="991" t="s">
        <v>260</v>
      </c>
      <c r="AQ1224" s="991"/>
      <c r="AR1224" s="991"/>
      <c r="AS1224" s="991"/>
      <c r="AT1224" s="991"/>
      <c r="AU1224" s="991"/>
      <c r="AV1224" s="991"/>
      <c r="AW1224" s="991"/>
      <c r="AX1224" s="991"/>
      <c r="AY1224">
        <f>$AY$1222</f>
        <v>0</v>
      </c>
    </row>
    <row r="1225" spans="1:51" ht="26.25" hidden="1"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2"/>
      <c r="B1257" s="862"/>
      <c r="C1257" s="862" t="s">
        <v>24</v>
      </c>
      <c r="D1257" s="862"/>
      <c r="E1257" s="862"/>
      <c r="F1257" s="862"/>
      <c r="G1257" s="862"/>
      <c r="H1257" s="862"/>
      <c r="I1257" s="862"/>
      <c r="J1257" s="989" t="s">
        <v>259</v>
      </c>
      <c r="K1257" s="990"/>
      <c r="L1257" s="990"/>
      <c r="M1257" s="990"/>
      <c r="N1257" s="990"/>
      <c r="O1257" s="990"/>
      <c r="P1257" s="430" t="s">
        <v>25</v>
      </c>
      <c r="Q1257" s="430"/>
      <c r="R1257" s="430"/>
      <c r="S1257" s="430"/>
      <c r="T1257" s="430"/>
      <c r="U1257" s="430"/>
      <c r="V1257" s="430"/>
      <c r="W1257" s="430"/>
      <c r="X1257" s="430"/>
      <c r="Y1257" s="864" t="s">
        <v>298</v>
      </c>
      <c r="Z1257" s="865"/>
      <c r="AA1257" s="865"/>
      <c r="AB1257" s="865"/>
      <c r="AC1257" s="989" t="s">
        <v>290</v>
      </c>
      <c r="AD1257" s="989"/>
      <c r="AE1257" s="989"/>
      <c r="AF1257" s="989"/>
      <c r="AG1257" s="989"/>
      <c r="AH1257" s="864" t="s">
        <v>232</v>
      </c>
      <c r="AI1257" s="862"/>
      <c r="AJ1257" s="862"/>
      <c r="AK1257" s="862"/>
      <c r="AL1257" s="862" t="s">
        <v>19</v>
      </c>
      <c r="AM1257" s="862"/>
      <c r="AN1257" s="862"/>
      <c r="AO1257" s="866"/>
      <c r="AP1257" s="991" t="s">
        <v>260</v>
      </c>
      <c r="AQ1257" s="991"/>
      <c r="AR1257" s="991"/>
      <c r="AS1257" s="991"/>
      <c r="AT1257" s="991"/>
      <c r="AU1257" s="991"/>
      <c r="AV1257" s="991"/>
      <c r="AW1257" s="991"/>
      <c r="AX1257" s="991"/>
      <c r="AY1257">
        <f>$AY$1255</f>
        <v>0</v>
      </c>
    </row>
    <row r="1258" spans="1:51" ht="26.25" hidden="1"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2"/>
      <c r="B1290" s="862"/>
      <c r="C1290" s="862" t="s">
        <v>24</v>
      </c>
      <c r="D1290" s="862"/>
      <c r="E1290" s="862"/>
      <c r="F1290" s="862"/>
      <c r="G1290" s="862"/>
      <c r="H1290" s="862"/>
      <c r="I1290" s="862"/>
      <c r="J1290" s="989" t="s">
        <v>259</v>
      </c>
      <c r="K1290" s="990"/>
      <c r="L1290" s="990"/>
      <c r="M1290" s="990"/>
      <c r="N1290" s="990"/>
      <c r="O1290" s="990"/>
      <c r="P1290" s="430" t="s">
        <v>25</v>
      </c>
      <c r="Q1290" s="430"/>
      <c r="R1290" s="430"/>
      <c r="S1290" s="430"/>
      <c r="T1290" s="430"/>
      <c r="U1290" s="430"/>
      <c r="V1290" s="430"/>
      <c r="W1290" s="430"/>
      <c r="X1290" s="430"/>
      <c r="Y1290" s="864" t="s">
        <v>298</v>
      </c>
      <c r="Z1290" s="865"/>
      <c r="AA1290" s="865"/>
      <c r="AB1290" s="865"/>
      <c r="AC1290" s="989" t="s">
        <v>290</v>
      </c>
      <c r="AD1290" s="989"/>
      <c r="AE1290" s="989"/>
      <c r="AF1290" s="989"/>
      <c r="AG1290" s="989"/>
      <c r="AH1290" s="864" t="s">
        <v>232</v>
      </c>
      <c r="AI1290" s="862"/>
      <c r="AJ1290" s="862"/>
      <c r="AK1290" s="862"/>
      <c r="AL1290" s="862" t="s">
        <v>19</v>
      </c>
      <c r="AM1290" s="862"/>
      <c r="AN1290" s="862"/>
      <c r="AO1290" s="866"/>
      <c r="AP1290" s="991" t="s">
        <v>260</v>
      </c>
      <c r="AQ1290" s="991"/>
      <c r="AR1290" s="991"/>
      <c r="AS1290" s="991"/>
      <c r="AT1290" s="991"/>
      <c r="AU1290" s="991"/>
      <c r="AV1290" s="991"/>
      <c r="AW1290" s="991"/>
      <c r="AX1290" s="991"/>
      <c r="AY1290">
        <f>$AY$1288</f>
        <v>0</v>
      </c>
    </row>
    <row r="1291" spans="1:51" ht="26.25" hidden="1"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2022-08-23T08:06:33Z</cp:lastPrinted>
  <dcterms:created xsi:type="dcterms:W3CDTF">2012-03-13T00:50:25Z</dcterms:created>
  <dcterms:modified xsi:type="dcterms:W3CDTF">2022-11-16T08:57:18Z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