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4\③行政事業レビュー\⑤補正レビュー\10_各課室へ修正等\整備課\"/>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P24"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<sst xmlns="http://schemas.openxmlformats.org/spreadsheetml/2006/main" count="1354" uniqueCount="670">
  <si>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</si>
  <si>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</si>
  <si>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</si>
  <si>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</si>
  <si>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</si>
  <si>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</si>
  <si>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</si>
  <si>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</si>
  <si>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</si>
  <si>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</si>
  <si>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</si>
  <si>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</si>
  <si>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</si>
  <si>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</si>
  <si>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</si>
  <si>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</si>
  <si>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</si>
  <si>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</si>
  <si>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</si>
  <si>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</si>
  <si>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</si>
  <si>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</si>
  <si>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</si>
  <si>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</si>
  <si>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</si>
  <si>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</si>
  <si>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</si>
  <si>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</si>
  <si>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</si>
  <si>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</si>
  <si>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</si>
  <si>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</si>
  <si>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</si>
  <si>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</si>
  <si>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</si>
  <si>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</si>
  <si>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</si>
  <si>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</si>
  <si>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</si>
  <si>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</si>
  <si>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</si>
  <si>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</si>
  <si>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</si>
  <si>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</si>
  <si>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</si>
  <si>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</si>
  <si>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</si>
  <si>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</si>
  <si>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</si>
  <si>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</si>
  <si>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</si>
  <si>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</si>
  <si>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</si>
  <si>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</si>
  <si>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</si>
  <si>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</si>
  <si>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</si>
  <si>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</si>
  <si>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</si>
  <si>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</si>
  <si>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</si>
  <si>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</si>
  <si>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</si>
  <si>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</si>
  <si>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</si>
  <si>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</si>
  <si>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</si>
  <si>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</si>
  <si>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</si>
  <si>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</si>
  <si>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</si>
  <si>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</si>
  <si>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</si>
  <si>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</si>
  <si>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</si>
  <si>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</si>
  <si>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</si>
  <si>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</si>
  <si>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</si>
  <si>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</si>
  <si>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</si>
  <si>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</si>
  <si>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</si>
  <si>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</si>
  <si>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</si>
  <si>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</si>
  <si>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</si>
  <si>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</si>
  <si>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</si>
  <si>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</si>
  <si>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</si>
  <si>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</si>
  <si>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</si>
  <si>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</si>
  <si>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</si>
  <si>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</si>
  <si>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</si>
  <si>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</si>
  <si>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</si>
  <si>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</si>
  <si>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</si>
  <si>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</si>
  <si>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</si>
  <si>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</si>
  <si>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</si>
  <si>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</si>
  <si>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</si>
  <si>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</si>
  <si>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</si>
  <si>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</si>
  <si>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</si>
  <si>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</si>
  <si>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</si>
  <si>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</si>
  <si>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</si>
  <si>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</si>
  <si>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</si>
  <si>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</si>
  <si>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</si>
  <si>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</si>
  <si>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</si>
  <si>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</si>
  <si>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</si>
  <si>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</si>
  <si>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</si>
  <si>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</si>
  <si>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</si>
  <si>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</si>
  <si>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</si>
  <si>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</si>
  <si>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</si>
  <si>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</si>
  <si>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</si>
  <si>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</si>
  <si>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</si>
  <si>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</si>
  <si>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</si>
  <si>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</si>
  <si>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</si>
  <si>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</si>
  <si>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</si>
  <si>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</si>
  <si>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</si>
  <si>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</si>
  <si>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</si>
  <si>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</si>
  <si>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</si>
  <si>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</si>
  <si>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</si>
  <si>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</si>
  <si>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</si>
  <si>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</si>
  <si>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</si>
  <si>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</si>
  <si>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</si>
  <si>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</si>
  <si>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</si>
  <si>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</si>
  <si>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</si>
  <si>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</si>
  <si>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</si>
  <si>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</si>
  <si>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</si>
  <si>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</si>
  <si>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</si>
  <si>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</si>
  <si>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</si>
  <si>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</si>
  <si>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</si>
  <si>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</si>
  <si>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</si>
  <si>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</si>
  <si>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</si>
  <si>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</si>
  <si>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</si>
  <si>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</si>
  <si>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</si>
  <si>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</si>
  <si>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</si>
  <si>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</si>
  <si>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</si>
  <si>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</si>
  <si>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</si>
  <si>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</si>
  <si>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</si>
  <si>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</si>
  <si>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</si>
  <si>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</si>
  <si>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</si>
  <si>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</si>
  <si>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</si>
  <si>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</si>
  <si>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</si>
  <si>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</si>
  <si>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</si>
  <si>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</si>
  <si>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</si>
  <si>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</si>
  <si>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</si>
  <si>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</si>
  <si>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</si>
  <si>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</si>
  <si>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</si>
  <si>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</si>
  <si>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</si>
  <si>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</si>
  <si>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</si>
  <si>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</si>
  <si>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</si>
  <si>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</si>
  <si>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</si>
  <si>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</si>
  <si>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</si>
  <si>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</si>
  <si>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</si>
  <si>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</si>
  <si>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</si>
  <si>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</si>
  <si>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</si>
  <si>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</si>
  <si>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</si>
  <si>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</si>
  <si>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</si>
  <si>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</si>
  <si>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</si>
  <si>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</si>
  <si>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</si>
  <si>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</si>
  <si>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</si>
  <si>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</si>
  <si>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</si>
  <si>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</si>
  <si>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</si>
  <si>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</si>
  <si>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</si>
  <si>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</si>
  <si>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</si>
  <si>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</si>
  <si>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</si>
  <si>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</si>
  <si>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</si>
  <si>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</si>
  <si>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</si>
  <si>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</si>
  <si>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</si>
  <si>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</si>
  <si>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</si>
  <si>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</si>
  <si>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</si>
  <si>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</si>
  <si>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</si>
  <si>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</si>
  <si>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</si>
  <si>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</si>
  <si>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</si>
  <si>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</si>
  <si>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</si>
  <si>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</si>
  <si>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</si>
  <si>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</si>
  <si>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</si>
  <si>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</si>
  <si>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</si>
  <si>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</si>
  <si>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</si>
  <si>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</si>
  <si>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</si>
  <si>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</si>
  <si>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</si>
  <si>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</si>
  <si>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</si>
  <si>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</si>
  <si>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</si>
  <si>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</si>
  <si>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</si>
  <si>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</si>
  <si>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</si>
  <si>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</si>
  <si>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</si>
  <si>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</si>
  <si>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</si>
  <si>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</si>
  <si>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</si>
  <si>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</si>
  <si>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</si>
  <si>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</si>
  <si>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</si>
  <si>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</si>
  <si>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</si>
  <si>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</si>
  <si>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</si>
  <si>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</si>
  <si>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</si>
  <si>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</si>
  <si>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</si>
  <si>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</si>
  <si>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</si>
  <si>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</si>
  <si>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</si>
  <si>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</si>
  <si>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</si>
  <si>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</si>
  <si>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</si>
  <si>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</si>
  <si>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</si>
  <si>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</si>
  <si>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</si>
  <si>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</si>
  <si>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</si>
  <si>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</si>
  <si>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</si>
  <si>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</si>
  <si>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</si>
  <si>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</si>
  <si>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</si>
  <si>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</si>
  <si>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</si>
  <si>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</si>
  <si>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</si>
  <si>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</si>
  <si>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</si>
  <si>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</si>
  <si>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</si>
  <si>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</si>
  <si>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</si>
  <si>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</si>
  <si>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</si>
  <si>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</si>
  <si>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</si>
  <si>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</si>
  <si>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</si>
  <si>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</si>
  <si>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</si>
  <si>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</si>
  <si>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</si>
  <si>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</si>
  <si>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</si>
  <si>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</si>
  <si>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</si>
  <si>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</si>
  <si>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</si>
  <si>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</si>
  <si>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</si>
  <si>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</si>
  <si>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</si>
  <si>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</si>
  <si>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</si>
  <si>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</si>
  <si>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</si>
  <si>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</si>
  <si>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</si>
  <si>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</si>
  <si>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</si>
  <si>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</si>
  <si>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</si>
  <si>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</si>
  <si>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</si>
  <si>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</si>
  <si>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</si>
  <si>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</si>
  <si>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</si>
  <si>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</si>
  <si>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</si>
  <si>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</si>
  <si>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</si>
  <si>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</si>
  <si>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</si>
  <si>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</si>
  <si>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</si>
  <si>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</si>
  <si>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</si>
  <si>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</si>
  <si>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</si>
  <si>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</si>
  <si>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</si>
  <si>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</si>
  <si>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</si>
  <si>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</si>
  <si>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</si>
  <si>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</si>
  <si>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</si>
  <si>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</si>
  <si>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</si>
  <si>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</si>
  <si>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</si>
  <si>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</si>
  <si>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</si>
  <si>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</si>
  <si>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</si>
  <si>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</si>
  <si>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</si>
  <si>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</si>
  <si>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</si>
  <si>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</si>
  <si>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</si>
  <si>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</si>
  <si>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</si>
  <si>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</si>
  <si>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</si>
  <si>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</si>
  <si>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</si>
  <si>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</si>
  <si>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</si>
  <si>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</si>
  <si>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</si>
  <si>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</si>
  <si>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</si>
  <si>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</si>
  <si>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</si>
  <si>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</si>
  <si>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</si>
  <si>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</si>
  <si>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</si>
  <si>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</si>
  <si>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</si>
  <si>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</si>
  <si>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</si>
  <si>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</si>
  <si>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</si>
  <si>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</si>
  <si>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</si>
  <si>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</si>
  <si>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</si>
  <si>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</si>
  <si>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</si>
  <si>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</si>
  <si>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</si>
  <si>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</si>
  <si>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</si>
  <si>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</si>
  <si>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</si>
  <si>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</si>
  <si>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</si>
  <si>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</si>
  <si>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</si>
  <si>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</si>
  <si>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</si>
  <si>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</si>
  <si>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</si>
  <si>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</si>
  <si>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</si>
  <si>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</si>
  <si>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</si>
  <si>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</si>
  <si>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</si>
  <si>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</si>
  <si>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</si>
  <si>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</si>
  <si>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</si>
  <si>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</si>
  <si>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</si>
  <si>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</si>
  <si>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</si>
  <si>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</si>
  <si>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</si>
  <si>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</si>
  <si>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</si>
  <si>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</si>
  <si>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</si>
  <si>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</si>
  <si>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</si>
  <si>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</si>
  <si>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</si>
  <si>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</si>
  <si>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</si>
  <si>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</si>
  <si>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</si>
  <si>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</si>
  <si>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</si>
  <si>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</si>
  <si>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</si>
  <si>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</si>
  <si>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</si>
  <si>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</si>
  <si>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</si>
  <si>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</si>
  <si>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</si>
  <si>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</si>
  <si>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</si>
  <si>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</si>
  <si>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</si>
  <si>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</si>
  <si>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</si>
  <si>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</si>
  <si>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</si>
  <si>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</si>
  <si>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</si>
  <si>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</si>
  <si>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</si>
  <si>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</si>
  <si>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</si>
  <si>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</si>
  <si>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</si>
  <si>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</si>
  <si>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</si>
  <si>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</si>
  <si>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</si>
  <si>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</si>
  <si>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</si>
  <si>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</si>
  <si>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</si>
  <si>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</si>
  <si>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</si>
  <si>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</si>
  <si>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</si>
  <si>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</si>
  <si>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</si>
  <si>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</si>
  <si>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</si>
  <si>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</si>
  <si>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</si>
  <si>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</si>
  <si>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</si>
  <si>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</si>
  <si>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</si>
  <si>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</si>
  <si>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</si>
  <si>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</si>
  <si>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</si>
  <si>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</si>
  <si>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</si>
  <si>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</si>
  <si>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</si>
  <si>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</si>
  <si>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</si>
  <si>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</si>
  <si>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</si>
  <si>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</si>
  <si>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</si>
  <si>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</si>
  <si>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</si>
  <si>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</si>
  <si>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</si>
  <si>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</si>
  <si>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</si>
  <si>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</si>
  <si>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</si>
  <si>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</si>
  <si>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</si>
  <si>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</si>
  <si>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</si>
  <si>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</si>
  <si>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</si>
  <si>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</si>
  <si>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</si>
  <si>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</si>
  <si>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</si>
  <si>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</si>
  <si>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</si>
  <si>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</si>
  <si>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</si>
  <si>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</si>
  <si>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</si>
  <si>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</si>
  <si>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</si>
  <si>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</si>
  <si>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</si>
  <si>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</si>
  <si>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</si>
  <si>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</si>
  <si>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</si>
  <si>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</si>
  <si>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</si>
  <si>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</si>
  <si>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</si>
  <si>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</si>
  <si>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</si>
  <si>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</si>
  <si>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</si>
  <si>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</si>
  <si>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</si>
  <si>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</si>
  <si>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</si>
  <si>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</si>
  <si>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</si>
  <si>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</si>
  <si>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</si>
  <si>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</si>
  <si>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</si>
  <si>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</si>
  <si>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</si>
  <si>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</si>
  <si>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</si>
  <si>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</si>
  <si>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</si>
  <si>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</si>
  <si>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</si>
  <si>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</si>
  <si>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</si>
  <si>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</si>
  <si>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</si>
  <si>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</si>
  <si>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</si>
  <si>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</si>
  <si>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</si>
  <si>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</si>
  <si>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</si>
  <si>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</si>
  <si>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</si>
  <si>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</si>
  <si>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</si>
  <si>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</si>
  <si>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</si>
  <si>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住宅局</t>
  </si>
  <si>
    <t>住宅総合整備課</t>
  </si>
  <si>
    <t>課長　鈴木　あおい</t>
    <rPh sb="3" eb="5">
      <t>スズキ</t>
    </rPh>
    <phoneticPr fontId="5"/>
  </si>
  <si>
    <t>公営住宅法（昭和26年法律第193号）第4条　等</t>
  </si>
  <si>
    <t>公営住宅等ストック総合改善事業補助金交付要綱
公営住宅整備事業等補助要領</t>
  </si>
  <si>
    <t>カーボンニュートラルの実現に向けて、公的賃貸住宅の既存ストックについて率先した取組を推進すること及び公営住宅法に基づき災害により滅失した住居に居住していた低額所得者に賃貸するための災害公営住宅を整備し、住宅確保要配慮者の居住の安定を図ることを目的とする。</t>
    <rPh sb="11" eb="13">
      <t>ジツゲン</t>
    </rPh>
    <rPh sb="14" eb="15">
      <t>ム</t>
    </rPh>
    <rPh sb="25" eb="27">
      <t>キソン</t>
    </rPh>
    <rPh sb="35" eb="37">
      <t>ソッセン</t>
    </rPh>
    <rPh sb="39" eb="41">
      <t>トリクミ</t>
    </rPh>
    <rPh sb="42" eb="44">
      <t>スイシン</t>
    </rPh>
    <phoneticPr fontId="5"/>
  </si>
  <si>
    <t>公的賃貸住宅の既存ストックにおいて、ストック改善事業の実施と併せて、省エネ改修や再エネ設備導入を行う取組に対する支援及び、公営住宅法に基づき災害において滅失した住居に居住していた低額所得者に賃貸するために公営住宅を建設等する場合の工事費の補助を実施。（補助率：公営住宅法：2/3等）</t>
    <rPh sb="0" eb="2">
      <t>コウテキ</t>
    </rPh>
    <rPh sb="2" eb="4">
      <t>チンタイ</t>
    </rPh>
    <rPh sb="4" eb="6">
      <t>ジュウタク</t>
    </rPh>
    <rPh sb="22" eb="24">
      <t>カイゼン</t>
    </rPh>
    <rPh sb="24" eb="26">
      <t>ジギョウ</t>
    </rPh>
    <rPh sb="27" eb="29">
      <t>ジッシ</t>
    </rPh>
    <rPh sb="30" eb="31">
      <t>アワ</t>
    </rPh>
    <rPh sb="34" eb="35">
      <t>ショウ</t>
    </rPh>
    <rPh sb="37" eb="39">
      <t>カイシュウ</t>
    </rPh>
    <rPh sb="40" eb="41">
      <t>サイ</t>
    </rPh>
    <rPh sb="43" eb="47">
      <t>セツビドウニュウ</t>
    </rPh>
    <rPh sb="48" eb="49">
      <t>オコナ</t>
    </rPh>
    <phoneticPr fontId="5"/>
  </si>
  <si>
    <t>○</t>
  </si>
  <si>
    <t>-</t>
  </si>
  <si>
    <t>公営住宅整備費等補助</t>
  </si>
  <si>
    <t>-</t>
    <phoneticPr fontId="5"/>
  </si>
  <si>
    <t>公的賃貸住宅の既存ストックにおいて、ストック改善事業の実施と併せて、省エネ改修や再エネ設備導入を行う取組に対する支援を実施。</t>
  </si>
  <si>
    <t>脱炭素社会型公的賃貸住宅改修モデル事業の推進</t>
    <rPh sb="20" eb="22">
      <t>スイシン</t>
    </rPh>
    <phoneticPr fontId="5"/>
  </si>
  <si>
    <t>脱炭素社会型公的賃貸住宅改修モデル事業を実施している団地数</t>
    <rPh sb="0" eb="14">
      <t>ダツタンソシャカイガタコウテキチンタイジュウタクカイシュウ</t>
    </rPh>
    <rPh sb="17" eb="19">
      <t>ジギョウ</t>
    </rPh>
    <phoneticPr fontId="5"/>
  </si>
  <si>
    <t>X：脱炭素社会型公的賃貸住宅改修モデル事業の実績額（百万円）／Y：団地数　　　　　　　　　　　　　　</t>
    <rPh sb="2" eb="16">
      <t>ダツタンソシャカイガタコウテキチンタイジュウタクカイシュウ</t>
    </rPh>
    <rPh sb="19" eb="21">
      <t>ジギョウ</t>
    </rPh>
    <phoneticPr fontId="5"/>
  </si>
  <si>
    <t>団地</t>
  </si>
  <si>
    <t>百万円</t>
  </si>
  <si>
    <t>百万円/団地数</t>
  </si>
  <si>
    <t>20/1</t>
  </si>
  <si>
    <t>住宅･建築物分野におけるCO2排出量を2030年度の目安として58％削減（2013年度比）</t>
  </si>
  <si>
    <t>2013年度のCO2排出量に対する当該年度のCO2排出量の削減率</t>
  </si>
  <si>
    <t>地球温暖化対策計画（令和３年10月22日閣議決定）、環境省公表資料</t>
  </si>
  <si>
    <t>災害公営住宅を建設等する場合の工事費の補助を実施。</t>
  </si>
  <si>
    <t>災害公営住宅の建設の推進</t>
    <rPh sb="0" eb="2">
      <t>サイガイ</t>
    </rPh>
    <rPh sb="2" eb="4">
      <t>コウエイ</t>
    </rPh>
    <rPh sb="4" eb="6">
      <t>ジュウタク</t>
    </rPh>
    <rPh sb="7" eb="9">
      <t>ケンセツ</t>
    </rPh>
    <rPh sb="10" eb="12">
      <t>スイシン</t>
    </rPh>
    <phoneticPr fontId="5"/>
  </si>
  <si>
    <t>災害公営住宅の整備に係る補助実施戸数</t>
    <rPh sb="7" eb="9">
      <t>セイビ</t>
    </rPh>
    <rPh sb="10" eb="11">
      <t>カカ</t>
    </rPh>
    <rPh sb="12" eb="14">
      <t>ホジョ</t>
    </rPh>
    <rPh sb="14" eb="16">
      <t>ジッシ</t>
    </rPh>
    <phoneticPr fontId="5"/>
  </si>
  <si>
    <t>X：災害公営住宅を整備している実績額（百万円）／Y：補助実施戸数　</t>
    <rPh sb="26" eb="28">
      <t>ホジョ</t>
    </rPh>
    <rPh sb="28" eb="30">
      <t>ジッシ</t>
    </rPh>
    <phoneticPr fontId="5"/>
  </si>
  <si>
    <t>地方公共団体による早期の災害公営住宅整備を支援する。（令和元年台風19号）</t>
    <rPh sb="27" eb="29">
      <t>レイワ</t>
    </rPh>
    <rPh sb="29" eb="31">
      <t>ガンネン</t>
    </rPh>
    <rPh sb="31" eb="33">
      <t>タイフウ</t>
    </rPh>
    <rPh sb="35" eb="36">
      <t>ゴウ</t>
    </rPh>
    <phoneticPr fontId="5"/>
  </si>
  <si>
    <t xml:space="preserve">災害公営住宅の整備戸数（累積）
</t>
  </si>
  <si>
    <t>国土交通省住宅局調べ（令和4年3月）</t>
  </si>
  <si>
    <t>戸数</t>
  </si>
  <si>
    <t>百万円/戸数</t>
  </si>
  <si>
    <t>22,824/1,571</t>
  </si>
  <si>
    <t>3,705/395</t>
  </si>
  <si>
    <t>1,842/239</t>
  </si>
  <si>
    <t>１　少子・高齢化等に対応した住生活の安定の確保及び向上の促進</t>
  </si>
  <si>
    <t>１　居住の安定確保と暮らしやすい居住環境・良質な民間賃貸住宅ストックの形成を図る</t>
  </si>
  <si>
    <t>‐</t>
  </si>
  <si>
    <t>無</t>
  </si>
  <si>
    <t>カーボンニュートラルの実現に向けて、公的賃貸住宅の既存ストックについて先導的な省エネ改修や再エネ設備導入の推進を図っている。
被災地の居住の安定を図るため、災害公営住宅の整備について国が支援している。
いずれも社会的要請が高く、国民や社会のニーズを的確に反映している。</t>
    <rPh sb="11" eb="13">
      <t>ジツゲン</t>
    </rPh>
    <rPh sb="14" eb="15">
      <t>ム</t>
    </rPh>
    <rPh sb="18" eb="20">
      <t>コウテキ</t>
    </rPh>
    <rPh sb="20" eb="22">
      <t>チンタイ</t>
    </rPh>
    <rPh sb="22" eb="24">
      <t>ジュウタク</t>
    </rPh>
    <rPh sb="25" eb="27">
      <t>キソン</t>
    </rPh>
    <rPh sb="35" eb="38">
      <t>センドウテキ</t>
    </rPh>
    <rPh sb="39" eb="40">
      <t>ショウ</t>
    </rPh>
    <rPh sb="42" eb="44">
      <t>カイシュウ</t>
    </rPh>
    <rPh sb="45" eb="46">
      <t>サイ</t>
    </rPh>
    <rPh sb="48" eb="50">
      <t>セツビ</t>
    </rPh>
    <rPh sb="50" eb="52">
      <t>ドウニュウ</t>
    </rPh>
    <rPh sb="53" eb="55">
      <t>スイシン</t>
    </rPh>
    <phoneticPr fontId="5"/>
  </si>
  <si>
    <t>公的賃貸住宅のストックを活用した省エネ改修・再エネ設備導入事業は地方公共団体が実施する事業だが、先導性を有する事業の促進及び普及のために国が支援する必要がある。
災害公営住宅は、整備を行う地方公共団体の財政負担を軽減するため国が支援する必要がある。</t>
    <rPh sb="16" eb="17">
      <t>ショウ</t>
    </rPh>
    <rPh sb="19" eb="21">
      <t>カイシュウ</t>
    </rPh>
    <rPh sb="22" eb="23">
      <t>サイ</t>
    </rPh>
    <rPh sb="27" eb="29">
      <t>ドウニュウ</t>
    </rPh>
    <rPh sb="89" eb="91">
      <t>セイビ</t>
    </rPh>
    <rPh sb="92" eb="93">
      <t>オコナ</t>
    </rPh>
    <rPh sb="101" eb="103">
      <t>ザイセイ</t>
    </rPh>
    <rPh sb="103" eb="105">
      <t>フタン</t>
    </rPh>
    <rPh sb="106" eb="108">
      <t>ケイゲン</t>
    </rPh>
    <phoneticPr fontId="5"/>
  </si>
  <si>
    <t>カーボンニュートラルの実現に向けて、公的賃貸住宅の既存ストックについて率先した取組を推進することは、持続可能な経済社会の実現において優先度の高い事業である。
災害公営住宅は被災者の住居を確保するために整備するため、優先度の高い事業である。</t>
    <rPh sb="60" eb="62">
      <t>ジツゲン</t>
    </rPh>
    <phoneticPr fontId="5"/>
  </si>
  <si>
    <t>カーボンニュートラルの実現に向けた先導的な取組みを有する公的賃貸住宅の改修事業費に限定して補助を行っていることから、受益者との負担関係は妥当である。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14" eb="15">
      <t>ム</t>
    </rPh>
    <rPh sb="17" eb="20">
      <t>センドウテキ</t>
    </rPh>
    <rPh sb="21" eb="23">
      <t>トリクミ</t>
    </rPh>
    <rPh sb="25" eb="26">
      <t>ユウ</t>
    </rPh>
    <rPh sb="28" eb="30">
      <t>コウテキ</t>
    </rPh>
    <rPh sb="30" eb="32">
      <t>チンタイ</t>
    </rPh>
    <rPh sb="32" eb="34">
      <t>ジュウタク</t>
    </rPh>
    <rPh sb="41" eb="43">
      <t>ゲンテイ</t>
    </rPh>
    <rPh sb="45" eb="47">
      <t>ホジョ</t>
    </rPh>
    <rPh sb="48" eb="49">
      <t>オコナ</t>
    </rPh>
    <rPh sb="58" eb="61">
      <t>ジュエキシャ</t>
    </rPh>
    <rPh sb="63" eb="65">
      <t>フタン</t>
    </rPh>
    <rPh sb="65" eb="67">
      <t>カンケイ</t>
    </rPh>
    <rPh sb="68" eb="70">
      <t>ダトウ</t>
    </rPh>
    <rPh sb="75" eb="77">
      <t>サイガイ</t>
    </rPh>
    <rPh sb="77" eb="79">
      <t>コウエイ</t>
    </rPh>
    <rPh sb="109" eb="112">
      <t>ジュエキシャ</t>
    </rPh>
    <rPh sb="114" eb="116">
      <t>フタン</t>
    </rPh>
    <rPh sb="116" eb="118">
      <t>カンケイ</t>
    </rPh>
    <rPh sb="119" eb="121">
      <t>ダトウ</t>
    </rPh>
    <phoneticPr fontId="6"/>
  </si>
  <si>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6"/>
  </si>
  <si>
    <t>－</t>
  </si>
  <si>
    <t>省エネ改修・再生可能エネルギー設備工事費、省エネ等効果検証費及び災害公営住宅の整備等に要する費用への補助に限定されている。</t>
    <rPh sb="0" eb="1">
      <t>ショウ</t>
    </rPh>
    <rPh sb="3" eb="5">
      <t>カイシュウ</t>
    </rPh>
    <rPh sb="6" eb="8">
      <t>サイセイ</t>
    </rPh>
    <rPh sb="8" eb="10">
      <t>カノウ</t>
    </rPh>
    <rPh sb="15" eb="17">
      <t>セツビ</t>
    </rPh>
    <rPh sb="17" eb="19">
      <t>コウジ</t>
    </rPh>
    <rPh sb="19" eb="20">
      <t>ヒ</t>
    </rPh>
    <rPh sb="21" eb="22">
      <t>ショウ</t>
    </rPh>
    <rPh sb="24" eb="25">
      <t>ナド</t>
    </rPh>
    <rPh sb="25" eb="27">
      <t>コウカ</t>
    </rPh>
    <rPh sb="27" eb="29">
      <t>ケンショウ</t>
    </rPh>
    <rPh sb="29" eb="30">
      <t>ヒ</t>
    </rPh>
    <rPh sb="30" eb="31">
      <t>オヨ</t>
    </rPh>
    <rPh sb="32" eb="34">
      <t>サイガイ</t>
    </rPh>
    <rPh sb="34" eb="36">
      <t>コウエイ</t>
    </rPh>
    <rPh sb="36" eb="38">
      <t>ジュウタク</t>
    </rPh>
    <rPh sb="39" eb="41">
      <t>セイビ</t>
    </rPh>
    <rPh sb="41" eb="42">
      <t>トウ</t>
    </rPh>
    <rPh sb="43" eb="44">
      <t>ヨウ</t>
    </rPh>
    <rPh sb="46" eb="48">
      <t>ヒヨウ</t>
    </rPh>
    <rPh sb="50" eb="52">
      <t>ホジョ</t>
    </rPh>
    <rPh sb="53" eb="55">
      <t>ゲンテイ</t>
    </rPh>
    <phoneticPr fontId="6"/>
  </si>
  <si>
    <t>災害公営住宅整備にあたり、被災者に対する意向調査を踏まえて建設地、戸数が確定するまでには時間を要することが多いため。</t>
    <rPh sb="0" eb="2">
      <t>サイガイ</t>
    </rPh>
    <rPh sb="2" eb="4">
      <t>コウエイ</t>
    </rPh>
    <rPh sb="4" eb="6">
      <t>ジュウタク</t>
    </rPh>
    <rPh sb="6" eb="8">
      <t>セイビ</t>
    </rPh>
    <rPh sb="13" eb="16">
      <t>ヒサイシャ</t>
    </rPh>
    <rPh sb="17" eb="18">
      <t>タイ</t>
    </rPh>
    <rPh sb="20" eb="22">
      <t>イコウ</t>
    </rPh>
    <rPh sb="22" eb="24">
      <t>チョウサ</t>
    </rPh>
    <rPh sb="25" eb="26">
      <t>フ</t>
    </rPh>
    <rPh sb="29" eb="32">
      <t>ケンセツチ</t>
    </rPh>
    <rPh sb="33" eb="35">
      <t>コスウ</t>
    </rPh>
    <rPh sb="36" eb="38">
      <t>カクテイ</t>
    </rPh>
    <rPh sb="44" eb="46">
      <t>ジカン</t>
    </rPh>
    <rPh sb="47" eb="48">
      <t>ヨウ</t>
    </rPh>
    <rPh sb="53" eb="54">
      <t>オオ</t>
    </rPh>
    <phoneticPr fontId="5"/>
  </si>
  <si>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5"/>
  </si>
  <si>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6"/>
  </si>
  <si>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6"/>
  </si>
  <si>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6"/>
  </si>
  <si>
    <t>1</t>
  </si>
  <si>
    <t>2</t>
  </si>
  <si>
    <t>A. 長野市</t>
    <rPh sb="3" eb="6">
      <t>ナガノシ</t>
    </rPh>
    <phoneticPr fontId="5"/>
  </si>
  <si>
    <t>本工事費</t>
    <rPh sb="0" eb="3">
      <t>ホンコウジ</t>
    </rPh>
    <rPh sb="3" eb="4">
      <t>ヒ</t>
    </rPh>
    <phoneticPr fontId="31"/>
  </si>
  <si>
    <t>災害公営住宅の整備に係る事業費</t>
    <rPh sb="0" eb="2">
      <t>サイガイ</t>
    </rPh>
    <rPh sb="2" eb="4">
      <t>コウエイ</t>
    </rPh>
    <rPh sb="4" eb="6">
      <t>ジュウタク</t>
    </rPh>
    <rPh sb="7" eb="9">
      <t>セイビ</t>
    </rPh>
    <rPh sb="10" eb="11">
      <t>カカワ</t>
    </rPh>
    <rPh sb="12" eb="15">
      <t>ジギョウヒ</t>
    </rPh>
    <phoneticPr fontId="31"/>
  </si>
  <si>
    <t>補助金等交付</t>
  </si>
  <si>
    <t>災害公営住宅整備事業</t>
    <rPh sb="0" eb="2">
      <t>サイガイ</t>
    </rPh>
    <rPh sb="2" eb="4">
      <t>コウエイ</t>
    </rPh>
    <rPh sb="4" eb="6">
      <t>ジュウタク</t>
    </rPh>
    <rPh sb="6" eb="8">
      <t>セイビ</t>
    </rPh>
    <rPh sb="8" eb="10">
      <t>ジギョウ</t>
    </rPh>
    <phoneticPr fontId="31"/>
  </si>
  <si>
    <t>長野市</t>
    <rPh sb="0" eb="3">
      <t>ナガノシ</t>
    </rPh>
    <phoneticPr fontId="5"/>
  </si>
  <si>
    <t>大洲市</t>
    <rPh sb="0" eb="3">
      <t>オオズシ</t>
    </rPh>
    <phoneticPr fontId="5"/>
  </si>
  <si>
    <t>西予市</t>
    <rPh sb="0" eb="3">
      <t>セイヨシ</t>
    </rPh>
    <phoneticPr fontId="5"/>
  </si>
  <si>
    <t>大崎市</t>
    <rPh sb="0" eb="3">
      <t>オオサキシ</t>
    </rPh>
    <phoneticPr fontId="5"/>
  </si>
  <si>
    <t>大郷町</t>
    <rPh sb="0" eb="3">
      <t>オオサトチョウ</t>
    </rPh>
    <phoneticPr fontId="5"/>
  </si>
  <si>
    <t>丸森町</t>
    <rPh sb="0" eb="2">
      <t>マルモリ</t>
    </rPh>
    <rPh sb="2" eb="3">
      <t>マチ</t>
    </rPh>
    <phoneticPr fontId="5"/>
  </si>
  <si>
    <t>公営住宅整備等事業</t>
    <phoneticPr fontId="5"/>
  </si>
  <si>
    <t>https://www.mlit.go.jp/seisakutokatsu/hyouka/seisakutokatsu_hyouka_tk_000037.html</t>
  </si>
  <si>
    <t>P1（全体版）</t>
    <rPh sb="3" eb="6">
      <t>ゼンタイバン</t>
    </rPh>
    <phoneticPr fontId="5"/>
  </si>
  <si>
    <t>6,656/578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</si>
</sst>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154782</xdr:colOff>
      <xdr:row>263</xdr:row>
      <xdr:rowOff>59531</xdr:rowOff>
    </xdr:from>
    <xdr:to>
      <xdr:col>43</xdr:col>
      <xdr:colOff>186774</xdr:colOff>
      <xdr:row>266</xdr:row>
      <xdr:rowOff>316062</xdr:rowOff>
    </xdr:to>
    <xdr:grpSp>
      <xdr:nvGrpSpPr>
        <xdr:cNvPr id="2" name="グループ化 1"/>
        <xdr:cNvGrpSpPr/>
      </xdr:nvGrpSpPr>
      <xdr:grpSpPr>
        <a:xfrm>
          <a:off x="2755107" y="39626381"/>
          <a:ext cx="6032742" cy="1313806"/>
          <a:chOff x="1193313" y="3200211"/>
          <a:chExt cx="6083170" cy="1298677"/>
        </a:xfrm>
      </xdr:grpSpPr>
      <xdr:sp macro="" textlink="">
        <xdr:nvSpPr>
          <xdr:cNvPr id="3" name="テキスト ボックス 22">
            <a:extLst>
              <a:ext uri="{FF2B5EF4-FFF2-40B4-BE49-F238E27FC236}">
                <a16:creationId xmlns:a16="http://schemas.microsoft.com/office/drawing/2014/main" id="{00000000-0008-0000-0000-000005000000}"/>
              </a:ext>
            </a:extLst>
          </xdr:cNvPr>
          <xdr:cNvSpPr txBox="1"/>
        </xdr:nvSpPr>
        <xdr:spPr>
          <a:xfrm flipH="1">
            <a:off x="4360378" y="3200211"/>
            <a:ext cx="1427585" cy="269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 name="テキスト ボックス 19">
            <a:extLst>
              <a:ext uri="{FF2B5EF4-FFF2-40B4-BE49-F238E27FC236}">
                <a16:creationId xmlns:a16="http://schemas.microsoft.com/office/drawing/2014/main" id="{00000000-0008-0000-0000-000007000000}"/>
              </a:ext>
            </a:extLst>
          </xdr:cNvPr>
          <xdr:cNvSpPr txBox="1"/>
        </xdr:nvSpPr>
        <xdr:spPr>
          <a:xfrm>
            <a:off x="1193313" y="3263654"/>
            <a:ext cx="1322402" cy="959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1,842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5" name="テキスト ボックス 20">
            <a:extLst>
              <a:ext uri="{FF2B5EF4-FFF2-40B4-BE49-F238E27FC236}">
                <a16:creationId xmlns:a16="http://schemas.microsoft.com/office/drawing/2014/main" id="{00000000-0008-0000-0000-000008000000}"/>
              </a:ext>
            </a:extLst>
          </xdr:cNvPr>
          <xdr:cNvSpPr txBox="1"/>
        </xdr:nvSpPr>
        <xdr:spPr>
          <a:xfrm>
            <a:off x="4355976" y="3464249"/>
            <a:ext cx="2657816" cy="5587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．市町村（</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1,842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6" name="テキスト ボックス 33">
            <a:extLst>
              <a:ext uri="{FF2B5EF4-FFF2-40B4-BE49-F238E27FC236}">
                <a16:creationId xmlns:a16="http://schemas.microsoft.com/office/drawing/2014/main" id="{00000000-0008-0000-0000-000009000000}"/>
              </a:ext>
            </a:extLst>
          </xdr:cNvPr>
          <xdr:cNvSpPr txBox="1"/>
        </xdr:nvSpPr>
        <xdr:spPr>
          <a:xfrm>
            <a:off x="4457033" y="4149080"/>
            <a:ext cx="2819450" cy="3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・災害により滅失した住居に居住していた低額所得者に賃貸するための公営住宅の整備を実施</a:t>
            </a:r>
          </a:p>
        </xdr:txBody>
      </xdr:sp>
      <xdr:cxnSp macro="">
        <xdr:nvCxnSpPr>
          <xdr:cNvPr id="7" name="直線矢印コネクタ 6">
            <a:extLst>
              <a:ext uri="{FF2B5EF4-FFF2-40B4-BE49-F238E27FC236}">
                <a16:creationId xmlns:a16="http://schemas.microsoft.com/office/drawing/2014/main" id="{00000000-0008-0000-0000-00000A000000}"/>
              </a:ext>
            </a:extLst>
          </xdr:cNvPr>
          <xdr:cNvCxnSpPr>
            <a:stCxn id="4" idx="3"/>
            <a:endCxn id="5" idx="1"/>
          </xdr:cNvCxnSpPr>
        </xdr:nvCxnSpPr>
        <xdr:spPr>
          <a:xfrm>
            <a:off x="2515715" y="3743629"/>
            <a:ext cx="1840261" cy="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B000000}"/>
              </a:ext>
            </a:extLst>
          </xdr:cNvPr>
          <xdr:cNvSpPr/>
        </xdr:nvSpPr>
        <xdr:spPr>
          <a:xfrm>
            <a:off x="4355976" y="4149080"/>
            <a:ext cx="2920507" cy="349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8" zoomScaleNormal="75" zoomScaleSheetLayoutView="100" zoomScalePageLayoutView="85" workbookViewId="0">
      <selection activeCell="AQ68" sqref="AQ68:AT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281</v>
      </c>
      <c r="AJ2" s="882" t="s">
        <v>601</v>
      </c>
      <c r="AK2" s="882"/>
      <c r="AL2" s="882"/>
      <c r="AM2" s="882"/>
      <c r="AN2" s="75" t="s">
        <v>281</v>
      </c>
      <c r="AO2" s="882">
        <v>21</v>
      </c>
      <c r="AP2" s="882"/>
      <c r="AQ2" s="882"/>
      <c r="AR2" s="76" t="s">
        <v>281</v>
      </c>
      <c r="AS2" s="883">
        <v>2</v>
      </c>
      <c r="AT2" s="883"/>
      <c r="AU2" s="883"/>
      <c r="AV2" s="75" t="str">
        <f>IF(AW2="","","-")</f>
        <v/>
      </c>
      <c r="AW2" s="884"/>
      <c r="AX2" s="884"/>
    </row>
    <row r="3" spans="1:50" ht="21" customHeight="1" thickBot="1" x14ac:dyDescent="0.2">
      <c r="A3" s="885" t="s">
        <v>599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55</v>
      </c>
      <c r="AJ3" s="887" t="s">
        <v>602</v>
      </c>
      <c r="AK3" s="887"/>
      <c r="AL3" s="887"/>
      <c r="AM3" s="887"/>
      <c r="AN3" s="887"/>
      <c r="AO3" s="887"/>
      <c r="AP3" s="887"/>
      <c r="AQ3" s="887"/>
      <c r="AR3" s="887"/>
      <c r="AS3" s="887"/>
      <c r="AT3" s="887"/>
      <c r="AU3" s="887"/>
      <c r="AV3" s="887"/>
      <c r="AW3" s="887"/>
      <c r="AX3" s="24" t="s">
        <v>56</v>
      </c>
    </row>
    <row r="4" spans="1:50" ht="24.75" customHeight="1" x14ac:dyDescent="0.15">
      <c r="A4" s="857" t="s">
        <v>23</v>
      </c>
      <c r="B4" s="858"/>
      <c r="C4" s="858"/>
      <c r="D4" s="858"/>
      <c r="E4" s="858"/>
      <c r="F4" s="858"/>
      <c r="G4" s="859" t="s">
        <v>666</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603</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58</v>
      </c>
      <c r="B5" s="870"/>
      <c r="C5" s="870"/>
      <c r="D5" s="870"/>
      <c r="E5" s="870"/>
      <c r="F5" s="871"/>
      <c r="G5" s="872" t="s">
        <v>375</v>
      </c>
      <c r="H5" s="873"/>
      <c r="I5" s="873"/>
      <c r="J5" s="873"/>
      <c r="K5" s="873"/>
      <c r="L5" s="873"/>
      <c r="M5" s="874" t="s">
        <v>57</v>
      </c>
      <c r="N5" s="875"/>
      <c r="O5" s="875"/>
      <c r="P5" s="875"/>
      <c r="Q5" s="875"/>
      <c r="R5" s="876"/>
      <c r="S5" s="877" t="s">
        <v>388</v>
      </c>
      <c r="T5" s="873"/>
      <c r="U5" s="873"/>
      <c r="V5" s="873"/>
      <c r="W5" s="873"/>
      <c r="X5" s="878"/>
      <c r="Y5" s="879" t="s">
        <v>3</v>
      </c>
      <c r="Z5" s="880"/>
      <c r="AA5" s="880"/>
      <c r="AB5" s="880"/>
      <c r="AC5" s="880"/>
      <c r="AD5" s="881"/>
      <c r="AE5" s="839" t="s">
        <v>604</v>
      </c>
      <c r="AF5" s="839"/>
      <c r="AG5" s="839"/>
      <c r="AH5" s="839"/>
      <c r="AI5" s="839"/>
      <c r="AJ5" s="839"/>
      <c r="AK5" s="839"/>
      <c r="AL5" s="839"/>
      <c r="AM5" s="839"/>
      <c r="AN5" s="839"/>
      <c r="AO5" s="839"/>
      <c r="AP5" s="840"/>
      <c r="AQ5" s="841" t="s">
        <v>605</v>
      </c>
      <c r="AR5" s="842"/>
      <c r="AS5" s="842"/>
      <c r="AT5" s="842"/>
      <c r="AU5" s="842"/>
      <c r="AV5" s="842"/>
      <c r="AW5" s="842"/>
      <c r="AX5" s="843"/>
    </row>
    <row r="6" spans="1:50" ht="39" customHeight="1" x14ac:dyDescent="0.15">
      <c r="A6" s="844" t="s">
        <v>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25" t="s">
        <v>20</v>
      </c>
      <c r="B7" s="826"/>
      <c r="C7" s="826"/>
      <c r="D7" s="826"/>
      <c r="E7" s="826"/>
      <c r="F7" s="827"/>
      <c r="G7" s="849" t="s">
        <v>606</v>
      </c>
      <c r="H7" s="850"/>
      <c r="I7" s="850"/>
      <c r="J7" s="850"/>
      <c r="K7" s="850"/>
      <c r="L7" s="850"/>
      <c r="M7" s="850"/>
      <c r="N7" s="850"/>
      <c r="O7" s="850"/>
      <c r="P7" s="850"/>
      <c r="Q7" s="850"/>
      <c r="R7" s="850"/>
      <c r="S7" s="850"/>
      <c r="T7" s="850"/>
      <c r="U7" s="850"/>
      <c r="V7" s="850"/>
      <c r="W7" s="850"/>
      <c r="X7" s="851"/>
      <c r="Y7" s="852" t="s">
        <v>266</v>
      </c>
      <c r="Z7" s="705"/>
      <c r="AA7" s="705"/>
      <c r="AB7" s="705"/>
      <c r="AC7" s="705"/>
      <c r="AD7" s="853"/>
      <c r="AE7" s="854" t="s">
        <v>607</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25" t="s">
        <v>181</v>
      </c>
      <c r="B8" s="826"/>
      <c r="C8" s="826"/>
      <c r="D8" s="826"/>
      <c r="E8" s="826"/>
      <c r="F8" s="827"/>
      <c r="G8" s="828" t="str">
        <f>入力規則等!A27</f>
        <v>高齢社会対策、子ども・若者育成支援、障害者施策、少子化社会対策</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公共事業</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820" t="s">
        <v>21</v>
      </c>
      <c r="B9" s="821"/>
      <c r="C9" s="821"/>
      <c r="D9" s="821"/>
      <c r="E9" s="821"/>
      <c r="F9" s="821"/>
      <c r="G9" s="836" t="s">
        <v>608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808" t="s">
        <v>27</v>
      </c>
      <c r="B10" s="809"/>
      <c r="C10" s="809"/>
      <c r="D10" s="809"/>
      <c r="E10" s="809"/>
      <c r="F10" s="809"/>
      <c r="G10" s="810" t="s">
        <v>609</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808" t="s">
        <v>5</v>
      </c>
      <c r="B11" s="809"/>
      <c r="C11" s="809"/>
      <c r="D11" s="809"/>
      <c r="E11" s="809"/>
      <c r="F11" s="813"/>
      <c r="G11" s="814" t="str">
        <f>入力規則等!P10</f>
        <v>補助</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1"/>
    </row>
    <row r="13" spans="1:50" ht="21" customHeight="1" x14ac:dyDescent="0.15">
      <c r="A13" s="174"/>
      <c r="B13" s="175"/>
      <c r="C13" s="175"/>
      <c r="D13" s="175"/>
      <c r="E13" s="175"/>
      <c r="F13" s="176"/>
      <c r="G13" s="772" t="s">
        <v>6</v>
      </c>
      <c r="H13" s="773"/>
      <c r="I13" s="779" t="s">
        <v>7</v>
      </c>
      <c r="J13" s="780"/>
      <c r="K13" s="780"/>
      <c r="L13" s="780"/>
      <c r="M13" s="780"/>
      <c r="N13" s="780"/>
      <c r="O13" s="781"/>
      <c r="P13" s="92">
        <v>1600</v>
      </c>
      <c r="Q13" s="93"/>
      <c r="R13" s="93"/>
      <c r="S13" s="93"/>
      <c r="T13" s="93"/>
      <c r="U13" s="93"/>
      <c r="V13" s="94"/>
      <c r="W13" s="92">
        <v>1800</v>
      </c>
      <c r="X13" s="93"/>
      <c r="Y13" s="93"/>
      <c r="Z13" s="93"/>
      <c r="AA13" s="93"/>
      <c r="AB13" s="93"/>
      <c r="AC13" s="94"/>
      <c r="AD13" s="92">
        <v>1800</v>
      </c>
      <c r="AE13" s="93"/>
      <c r="AF13" s="93"/>
      <c r="AG13" s="93"/>
      <c r="AH13" s="93"/>
      <c r="AI13" s="93"/>
      <c r="AJ13" s="94"/>
      <c r="AK13" s="92">
        <v>1700</v>
      </c>
      <c r="AL13" s="93"/>
      <c r="AM13" s="93"/>
      <c r="AN13" s="93"/>
      <c r="AO13" s="93"/>
      <c r="AP13" s="93"/>
      <c r="AQ13" s="94"/>
      <c r="AR13" s="799"/>
      <c r="AS13" s="800"/>
      <c r="AT13" s="800"/>
      <c r="AU13" s="800"/>
      <c r="AV13" s="800"/>
      <c r="AW13" s="800"/>
      <c r="AX13" s="801"/>
    </row>
    <row r="14" spans="1:50" ht="21" customHeight="1" x14ac:dyDescent="0.15">
      <c r="A14" s="174"/>
      <c r="B14" s="175"/>
      <c r="C14" s="175"/>
      <c r="D14" s="175"/>
      <c r="E14" s="175"/>
      <c r="F14" s="176"/>
      <c r="G14" s="774"/>
      <c r="H14" s="775"/>
      <c r="I14" s="794" t="s">
        <v>8</v>
      </c>
      <c r="J14" s="795"/>
      <c r="K14" s="795"/>
      <c r="L14" s="795"/>
      <c r="M14" s="795"/>
      <c r="N14" s="795"/>
      <c r="O14" s="796"/>
      <c r="P14" s="92">
        <v>13708</v>
      </c>
      <c r="Q14" s="93"/>
      <c r="R14" s="93"/>
      <c r="S14" s="93"/>
      <c r="T14" s="93"/>
      <c r="U14" s="93"/>
      <c r="V14" s="94"/>
      <c r="W14" s="92" t="s">
        <v>611</v>
      </c>
      <c r="X14" s="93"/>
      <c r="Y14" s="93"/>
      <c r="Z14" s="93"/>
      <c r="AA14" s="93"/>
      <c r="AB14" s="93"/>
      <c r="AC14" s="94"/>
      <c r="AD14" s="92" t="s">
        <v>611</v>
      </c>
      <c r="AE14" s="93"/>
      <c r="AF14" s="93"/>
      <c r="AG14" s="93"/>
      <c r="AH14" s="93"/>
      <c r="AI14" s="93"/>
      <c r="AJ14" s="94"/>
      <c r="AK14" s="92">
        <v>4329</v>
      </c>
      <c r="AL14" s="93"/>
      <c r="AM14" s="93"/>
      <c r="AN14" s="93"/>
      <c r="AO14" s="93"/>
      <c r="AP14" s="93"/>
      <c r="AQ14" s="94"/>
      <c r="AR14" s="802"/>
      <c r="AS14" s="803"/>
      <c r="AT14" s="803"/>
      <c r="AU14" s="803"/>
      <c r="AV14" s="803"/>
      <c r="AW14" s="803"/>
      <c r="AX14" s="804"/>
    </row>
    <row r="15" spans="1:50" ht="21" customHeight="1" x14ac:dyDescent="0.15">
      <c r="A15" s="174"/>
      <c r="B15" s="175"/>
      <c r="C15" s="175"/>
      <c r="D15" s="175"/>
      <c r="E15" s="175"/>
      <c r="F15" s="176"/>
      <c r="G15" s="776"/>
      <c r="H15" s="775"/>
      <c r="I15" s="782" t="s">
        <v>598</v>
      </c>
      <c r="J15" s="783"/>
      <c r="K15" s="783"/>
      <c r="L15" s="783"/>
      <c r="M15" s="783"/>
      <c r="N15" s="783"/>
      <c r="O15" s="784"/>
      <c r="P15" s="785"/>
      <c r="Q15" s="786"/>
      <c r="R15" s="786"/>
      <c r="S15" s="786"/>
      <c r="T15" s="786"/>
      <c r="U15" s="786"/>
      <c r="V15" s="787"/>
      <c r="W15" s="785"/>
      <c r="X15" s="786"/>
      <c r="Y15" s="786"/>
      <c r="Z15" s="786"/>
      <c r="AA15" s="786"/>
      <c r="AB15" s="786"/>
      <c r="AC15" s="787"/>
      <c r="AD15" s="785"/>
      <c r="AE15" s="786"/>
      <c r="AF15" s="786"/>
      <c r="AG15" s="786"/>
      <c r="AH15" s="786"/>
      <c r="AI15" s="786"/>
      <c r="AJ15" s="787"/>
      <c r="AK15" s="92">
        <v>4329</v>
      </c>
      <c r="AL15" s="93"/>
      <c r="AM15" s="93"/>
      <c r="AN15" s="93"/>
      <c r="AO15" s="93"/>
      <c r="AP15" s="93"/>
      <c r="AQ15" s="94"/>
      <c r="AR15" s="802"/>
      <c r="AS15" s="803"/>
      <c r="AT15" s="803"/>
      <c r="AU15" s="803"/>
      <c r="AV15" s="803"/>
      <c r="AW15" s="803"/>
      <c r="AX15" s="804"/>
    </row>
    <row r="16" spans="1:50" ht="21" customHeight="1" x14ac:dyDescent="0.15">
      <c r="A16" s="174"/>
      <c r="B16" s="175"/>
      <c r="C16" s="175"/>
      <c r="D16" s="175"/>
      <c r="E16" s="175"/>
      <c r="F16" s="176"/>
      <c r="G16" s="776"/>
      <c r="H16" s="775"/>
      <c r="I16" s="794" t="s">
        <v>45</v>
      </c>
      <c r="J16" s="797"/>
      <c r="K16" s="797"/>
      <c r="L16" s="797"/>
      <c r="M16" s="797"/>
      <c r="N16" s="797"/>
      <c r="O16" s="798"/>
      <c r="P16" s="92">
        <v>12787</v>
      </c>
      <c r="Q16" s="93"/>
      <c r="R16" s="93"/>
      <c r="S16" s="93"/>
      <c r="T16" s="93"/>
      <c r="U16" s="93"/>
      <c r="V16" s="94"/>
      <c r="W16" s="92">
        <v>3420</v>
      </c>
      <c r="X16" s="93"/>
      <c r="Y16" s="93"/>
      <c r="Z16" s="93"/>
      <c r="AA16" s="93"/>
      <c r="AB16" s="93"/>
      <c r="AC16" s="94"/>
      <c r="AD16" s="92">
        <v>702</v>
      </c>
      <c r="AE16" s="93"/>
      <c r="AF16" s="93"/>
      <c r="AG16" s="93"/>
      <c r="AH16" s="93"/>
      <c r="AI16" s="93"/>
      <c r="AJ16" s="94"/>
      <c r="AK16" s="92">
        <v>647</v>
      </c>
      <c r="AL16" s="93"/>
      <c r="AM16" s="93"/>
      <c r="AN16" s="93"/>
      <c r="AO16" s="93"/>
      <c r="AP16" s="93"/>
      <c r="AQ16" s="94"/>
      <c r="AR16" s="802"/>
      <c r="AS16" s="803"/>
      <c r="AT16" s="803"/>
      <c r="AU16" s="803"/>
      <c r="AV16" s="803"/>
      <c r="AW16" s="803"/>
      <c r="AX16" s="804"/>
    </row>
    <row r="17" spans="1:50" ht="21" customHeight="1" x14ac:dyDescent="0.15">
      <c r="A17" s="174"/>
      <c r="B17" s="175"/>
      <c r="C17" s="175"/>
      <c r="D17" s="175"/>
      <c r="E17" s="175"/>
      <c r="F17" s="176"/>
      <c r="G17" s="776"/>
      <c r="H17" s="775"/>
      <c r="I17" s="794" t="s">
        <v>46</v>
      </c>
      <c r="J17" s="797"/>
      <c r="K17" s="797"/>
      <c r="L17" s="797"/>
      <c r="M17" s="797"/>
      <c r="N17" s="797"/>
      <c r="O17" s="798"/>
      <c r="P17" s="92">
        <v>-3420</v>
      </c>
      <c r="Q17" s="93"/>
      <c r="R17" s="93"/>
      <c r="S17" s="93"/>
      <c r="T17" s="93"/>
      <c r="U17" s="93"/>
      <c r="V17" s="94"/>
      <c r="W17" s="92">
        <v>-702</v>
      </c>
      <c r="X17" s="93"/>
      <c r="Y17" s="93"/>
      <c r="Z17" s="93"/>
      <c r="AA17" s="93"/>
      <c r="AB17" s="93"/>
      <c r="AC17" s="94"/>
      <c r="AD17" s="92">
        <v>-647</v>
      </c>
      <c r="AE17" s="93"/>
      <c r="AF17" s="93"/>
      <c r="AG17" s="93"/>
      <c r="AH17" s="93"/>
      <c r="AI17" s="93"/>
      <c r="AJ17" s="94"/>
      <c r="AK17" s="92" t="s">
        <v>611</v>
      </c>
      <c r="AL17" s="93"/>
      <c r="AM17" s="93"/>
      <c r="AN17" s="93"/>
      <c r="AO17" s="93"/>
      <c r="AP17" s="93"/>
      <c r="AQ17" s="94"/>
      <c r="AR17" s="802"/>
      <c r="AS17" s="803"/>
      <c r="AT17" s="803"/>
      <c r="AU17" s="803"/>
      <c r="AV17" s="803"/>
      <c r="AW17" s="803"/>
      <c r="AX17" s="804"/>
    </row>
    <row r="18" spans="1:50" ht="24.75" customHeight="1" x14ac:dyDescent="0.15">
      <c r="A18" s="174"/>
      <c r="B18" s="175"/>
      <c r="C18" s="175"/>
      <c r="D18" s="175"/>
      <c r="E18" s="175"/>
      <c r="F18" s="176"/>
      <c r="G18" s="776"/>
      <c r="H18" s="775"/>
      <c r="I18" s="794" t="s">
        <v>44</v>
      </c>
      <c r="J18" s="795"/>
      <c r="K18" s="795"/>
      <c r="L18" s="795"/>
      <c r="M18" s="795"/>
      <c r="N18" s="795"/>
      <c r="O18" s="796"/>
      <c r="P18" s="92" t="s">
        <v>611</v>
      </c>
      <c r="Q18" s="93"/>
      <c r="R18" s="93"/>
      <c r="S18" s="93"/>
      <c r="T18" s="93"/>
      <c r="U18" s="93"/>
      <c r="V18" s="94"/>
      <c r="W18" s="92" t="s">
        <v>611</v>
      </c>
      <c r="X18" s="93"/>
      <c r="Y18" s="93"/>
      <c r="Z18" s="93"/>
      <c r="AA18" s="93"/>
      <c r="AB18" s="93"/>
      <c r="AC18" s="94"/>
      <c r="AD18" s="92" t="s">
        <v>611</v>
      </c>
      <c r="AE18" s="93"/>
      <c r="AF18" s="93"/>
      <c r="AG18" s="93"/>
      <c r="AH18" s="93"/>
      <c r="AI18" s="93"/>
      <c r="AJ18" s="94"/>
      <c r="AK18" s="92" t="s">
        <v>611</v>
      </c>
      <c r="AL18" s="93"/>
      <c r="AM18" s="93"/>
      <c r="AN18" s="93"/>
      <c r="AO18" s="93"/>
      <c r="AP18" s="93"/>
      <c r="AQ18" s="94"/>
      <c r="AR18" s="802"/>
      <c r="AS18" s="803"/>
      <c r="AT18" s="803"/>
      <c r="AU18" s="803"/>
      <c r="AV18" s="803"/>
      <c r="AW18" s="803"/>
      <c r="AX18" s="804"/>
    </row>
    <row r="19" spans="1:50" ht="24.75" customHeight="1" x14ac:dyDescent="0.15">
      <c r="A19" s="174"/>
      <c r="B19" s="175"/>
      <c r="C19" s="175"/>
      <c r="D19" s="175"/>
      <c r="E19" s="175"/>
      <c r="F19" s="176"/>
      <c r="G19" s="777"/>
      <c r="H19" s="778"/>
      <c r="I19" s="788" t="s">
        <v>18</v>
      </c>
      <c r="J19" s="789"/>
      <c r="K19" s="789"/>
      <c r="L19" s="789"/>
      <c r="M19" s="789"/>
      <c r="N19" s="789"/>
      <c r="O19" s="790"/>
      <c r="P19" s="791">
        <f>SUM(P13:V18)</f>
        <v>24675</v>
      </c>
      <c r="Q19" s="792"/>
      <c r="R19" s="792"/>
      <c r="S19" s="792"/>
      <c r="T19" s="792"/>
      <c r="U19" s="792"/>
      <c r="V19" s="793"/>
      <c r="W19" s="791">
        <f>SUM(W13:AC18)</f>
        <v>4518</v>
      </c>
      <c r="X19" s="792"/>
      <c r="Y19" s="792"/>
      <c r="Z19" s="792"/>
      <c r="AA19" s="792"/>
      <c r="AB19" s="792"/>
      <c r="AC19" s="793"/>
      <c r="AD19" s="791">
        <f>SUM(AD13:AJ18)</f>
        <v>1855</v>
      </c>
      <c r="AE19" s="792"/>
      <c r="AF19" s="792"/>
      <c r="AG19" s="792"/>
      <c r="AH19" s="792"/>
      <c r="AI19" s="792"/>
      <c r="AJ19" s="793"/>
      <c r="AK19" s="791">
        <f>SUM(AK13:AQ18)-AK15</f>
        <v>6676</v>
      </c>
      <c r="AL19" s="792"/>
      <c r="AM19" s="792"/>
      <c r="AN19" s="792"/>
      <c r="AO19" s="792"/>
      <c r="AP19" s="792"/>
      <c r="AQ19" s="793"/>
      <c r="AR19" s="802"/>
      <c r="AS19" s="803"/>
      <c r="AT19" s="803"/>
      <c r="AU19" s="803"/>
      <c r="AV19" s="803"/>
      <c r="AW19" s="803"/>
      <c r="AX19" s="804"/>
    </row>
    <row r="20" spans="1:50" ht="24.75" customHeight="1" x14ac:dyDescent="0.15">
      <c r="A20" s="174"/>
      <c r="B20" s="175"/>
      <c r="C20" s="175"/>
      <c r="D20" s="175"/>
      <c r="E20" s="175"/>
      <c r="F20" s="176"/>
      <c r="G20" s="753" t="s">
        <v>9</v>
      </c>
      <c r="H20" s="754"/>
      <c r="I20" s="754"/>
      <c r="J20" s="754"/>
      <c r="K20" s="754"/>
      <c r="L20" s="754"/>
      <c r="M20" s="754"/>
      <c r="N20" s="754"/>
      <c r="O20" s="754"/>
      <c r="P20" s="92">
        <v>22979</v>
      </c>
      <c r="Q20" s="93"/>
      <c r="R20" s="93"/>
      <c r="S20" s="93"/>
      <c r="T20" s="93"/>
      <c r="U20" s="93"/>
      <c r="V20" s="94"/>
      <c r="W20" s="92">
        <v>3705</v>
      </c>
      <c r="X20" s="93"/>
      <c r="Y20" s="93"/>
      <c r="Z20" s="93"/>
      <c r="AA20" s="93"/>
      <c r="AB20" s="93"/>
      <c r="AC20" s="94"/>
      <c r="AD20" s="92">
        <v>1842</v>
      </c>
      <c r="AE20" s="93"/>
      <c r="AF20" s="93"/>
      <c r="AG20" s="93"/>
      <c r="AH20" s="93"/>
      <c r="AI20" s="93"/>
      <c r="AJ20" s="94"/>
      <c r="AK20" s="751"/>
      <c r="AL20" s="751"/>
      <c r="AM20" s="751"/>
      <c r="AN20" s="751"/>
      <c r="AO20" s="751"/>
      <c r="AP20" s="751"/>
      <c r="AQ20" s="751"/>
      <c r="AR20" s="802"/>
      <c r="AS20" s="803"/>
      <c r="AT20" s="803"/>
      <c r="AU20" s="803"/>
      <c r="AV20" s="803"/>
      <c r="AW20" s="803"/>
      <c r="AX20" s="804"/>
    </row>
    <row r="21" spans="1:50" ht="24.75" customHeight="1" x14ac:dyDescent="0.15">
      <c r="A21" s="174"/>
      <c r="B21" s="175"/>
      <c r="C21" s="175"/>
      <c r="D21" s="175"/>
      <c r="E21" s="175"/>
      <c r="F21" s="176"/>
      <c r="G21" s="753" t="s">
        <v>10</v>
      </c>
      <c r="H21" s="754"/>
      <c r="I21" s="754"/>
      <c r="J21" s="754"/>
      <c r="K21" s="754"/>
      <c r="L21" s="754"/>
      <c r="M21" s="754"/>
      <c r="N21" s="754"/>
      <c r="O21" s="754"/>
      <c r="P21" s="750">
        <f>IF(P19=0, "-", SUM(P20)/P19)</f>
        <v>0.93126646403242153</v>
      </c>
      <c r="Q21" s="750"/>
      <c r="R21" s="750"/>
      <c r="S21" s="750"/>
      <c r="T21" s="750"/>
      <c r="U21" s="750"/>
      <c r="V21" s="750"/>
      <c r="W21" s="750">
        <f>IF(W19=0, "-", SUM(W20)/W19)</f>
        <v>0.82005312084993365</v>
      </c>
      <c r="X21" s="750"/>
      <c r="Y21" s="750"/>
      <c r="Z21" s="750"/>
      <c r="AA21" s="750"/>
      <c r="AB21" s="750"/>
      <c r="AC21" s="750"/>
      <c r="AD21" s="750">
        <f>IF(AD19=0, "-", SUM(AD20)/AD19)</f>
        <v>0.99299191374663076</v>
      </c>
      <c r="AE21" s="750"/>
      <c r="AF21" s="750"/>
      <c r="AG21" s="750"/>
      <c r="AH21" s="750"/>
      <c r="AI21" s="750"/>
      <c r="AJ21" s="750"/>
      <c r="AK21" s="751"/>
      <c r="AL21" s="751"/>
      <c r="AM21" s="751"/>
      <c r="AN21" s="751"/>
      <c r="AO21" s="751"/>
      <c r="AP21" s="751"/>
      <c r="AQ21" s="752"/>
      <c r="AR21" s="802"/>
      <c r="AS21" s="803"/>
      <c r="AT21" s="803"/>
      <c r="AU21" s="803"/>
      <c r="AV21" s="803"/>
      <c r="AW21" s="803"/>
      <c r="AX21" s="804"/>
    </row>
    <row r="22" spans="1:50" ht="25.5" customHeight="1" x14ac:dyDescent="0.15">
      <c r="A22" s="820"/>
      <c r="B22" s="821"/>
      <c r="C22" s="821"/>
      <c r="D22" s="821"/>
      <c r="E22" s="821"/>
      <c r="F22" s="822"/>
      <c r="G22" s="748" t="s">
        <v>235</v>
      </c>
      <c r="H22" s="749"/>
      <c r="I22" s="749"/>
      <c r="J22" s="749"/>
      <c r="K22" s="749"/>
      <c r="L22" s="749"/>
      <c r="M22" s="749"/>
      <c r="N22" s="749"/>
      <c r="O22" s="749"/>
      <c r="P22" s="750">
        <f>IF(P20=0, "-", SUM(P20)/SUM(P13,P14))</f>
        <v>1.5011105304415993</v>
      </c>
      <c r="Q22" s="750"/>
      <c r="R22" s="750"/>
      <c r="S22" s="750"/>
      <c r="T22" s="750"/>
      <c r="U22" s="750"/>
      <c r="V22" s="750"/>
      <c r="W22" s="750">
        <f>IF(W20=0, "-", SUM(W20)/SUM(W13,W14))</f>
        <v>2.0583333333333331</v>
      </c>
      <c r="X22" s="750"/>
      <c r="Y22" s="750"/>
      <c r="Z22" s="750"/>
      <c r="AA22" s="750"/>
      <c r="AB22" s="750"/>
      <c r="AC22" s="750"/>
      <c r="AD22" s="750">
        <f>IF(AD20=0, "-", SUM(AD20)/SUM(AD13,AD14))</f>
        <v>1.0233333333333334</v>
      </c>
      <c r="AE22" s="750"/>
      <c r="AF22" s="750"/>
      <c r="AG22" s="750"/>
      <c r="AH22" s="750"/>
      <c r="AI22" s="750"/>
      <c r="AJ22" s="750"/>
      <c r="AK22" s="751"/>
      <c r="AL22" s="751"/>
      <c r="AM22" s="751"/>
      <c r="AN22" s="751"/>
      <c r="AO22" s="751"/>
      <c r="AP22" s="751"/>
      <c r="AQ22" s="752"/>
      <c r="AR22" s="805"/>
      <c r="AS22" s="806"/>
      <c r="AT22" s="806"/>
      <c r="AU22" s="806"/>
      <c r="AV22" s="806"/>
      <c r="AW22" s="806"/>
      <c r="AX22" s="807"/>
    </row>
    <row r="23" spans="1:50" ht="40.15" customHeight="1" x14ac:dyDescent="0.15">
      <c r="A23" s="734" t="s">
        <v>600</v>
      </c>
      <c r="B23" s="735"/>
      <c r="C23" s="735"/>
      <c r="D23" s="735"/>
      <c r="E23" s="735"/>
      <c r="F23" s="736"/>
      <c r="G23" s="740" t="s">
        <v>225</v>
      </c>
      <c r="H23" s="470"/>
      <c r="I23" s="470"/>
      <c r="J23" s="470"/>
      <c r="K23" s="470"/>
      <c r="L23" s="470"/>
      <c r="M23" s="470"/>
      <c r="N23" s="470"/>
      <c r="O23" s="471"/>
      <c r="P23" s="741" t="s">
        <v>598</v>
      </c>
      <c r="Q23" s="470"/>
      <c r="R23" s="470"/>
      <c r="S23" s="470"/>
      <c r="T23" s="470"/>
      <c r="U23" s="470"/>
      <c r="V23" s="471"/>
      <c r="W23" s="760"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1"/>
    </row>
    <row r="24" spans="1:50" ht="25.5" customHeight="1" x14ac:dyDescent="0.15">
      <c r="A24" s="737"/>
      <c r="B24" s="738"/>
      <c r="C24" s="738"/>
      <c r="D24" s="738"/>
      <c r="E24" s="738"/>
      <c r="F24" s="739"/>
      <c r="G24" s="742" t="s">
        <v>612</v>
      </c>
      <c r="H24" s="743"/>
      <c r="I24" s="743"/>
      <c r="J24" s="743"/>
      <c r="K24" s="743"/>
      <c r="L24" s="743"/>
      <c r="M24" s="743"/>
      <c r="N24" s="743"/>
      <c r="O24" s="744"/>
      <c r="P24" s="745">
        <f>AK15</f>
        <v>4329</v>
      </c>
      <c r="Q24" s="746"/>
      <c r="R24" s="746"/>
      <c r="S24" s="746"/>
      <c r="T24" s="746"/>
      <c r="U24" s="746"/>
      <c r="V24" s="747"/>
      <c r="W24" s="762" t="s">
        <v>613</v>
      </c>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37"/>
      <c r="B25" s="738"/>
      <c r="C25" s="738"/>
      <c r="D25" s="738"/>
      <c r="E25" s="738"/>
      <c r="F25" s="739"/>
      <c r="G25" s="725"/>
      <c r="H25" s="726"/>
      <c r="I25" s="726"/>
      <c r="J25" s="726"/>
      <c r="K25" s="726"/>
      <c r="L25" s="726"/>
      <c r="M25" s="726"/>
      <c r="N25" s="726"/>
      <c r="O25" s="727"/>
      <c r="P25" s="92"/>
      <c r="Q25" s="93"/>
      <c r="R25" s="93"/>
      <c r="S25" s="93"/>
      <c r="T25" s="93"/>
      <c r="U25" s="93"/>
      <c r="V25" s="94"/>
      <c r="W25" s="765"/>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15">
      <c r="A26" s="737"/>
      <c r="B26" s="738"/>
      <c r="C26" s="738"/>
      <c r="D26" s="738"/>
      <c r="E26" s="738"/>
      <c r="F26" s="739"/>
      <c r="G26" s="725"/>
      <c r="H26" s="726"/>
      <c r="I26" s="726"/>
      <c r="J26" s="726"/>
      <c r="K26" s="726"/>
      <c r="L26" s="726"/>
      <c r="M26" s="726"/>
      <c r="N26" s="726"/>
      <c r="O26" s="727"/>
      <c r="P26" s="92"/>
      <c r="Q26" s="93"/>
      <c r="R26" s="93"/>
      <c r="S26" s="93"/>
      <c r="T26" s="93"/>
      <c r="U26" s="93"/>
      <c r="V26" s="94"/>
      <c r="W26" s="765"/>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7"/>
      <c r="B27" s="738"/>
      <c r="C27" s="738"/>
      <c r="D27" s="738"/>
      <c r="E27" s="738"/>
      <c r="F27" s="739"/>
      <c r="G27" s="725"/>
      <c r="H27" s="726"/>
      <c r="I27" s="726"/>
      <c r="J27" s="726"/>
      <c r="K27" s="726"/>
      <c r="L27" s="726"/>
      <c r="M27" s="726"/>
      <c r="N27" s="726"/>
      <c r="O27" s="727"/>
      <c r="P27" s="92"/>
      <c r="Q27" s="93"/>
      <c r="R27" s="93"/>
      <c r="S27" s="93"/>
      <c r="T27" s="93"/>
      <c r="U27" s="93"/>
      <c r="V27" s="94"/>
      <c r="W27" s="765"/>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15">
      <c r="A28" s="737"/>
      <c r="B28" s="738"/>
      <c r="C28" s="738"/>
      <c r="D28" s="738"/>
      <c r="E28" s="738"/>
      <c r="F28" s="739"/>
      <c r="G28" s="725"/>
      <c r="H28" s="726"/>
      <c r="I28" s="726"/>
      <c r="J28" s="726"/>
      <c r="K28" s="726"/>
      <c r="L28" s="726"/>
      <c r="M28" s="726"/>
      <c r="N28" s="726"/>
      <c r="O28" s="727"/>
      <c r="P28" s="92"/>
      <c r="Q28" s="93"/>
      <c r="R28" s="93"/>
      <c r="S28" s="93"/>
      <c r="T28" s="93"/>
      <c r="U28" s="93"/>
      <c r="V28" s="94"/>
      <c r="W28" s="765"/>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x14ac:dyDescent="0.15">
      <c r="A29" s="737"/>
      <c r="B29" s="738"/>
      <c r="C29" s="738"/>
      <c r="D29" s="738"/>
      <c r="E29" s="738"/>
      <c r="F29" s="739"/>
      <c r="G29" s="728"/>
      <c r="H29" s="729"/>
      <c r="I29" s="729"/>
      <c r="J29" s="729"/>
      <c r="K29" s="729"/>
      <c r="L29" s="729"/>
      <c r="M29" s="729"/>
      <c r="N29" s="729"/>
      <c r="O29" s="730"/>
      <c r="P29" s="731"/>
      <c r="Q29" s="732"/>
      <c r="R29" s="732"/>
      <c r="S29" s="732"/>
      <c r="T29" s="732"/>
      <c r="U29" s="732"/>
      <c r="V29" s="733"/>
      <c r="W29" s="765"/>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25.5" customHeight="1" thickBot="1" x14ac:dyDescent="0.2">
      <c r="A30" s="737"/>
      <c r="B30" s="738"/>
      <c r="C30" s="738"/>
      <c r="D30" s="738"/>
      <c r="E30" s="738"/>
      <c r="F30" s="739"/>
      <c r="G30" s="163" t="s">
        <v>18</v>
      </c>
      <c r="H30" s="755"/>
      <c r="I30" s="755"/>
      <c r="J30" s="755"/>
      <c r="K30" s="755"/>
      <c r="L30" s="755"/>
      <c r="M30" s="755"/>
      <c r="N30" s="755"/>
      <c r="O30" s="756"/>
      <c r="P30" s="757">
        <f>AK15</f>
        <v>4329</v>
      </c>
      <c r="Q30" s="758"/>
      <c r="R30" s="758"/>
      <c r="S30" s="758"/>
      <c r="T30" s="758"/>
      <c r="U30" s="758"/>
      <c r="V30" s="759"/>
      <c r="W30" s="768"/>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47.25" customHeight="1" x14ac:dyDescent="0.15">
      <c r="A31" s="709" t="s">
        <v>576</v>
      </c>
      <c r="B31" s="710"/>
      <c r="C31" s="710"/>
      <c r="D31" s="710"/>
      <c r="E31" s="710"/>
      <c r="F31" s="711"/>
      <c r="G31" s="686" t="s">
        <v>614</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644" t="s">
        <v>615</v>
      </c>
      <c r="H33" s="645"/>
      <c r="I33" s="645"/>
      <c r="J33" s="645"/>
      <c r="K33" s="645"/>
      <c r="L33" s="645"/>
      <c r="M33" s="645"/>
      <c r="N33" s="645"/>
      <c r="O33" s="645"/>
      <c r="P33" s="648" t="s">
        <v>616</v>
      </c>
      <c r="Q33" s="649"/>
      <c r="R33" s="649"/>
      <c r="S33" s="649"/>
      <c r="T33" s="649"/>
      <c r="U33" s="649"/>
      <c r="V33" s="649"/>
      <c r="W33" s="649"/>
      <c r="X33" s="650"/>
      <c r="Y33" s="654" t="s">
        <v>48</v>
      </c>
      <c r="Z33" s="655"/>
      <c r="AA33" s="656"/>
      <c r="AB33" s="657" t="s">
        <v>618</v>
      </c>
      <c r="AC33" s="657"/>
      <c r="AD33" s="657"/>
      <c r="AE33" s="672" t="s">
        <v>613</v>
      </c>
      <c r="AF33" s="658"/>
      <c r="AG33" s="658"/>
      <c r="AH33" s="658"/>
      <c r="AI33" s="672" t="s">
        <v>613</v>
      </c>
      <c r="AJ33" s="658"/>
      <c r="AK33" s="658"/>
      <c r="AL33" s="658"/>
      <c r="AM33" s="672" t="s">
        <v>613</v>
      </c>
      <c r="AN33" s="658"/>
      <c r="AO33" s="658"/>
      <c r="AP33" s="658"/>
      <c r="AQ33" s="672" t="s">
        <v>613</v>
      </c>
      <c r="AR33" s="658"/>
      <c r="AS33" s="658"/>
      <c r="AT33" s="658"/>
      <c r="AU33" s="448" t="s">
        <v>613</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618</v>
      </c>
      <c r="AC34" s="657"/>
      <c r="AD34" s="657"/>
      <c r="AE34" s="672" t="s">
        <v>613</v>
      </c>
      <c r="AF34" s="658"/>
      <c r="AG34" s="658"/>
      <c r="AH34" s="658"/>
      <c r="AI34" s="672" t="s">
        <v>613</v>
      </c>
      <c r="AJ34" s="658"/>
      <c r="AK34" s="658"/>
      <c r="AL34" s="658"/>
      <c r="AM34" s="672" t="s">
        <v>613</v>
      </c>
      <c r="AN34" s="658"/>
      <c r="AO34" s="658"/>
      <c r="AP34" s="658"/>
      <c r="AQ34" s="658">
        <v>1</v>
      </c>
      <c r="AR34" s="658"/>
      <c r="AS34" s="658"/>
      <c r="AT34" s="658"/>
      <c r="AU34" s="448" t="s">
        <v>613</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617</v>
      </c>
      <c r="H36" s="606"/>
      <c r="I36" s="606"/>
      <c r="J36" s="606"/>
      <c r="K36" s="606"/>
      <c r="L36" s="606"/>
      <c r="M36" s="606"/>
      <c r="N36" s="606"/>
      <c r="O36" s="606"/>
      <c r="P36" s="606"/>
      <c r="Q36" s="606"/>
      <c r="R36" s="606"/>
      <c r="S36" s="606"/>
      <c r="T36" s="606"/>
      <c r="U36" s="606"/>
      <c r="V36" s="606"/>
      <c r="W36" s="606"/>
      <c r="X36" s="606"/>
      <c r="Y36" s="666" t="s">
        <v>578</v>
      </c>
      <c r="Z36" s="667"/>
      <c r="AA36" s="668"/>
      <c r="AB36" s="669" t="s">
        <v>619</v>
      </c>
      <c r="AC36" s="670"/>
      <c r="AD36" s="671"/>
      <c r="AE36" s="672" t="s">
        <v>611</v>
      </c>
      <c r="AF36" s="672"/>
      <c r="AG36" s="672"/>
      <c r="AH36" s="672"/>
      <c r="AI36" s="672" t="s">
        <v>611</v>
      </c>
      <c r="AJ36" s="672"/>
      <c r="AK36" s="672"/>
      <c r="AL36" s="672"/>
      <c r="AM36" s="672" t="s">
        <v>611</v>
      </c>
      <c r="AN36" s="672"/>
      <c r="AO36" s="672"/>
      <c r="AP36" s="672"/>
      <c r="AQ36" s="448">
        <v>20</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620</v>
      </c>
      <c r="AC37" s="662"/>
      <c r="AD37" s="663"/>
      <c r="AE37" s="664" t="s">
        <v>611</v>
      </c>
      <c r="AF37" s="664"/>
      <c r="AG37" s="664"/>
      <c r="AH37" s="664"/>
      <c r="AI37" s="664" t="s">
        <v>611</v>
      </c>
      <c r="AJ37" s="664"/>
      <c r="AK37" s="664"/>
      <c r="AL37" s="664"/>
      <c r="AM37" s="664" t="s">
        <v>611</v>
      </c>
      <c r="AN37" s="664"/>
      <c r="AO37" s="664"/>
      <c r="AP37" s="664"/>
      <c r="AQ37" s="664" t="s">
        <v>621</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613</v>
      </c>
      <c r="AR39" s="455"/>
      <c r="AS39" s="401" t="s">
        <v>171</v>
      </c>
      <c r="AT39" s="402"/>
      <c r="AU39" s="500">
        <v>12</v>
      </c>
      <c r="AV39" s="500"/>
      <c r="AW39" s="415" t="s">
        <v>162</v>
      </c>
      <c r="AX39" s="563"/>
    </row>
    <row r="40" spans="1:51" ht="23.25" customHeight="1" x14ac:dyDescent="0.15">
      <c r="A40" s="721"/>
      <c r="B40" s="719"/>
      <c r="C40" s="719"/>
      <c r="D40" s="719"/>
      <c r="E40" s="719"/>
      <c r="F40" s="720"/>
      <c r="G40" s="631" t="s">
        <v>622</v>
      </c>
      <c r="H40" s="632"/>
      <c r="I40" s="632"/>
      <c r="J40" s="632"/>
      <c r="K40" s="632"/>
      <c r="L40" s="632"/>
      <c r="M40" s="632"/>
      <c r="N40" s="632"/>
      <c r="O40" s="633"/>
      <c r="P40" s="237" t="s">
        <v>623</v>
      </c>
      <c r="Q40" s="237"/>
      <c r="R40" s="237"/>
      <c r="S40" s="237"/>
      <c r="T40" s="237"/>
      <c r="U40" s="237"/>
      <c r="V40" s="237"/>
      <c r="W40" s="237"/>
      <c r="X40" s="379"/>
      <c r="Y40" s="640" t="s">
        <v>12</v>
      </c>
      <c r="Z40" s="641"/>
      <c r="AA40" s="642"/>
      <c r="AB40" s="556" t="s">
        <v>248</v>
      </c>
      <c r="AC40" s="556"/>
      <c r="AD40" s="556"/>
      <c r="AE40" s="448">
        <v>21</v>
      </c>
      <c r="AF40" s="436"/>
      <c r="AG40" s="436"/>
      <c r="AH40" s="436"/>
      <c r="AI40" s="448">
        <v>22</v>
      </c>
      <c r="AJ40" s="436"/>
      <c r="AK40" s="436"/>
      <c r="AL40" s="436"/>
      <c r="AM40" s="448" t="s">
        <v>611</v>
      </c>
      <c r="AN40" s="436"/>
      <c r="AO40" s="436"/>
      <c r="AP40" s="436"/>
      <c r="AQ40" s="441" t="s">
        <v>611</v>
      </c>
      <c r="AR40" s="442"/>
      <c r="AS40" s="442"/>
      <c r="AT40" s="443"/>
      <c r="AU40" s="436" t="s">
        <v>611</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248</v>
      </c>
      <c r="AC41" s="542"/>
      <c r="AD41" s="542"/>
      <c r="AE41" s="448" t="s">
        <v>611</v>
      </c>
      <c r="AF41" s="436"/>
      <c r="AG41" s="436"/>
      <c r="AH41" s="436"/>
      <c r="AI41" s="448" t="s">
        <v>611</v>
      </c>
      <c r="AJ41" s="436"/>
      <c r="AK41" s="436"/>
      <c r="AL41" s="436"/>
      <c r="AM41" s="448" t="s">
        <v>611</v>
      </c>
      <c r="AN41" s="436"/>
      <c r="AO41" s="436"/>
      <c r="AP41" s="436"/>
      <c r="AQ41" s="441" t="s">
        <v>611</v>
      </c>
      <c r="AR41" s="442"/>
      <c r="AS41" s="442"/>
      <c r="AT41" s="443"/>
      <c r="AU41" s="436">
        <v>58</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68</v>
      </c>
      <c r="AF42" s="436"/>
      <c r="AG42" s="436"/>
      <c r="AH42" s="436"/>
      <c r="AI42" s="448">
        <v>38</v>
      </c>
      <c r="AJ42" s="436"/>
      <c r="AK42" s="436"/>
      <c r="AL42" s="436"/>
      <c r="AM42" s="448" t="s">
        <v>611</v>
      </c>
      <c r="AN42" s="436"/>
      <c r="AO42" s="436"/>
      <c r="AP42" s="436"/>
      <c r="AQ42" s="441" t="s">
        <v>611</v>
      </c>
      <c r="AR42" s="442"/>
      <c r="AS42" s="442"/>
      <c r="AT42" s="443"/>
      <c r="AU42" s="436" t="s">
        <v>611</v>
      </c>
      <c r="AV42" s="436"/>
      <c r="AW42" s="436"/>
      <c r="AX42" s="437"/>
    </row>
    <row r="43" spans="1:51" ht="23.25" customHeight="1" x14ac:dyDescent="0.15">
      <c r="A43" s="565" t="s">
        <v>257</v>
      </c>
      <c r="B43" s="503"/>
      <c r="C43" s="503"/>
      <c r="D43" s="503"/>
      <c r="E43" s="503"/>
      <c r="F43" s="355"/>
      <c r="G43" s="567" t="s">
        <v>624</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customHeight="1" x14ac:dyDescent="0.15">
      <c r="A65" s="709" t="s">
        <v>576</v>
      </c>
      <c r="B65" s="710"/>
      <c r="C65" s="710"/>
      <c r="D65" s="710"/>
      <c r="E65" s="710"/>
      <c r="F65" s="711"/>
      <c r="G65" s="686" t="s">
        <v>625</v>
      </c>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1</v>
      </c>
    </row>
    <row r="66" spans="1:51" ht="31.5"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1</v>
      </c>
    </row>
    <row r="67" spans="1:51" ht="23.25" customHeight="1" x14ac:dyDescent="0.15">
      <c r="A67" s="689"/>
      <c r="B67" s="504"/>
      <c r="C67" s="504"/>
      <c r="D67" s="504"/>
      <c r="E67" s="504"/>
      <c r="F67" s="357"/>
      <c r="G67" s="644" t="s">
        <v>626</v>
      </c>
      <c r="H67" s="645"/>
      <c r="I67" s="645"/>
      <c r="J67" s="645"/>
      <c r="K67" s="645"/>
      <c r="L67" s="645"/>
      <c r="M67" s="645"/>
      <c r="N67" s="645"/>
      <c r="O67" s="645"/>
      <c r="P67" s="648" t="s">
        <v>627</v>
      </c>
      <c r="Q67" s="649"/>
      <c r="R67" s="649"/>
      <c r="S67" s="649"/>
      <c r="T67" s="649"/>
      <c r="U67" s="649"/>
      <c r="V67" s="649"/>
      <c r="W67" s="649"/>
      <c r="X67" s="650"/>
      <c r="Y67" s="654" t="s">
        <v>48</v>
      </c>
      <c r="Z67" s="655"/>
      <c r="AA67" s="656"/>
      <c r="AB67" s="657" t="s">
        <v>632</v>
      </c>
      <c r="AC67" s="657"/>
      <c r="AD67" s="657"/>
      <c r="AE67" s="658">
        <v>1571</v>
      </c>
      <c r="AF67" s="658"/>
      <c r="AG67" s="658"/>
      <c r="AH67" s="658"/>
      <c r="AI67" s="658">
        <v>395</v>
      </c>
      <c r="AJ67" s="658"/>
      <c r="AK67" s="658"/>
      <c r="AL67" s="658"/>
      <c r="AM67" s="658">
        <v>239</v>
      </c>
      <c r="AN67" s="658"/>
      <c r="AO67" s="658"/>
      <c r="AP67" s="658"/>
      <c r="AQ67" s="658" t="s">
        <v>611</v>
      </c>
      <c r="AR67" s="658"/>
      <c r="AS67" s="658"/>
      <c r="AT67" s="658"/>
      <c r="AU67" s="673" t="s">
        <v>611</v>
      </c>
      <c r="AV67" s="674"/>
      <c r="AW67" s="674"/>
      <c r="AX67" s="675"/>
      <c r="AY67">
        <f>$AY$66</f>
        <v>1</v>
      </c>
    </row>
    <row r="68" spans="1:51" ht="23.25"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t="s">
        <v>632</v>
      </c>
      <c r="AC68" s="657"/>
      <c r="AD68" s="657"/>
      <c r="AE68" s="658" t="s">
        <v>611</v>
      </c>
      <c r="AF68" s="658"/>
      <c r="AG68" s="658"/>
      <c r="AH68" s="658"/>
      <c r="AI68" s="658" t="s">
        <v>611</v>
      </c>
      <c r="AJ68" s="658"/>
      <c r="AK68" s="658"/>
      <c r="AL68" s="658"/>
      <c r="AM68" s="658" t="s">
        <v>611</v>
      </c>
      <c r="AN68" s="658"/>
      <c r="AO68" s="658"/>
      <c r="AP68" s="658"/>
      <c r="AQ68" s="658">
        <v>578</v>
      </c>
      <c r="AR68" s="658"/>
      <c r="AS68" s="658"/>
      <c r="AT68" s="658"/>
      <c r="AU68" s="673" t="s">
        <v>611</v>
      </c>
      <c r="AV68" s="674"/>
      <c r="AW68" s="674"/>
      <c r="AX68" s="675"/>
      <c r="AY68">
        <f>$AY$66</f>
        <v>1</v>
      </c>
    </row>
    <row r="69" spans="1:51" ht="23.25"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1</v>
      </c>
    </row>
    <row r="70" spans="1:51" ht="23.25" customHeight="1" x14ac:dyDescent="0.15">
      <c r="A70" s="701"/>
      <c r="B70" s="702"/>
      <c r="C70" s="702"/>
      <c r="D70" s="702"/>
      <c r="E70" s="702"/>
      <c r="F70" s="703"/>
      <c r="G70" s="605" t="s">
        <v>628</v>
      </c>
      <c r="H70" s="606"/>
      <c r="I70" s="606"/>
      <c r="J70" s="606"/>
      <c r="K70" s="606"/>
      <c r="L70" s="606"/>
      <c r="M70" s="606"/>
      <c r="N70" s="606"/>
      <c r="O70" s="606"/>
      <c r="P70" s="606"/>
      <c r="Q70" s="606"/>
      <c r="R70" s="606"/>
      <c r="S70" s="606"/>
      <c r="T70" s="606"/>
      <c r="U70" s="606"/>
      <c r="V70" s="606"/>
      <c r="W70" s="606"/>
      <c r="X70" s="606"/>
      <c r="Y70" s="666" t="s">
        <v>578</v>
      </c>
      <c r="Z70" s="667"/>
      <c r="AA70" s="668"/>
      <c r="AB70" s="669" t="s">
        <v>619</v>
      </c>
      <c r="AC70" s="670"/>
      <c r="AD70" s="671"/>
      <c r="AE70" s="672">
        <v>14.5</v>
      </c>
      <c r="AF70" s="672"/>
      <c r="AG70" s="672"/>
      <c r="AH70" s="672"/>
      <c r="AI70" s="672">
        <v>9.4</v>
      </c>
      <c r="AJ70" s="672"/>
      <c r="AK70" s="672"/>
      <c r="AL70" s="672"/>
      <c r="AM70" s="672">
        <v>7.7</v>
      </c>
      <c r="AN70" s="672"/>
      <c r="AO70" s="672"/>
      <c r="AP70" s="672"/>
      <c r="AQ70" s="448">
        <v>11.5</v>
      </c>
      <c r="AR70" s="436"/>
      <c r="AS70" s="436"/>
      <c r="AT70" s="436"/>
      <c r="AU70" s="436"/>
      <c r="AV70" s="436"/>
      <c r="AW70" s="436"/>
      <c r="AX70" s="437"/>
      <c r="AY70">
        <f>$AY$69</f>
        <v>1</v>
      </c>
    </row>
    <row r="71" spans="1:51" ht="46.5"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633</v>
      </c>
      <c r="AC71" s="662"/>
      <c r="AD71" s="663"/>
      <c r="AE71" s="664" t="s">
        <v>634</v>
      </c>
      <c r="AF71" s="664"/>
      <c r="AG71" s="664"/>
      <c r="AH71" s="664"/>
      <c r="AI71" s="664" t="s">
        <v>635</v>
      </c>
      <c r="AJ71" s="664"/>
      <c r="AK71" s="664"/>
      <c r="AL71" s="664"/>
      <c r="AM71" s="664" t="s">
        <v>636</v>
      </c>
      <c r="AN71" s="664"/>
      <c r="AO71" s="664"/>
      <c r="AP71" s="664"/>
      <c r="AQ71" s="664" t="s">
        <v>669</v>
      </c>
      <c r="AR71" s="664"/>
      <c r="AS71" s="664"/>
      <c r="AT71" s="664"/>
      <c r="AU71" s="664"/>
      <c r="AV71" s="664"/>
      <c r="AW71" s="664"/>
      <c r="AX71" s="665"/>
      <c r="AY71">
        <f>$AY$69</f>
        <v>1</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613</v>
      </c>
      <c r="AR73" s="455"/>
      <c r="AS73" s="401" t="s">
        <v>171</v>
      </c>
      <c r="AT73" s="402"/>
      <c r="AU73" s="500">
        <v>5</v>
      </c>
      <c r="AV73" s="500"/>
      <c r="AW73" s="415" t="s">
        <v>162</v>
      </c>
      <c r="AX73" s="563"/>
      <c r="AY73">
        <f t="shared" ref="AY73:AY78" si="1">$AY$72</f>
        <v>1</v>
      </c>
    </row>
    <row r="74" spans="1:51" ht="23.25" customHeight="1" x14ac:dyDescent="0.15">
      <c r="A74" s="617"/>
      <c r="B74" s="615"/>
      <c r="C74" s="615"/>
      <c r="D74" s="615"/>
      <c r="E74" s="615"/>
      <c r="F74" s="616"/>
      <c r="G74" s="631" t="s">
        <v>629</v>
      </c>
      <c r="H74" s="632"/>
      <c r="I74" s="632"/>
      <c r="J74" s="632"/>
      <c r="K74" s="632"/>
      <c r="L74" s="632"/>
      <c r="M74" s="632"/>
      <c r="N74" s="632"/>
      <c r="O74" s="633"/>
      <c r="P74" s="237" t="s">
        <v>630</v>
      </c>
      <c r="Q74" s="237"/>
      <c r="R74" s="237"/>
      <c r="S74" s="237"/>
      <c r="T74" s="237"/>
      <c r="U74" s="237"/>
      <c r="V74" s="237"/>
      <c r="W74" s="237"/>
      <c r="X74" s="379"/>
      <c r="Y74" s="640" t="s">
        <v>12</v>
      </c>
      <c r="Z74" s="641"/>
      <c r="AA74" s="642"/>
      <c r="AB74" s="556" t="s">
        <v>632</v>
      </c>
      <c r="AC74" s="556"/>
      <c r="AD74" s="556"/>
      <c r="AE74" s="448">
        <v>0</v>
      </c>
      <c r="AF74" s="436"/>
      <c r="AG74" s="436"/>
      <c r="AH74" s="436"/>
      <c r="AI74" s="448">
        <v>0</v>
      </c>
      <c r="AJ74" s="436"/>
      <c r="AK74" s="436"/>
      <c r="AL74" s="436"/>
      <c r="AM74" s="448">
        <v>79</v>
      </c>
      <c r="AN74" s="436"/>
      <c r="AO74" s="436"/>
      <c r="AP74" s="436"/>
      <c r="AQ74" s="441" t="s">
        <v>611</v>
      </c>
      <c r="AR74" s="442"/>
      <c r="AS74" s="442"/>
      <c r="AT74" s="443"/>
      <c r="AU74" s="436" t="s">
        <v>611</v>
      </c>
      <c r="AV74" s="436"/>
      <c r="AW74" s="436"/>
      <c r="AX74" s="437"/>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632</v>
      </c>
      <c r="AC75" s="542"/>
      <c r="AD75" s="542"/>
      <c r="AE75" s="448" t="s">
        <v>611</v>
      </c>
      <c r="AF75" s="436"/>
      <c r="AG75" s="436"/>
      <c r="AH75" s="436"/>
      <c r="AI75" s="448">
        <v>138</v>
      </c>
      <c r="AJ75" s="436"/>
      <c r="AK75" s="436"/>
      <c r="AL75" s="436"/>
      <c r="AM75" s="448">
        <v>138</v>
      </c>
      <c r="AN75" s="436"/>
      <c r="AO75" s="436"/>
      <c r="AP75" s="436"/>
      <c r="AQ75" s="441" t="s">
        <v>611</v>
      </c>
      <c r="AR75" s="442"/>
      <c r="AS75" s="442"/>
      <c r="AT75" s="443"/>
      <c r="AU75" s="436">
        <v>138</v>
      </c>
      <c r="AV75" s="436"/>
      <c r="AW75" s="436"/>
      <c r="AX75" s="437"/>
      <c r="AY75">
        <f t="shared" si="1"/>
        <v>1</v>
      </c>
    </row>
    <row r="76" spans="1:51" ht="23.2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t="s">
        <v>611</v>
      </c>
      <c r="AF76" s="436"/>
      <c r="AG76" s="436"/>
      <c r="AH76" s="436"/>
      <c r="AI76" s="448">
        <v>0</v>
      </c>
      <c r="AJ76" s="436"/>
      <c r="AK76" s="436"/>
      <c r="AL76" s="436"/>
      <c r="AM76" s="448">
        <v>57</v>
      </c>
      <c r="AN76" s="436"/>
      <c r="AO76" s="436"/>
      <c r="AP76" s="436"/>
      <c r="AQ76" s="441" t="s">
        <v>611</v>
      </c>
      <c r="AR76" s="442"/>
      <c r="AS76" s="442"/>
      <c r="AT76" s="443"/>
      <c r="AU76" s="436" t="s">
        <v>611</v>
      </c>
      <c r="AV76" s="436"/>
      <c r="AW76" s="436"/>
      <c r="AX76" s="437"/>
      <c r="AY76">
        <f t="shared" si="1"/>
        <v>1</v>
      </c>
    </row>
    <row r="77" spans="1:51" ht="23.25" customHeight="1" x14ac:dyDescent="0.15">
      <c r="A77" s="565" t="s">
        <v>257</v>
      </c>
      <c r="B77" s="503"/>
      <c r="C77" s="503"/>
      <c r="D77" s="503"/>
      <c r="E77" s="503"/>
      <c r="F77" s="355"/>
      <c r="G77" s="567" t="s">
        <v>631</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thickBo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637</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638</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667</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668</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611</v>
      </c>
      <c r="K219" s="363"/>
      <c r="L219" s="363"/>
      <c r="M219" s="363"/>
      <c r="N219" s="363"/>
      <c r="O219" s="363"/>
      <c r="P219" s="363"/>
      <c r="Q219" s="363"/>
      <c r="R219" s="363"/>
      <c r="S219" s="363"/>
      <c r="T219" s="364"/>
      <c r="U219" s="365" t="s">
        <v>611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611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611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108.75"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610</v>
      </c>
      <c r="AE224" s="332"/>
      <c r="AF224" s="332"/>
      <c r="AG224" s="333" t="s">
        <v>641</v>
      </c>
      <c r="AH224" s="334"/>
      <c r="AI224" s="334"/>
      <c r="AJ224" s="334"/>
      <c r="AK224" s="334"/>
      <c r="AL224" s="334"/>
      <c r="AM224" s="334"/>
      <c r="AN224" s="334"/>
      <c r="AO224" s="334"/>
      <c r="AP224" s="334"/>
      <c r="AQ224" s="334"/>
      <c r="AR224" s="334"/>
      <c r="AS224" s="334"/>
      <c r="AT224" s="334"/>
      <c r="AU224" s="334"/>
      <c r="AV224" s="334"/>
      <c r="AW224" s="334"/>
      <c r="AX224" s="335"/>
    </row>
    <row r="225" spans="1:50" ht="81.7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610</v>
      </c>
      <c r="AE225" s="220"/>
      <c r="AF225" s="220"/>
      <c r="AG225" s="269" t="s">
        <v>642</v>
      </c>
      <c r="AH225" s="270"/>
      <c r="AI225" s="270"/>
      <c r="AJ225" s="270"/>
      <c r="AK225" s="270"/>
      <c r="AL225" s="270"/>
      <c r="AM225" s="270"/>
      <c r="AN225" s="270"/>
      <c r="AO225" s="270"/>
      <c r="AP225" s="270"/>
      <c r="AQ225" s="270"/>
      <c r="AR225" s="270"/>
      <c r="AS225" s="270"/>
      <c r="AT225" s="270"/>
      <c r="AU225" s="270"/>
      <c r="AV225" s="270"/>
      <c r="AW225" s="270"/>
      <c r="AX225" s="271"/>
    </row>
    <row r="226" spans="1:50" ht="81.7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610</v>
      </c>
      <c r="AE226" s="282"/>
      <c r="AF226" s="282"/>
      <c r="AG226" s="239" t="s">
        <v>643</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639</v>
      </c>
      <c r="AE227" s="234"/>
      <c r="AF227" s="234"/>
      <c r="AG227" s="236" t="s">
        <v>613</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640</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640</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8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610</v>
      </c>
      <c r="AE230" s="259"/>
      <c r="AF230" s="259"/>
      <c r="AG230" s="261" t="s">
        <v>644</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610</v>
      </c>
      <c r="AE231" s="220"/>
      <c r="AF231" s="220"/>
      <c r="AG231" s="269" t="s">
        <v>645</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639</v>
      </c>
      <c r="AE232" s="220"/>
      <c r="AF232" s="220"/>
      <c r="AG232" s="269" t="s">
        <v>646</v>
      </c>
      <c r="AH232" s="270"/>
      <c r="AI232" s="270"/>
      <c r="AJ232" s="270"/>
      <c r="AK232" s="270"/>
      <c r="AL232" s="270"/>
      <c r="AM232" s="270"/>
      <c r="AN232" s="270"/>
      <c r="AO232" s="270"/>
      <c r="AP232" s="270"/>
      <c r="AQ232" s="270"/>
      <c r="AR232" s="270"/>
      <c r="AS232" s="270"/>
      <c r="AT232" s="270"/>
      <c r="AU232" s="270"/>
      <c r="AV232" s="270"/>
      <c r="AW232" s="270"/>
      <c r="AX232" s="271"/>
    </row>
    <row r="233" spans="1:50" ht="42"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610</v>
      </c>
      <c r="AE233" s="220"/>
      <c r="AF233" s="220"/>
      <c r="AG233" s="269" t="s">
        <v>647</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639</v>
      </c>
      <c r="AE234" s="282"/>
      <c r="AF234" s="282"/>
      <c r="AG234" s="283" t="s">
        <v>646</v>
      </c>
      <c r="AH234" s="284"/>
      <c r="AI234" s="284"/>
      <c r="AJ234" s="284"/>
      <c r="AK234" s="284"/>
      <c r="AL234" s="284"/>
      <c r="AM234" s="284"/>
      <c r="AN234" s="284"/>
      <c r="AO234" s="284"/>
      <c r="AP234" s="284"/>
      <c r="AQ234" s="284"/>
      <c r="AR234" s="284"/>
      <c r="AS234" s="284"/>
      <c r="AT234" s="284"/>
      <c r="AU234" s="284"/>
      <c r="AV234" s="284"/>
      <c r="AW234" s="284"/>
      <c r="AX234" s="285"/>
    </row>
    <row r="235" spans="1:50" ht="43.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610</v>
      </c>
      <c r="AE235" s="220"/>
      <c r="AF235" s="291"/>
      <c r="AG235" s="269" t="s">
        <v>648</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639</v>
      </c>
      <c r="AE236" s="345"/>
      <c r="AF236" s="346"/>
      <c r="AG236" s="347" t="s">
        <v>646</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610</v>
      </c>
      <c r="AE237" s="259"/>
      <c r="AF237" s="260"/>
      <c r="AG237" s="261" t="s">
        <v>649</v>
      </c>
      <c r="AH237" s="262"/>
      <c r="AI237" s="262"/>
      <c r="AJ237" s="262"/>
      <c r="AK237" s="262"/>
      <c r="AL237" s="262"/>
      <c r="AM237" s="262"/>
      <c r="AN237" s="262"/>
      <c r="AO237" s="262"/>
      <c r="AP237" s="262"/>
      <c r="AQ237" s="262"/>
      <c r="AR237" s="262"/>
      <c r="AS237" s="262"/>
      <c r="AT237" s="262"/>
      <c r="AU237" s="262"/>
      <c r="AV237" s="262"/>
      <c r="AW237" s="262"/>
      <c r="AX237" s="263"/>
    </row>
    <row r="238" spans="1:50" ht="41.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610</v>
      </c>
      <c r="AE238" s="268"/>
      <c r="AF238" s="268"/>
      <c r="AG238" s="269" t="s">
        <v>650</v>
      </c>
      <c r="AH238" s="270"/>
      <c r="AI238" s="270"/>
      <c r="AJ238" s="270"/>
      <c r="AK238" s="270"/>
      <c r="AL238" s="270"/>
      <c r="AM238" s="270"/>
      <c r="AN238" s="270"/>
      <c r="AO238" s="270"/>
      <c r="AP238" s="270"/>
      <c r="AQ238" s="270"/>
      <c r="AR238" s="270"/>
      <c r="AS238" s="270"/>
      <c r="AT238" s="270"/>
      <c r="AU238" s="270"/>
      <c r="AV238" s="270"/>
      <c r="AW238" s="270"/>
      <c r="AX238" s="271"/>
    </row>
    <row r="239" spans="1:50" ht="42.75"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610</v>
      </c>
      <c r="AE239" s="220"/>
      <c r="AF239" s="220"/>
      <c r="AG239" s="269" t="s">
        <v>651</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610</v>
      </c>
      <c r="AE240" s="220"/>
      <c r="AF240" s="220"/>
      <c r="AG240" s="221" t="s">
        <v>652</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639</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613</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611</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611</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t="s">
        <v>611</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t="s">
        <v>653</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t="s">
        <v>653</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t="s">
        <v>654</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t="s">
        <v>654</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t="s">
        <v>654</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t="s">
        <v>602</v>
      </c>
      <c r="F259" s="171"/>
      <c r="G259" s="171"/>
      <c r="H259" s="77" t="str">
        <f>IF(E259="","","-")</f>
        <v>-</v>
      </c>
      <c r="I259" s="171"/>
      <c r="J259" s="171"/>
      <c r="K259" s="77" t="str">
        <f>IF(I259="","","-")</f>
        <v/>
      </c>
      <c r="L259" s="173">
        <v>2</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t="s">
        <v>602</v>
      </c>
      <c r="F260" s="171"/>
      <c r="G260" s="171"/>
      <c r="H260" s="77"/>
      <c r="I260" s="171"/>
      <c r="J260" s="171"/>
      <c r="K260" s="77"/>
      <c r="L260" s="173">
        <v>2</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601</v>
      </c>
      <c r="H261" s="171"/>
      <c r="I261" s="171"/>
      <c r="J261" s="172">
        <v>20</v>
      </c>
      <c r="K261" s="172"/>
      <c r="L261" s="173">
        <v>2</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thickBot="1" x14ac:dyDescent="0.2">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hidden="1"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hidden="1"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hidden="1"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hidden="1"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hidden="1"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655</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656</v>
      </c>
      <c r="H303" s="150"/>
      <c r="I303" s="150"/>
      <c r="J303" s="150"/>
      <c r="K303" s="151"/>
      <c r="L303" s="152" t="s">
        <v>657</v>
      </c>
      <c r="M303" s="153"/>
      <c r="N303" s="153"/>
      <c r="O303" s="153"/>
      <c r="P303" s="153"/>
      <c r="Q303" s="153"/>
      <c r="R303" s="153"/>
      <c r="S303" s="153"/>
      <c r="T303" s="153"/>
      <c r="U303" s="153"/>
      <c r="V303" s="153"/>
      <c r="W303" s="153"/>
      <c r="X303" s="154"/>
      <c r="Y303" s="155">
        <v>1304</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1304</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4" t="s">
        <v>660</v>
      </c>
      <c r="D359" s="114"/>
      <c r="E359" s="114"/>
      <c r="F359" s="114"/>
      <c r="G359" s="114"/>
      <c r="H359" s="114"/>
      <c r="I359" s="114"/>
      <c r="J359" s="98">
        <v>3000020202011</v>
      </c>
      <c r="K359" s="99"/>
      <c r="L359" s="99"/>
      <c r="M359" s="99"/>
      <c r="N359" s="99"/>
      <c r="O359" s="99"/>
      <c r="P359" s="100" t="s">
        <v>659</v>
      </c>
      <c r="Q359" s="100"/>
      <c r="R359" s="100"/>
      <c r="S359" s="100"/>
      <c r="T359" s="100"/>
      <c r="U359" s="100"/>
      <c r="V359" s="100"/>
      <c r="W359" s="100"/>
      <c r="X359" s="100"/>
      <c r="Y359" s="101">
        <v>1304</v>
      </c>
      <c r="Z359" s="102"/>
      <c r="AA359" s="102"/>
      <c r="AB359" s="103"/>
      <c r="AC359" s="84" t="s">
        <v>658</v>
      </c>
      <c r="AD359" s="85"/>
      <c r="AE359" s="85"/>
      <c r="AF359" s="85"/>
      <c r="AG359" s="85"/>
      <c r="AH359" s="117" t="s">
        <v>611</v>
      </c>
      <c r="AI359" s="118"/>
      <c r="AJ359" s="118"/>
      <c r="AK359" s="118"/>
      <c r="AL359" s="88" t="s">
        <v>611</v>
      </c>
      <c r="AM359" s="89"/>
      <c r="AN359" s="89"/>
      <c r="AO359" s="90"/>
      <c r="AP359" s="91" t="s">
        <v>611</v>
      </c>
      <c r="AQ359" s="91"/>
      <c r="AR359" s="91"/>
      <c r="AS359" s="91"/>
      <c r="AT359" s="91"/>
      <c r="AU359" s="91"/>
      <c r="AV359" s="91"/>
      <c r="AW359" s="91"/>
      <c r="AX359" s="91"/>
    </row>
    <row r="360" spans="1:51" ht="30" customHeight="1" x14ac:dyDescent="0.15">
      <c r="A360" s="95">
        <v>2</v>
      </c>
      <c r="B360" s="95">
        <v>1</v>
      </c>
      <c r="C360" s="115" t="s">
        <v>661</v>
      </c>
      <c r="D360" s="114"/>
      <c r="E360" s="114"/>
      <c r="F360" s="114"/>
      <c r="G360" s="114"/>
      <c r="H360" s="114"/>
      <c r="I360" s="114"/>
      <c r="J360" s="98">
        <v>1000020382078</v>
      </c>
      <c r="K360" s="99"/>
      <c r="L360" s="99"/>
      <c r="M360" s="99"/>
      <c r="N360" s="99"/>
      <c r="O360" s="99"/>
      <c r="P360" s="100" t="s">
        <v>659</v>
      </c>
      <c r="Q360" s="100"/>
      <c r="R360" s="100"/>
      <c r="S360" s="100"/>
      <c r="T360" s="100"/>
      <c r="U360" s="100"/>
      <c r="V360" s="100"/>
      <c r="W360" s="100"/>
      <c r="X360" s="100"/>
      <c r="Y360" s="101">
        <v>202</v>
      </c>
      <c r="Z360" s="102"/>
      <c r="AA360" s="102"/>
      <c r="AB360" s="103"/>
      <c r="AC360" s="84" t="s">
        <v>658</v>
      </c>
      <c r="AD360" s="85"/>
      <c r="AE360" s="85"/>
      <c r="AF360" s="85"/>
      <c r="AG360" s="85"/>
      <c r="AH360" s="117" t="s">
        <v>611</v>
      </c>
      <c r="AI360" s="118"/>
      <c r="AJ360" s="118"/>
      <c r="AK360" s="118"/>
      <c r="AL360" s="88" t="s">
        <v>611</v>
      </c>
      <c r="AM360" s="89"/>
      <c r="AN360" s="89"/>
      <c r="AO360" s="90"/>
      <c r="AP360" s="91" t="s">
        <v>611</v>
      </c>
      <c r="AQ360" s="91"/>
      <c r="AR360" s="91"/>
      <c r="AS360" s="91"/>
      <c r="AT360" s="91"/>
      <c r="AU360" s="91"/>
      <c r="AV360" s="91"/>
      <c r="AW360" s="91"/>
      <c r="AX360" s="91"/>
      <c r="AY360">
        <f>COUNTA($C$360)</f>
        <v>1</v>
      </c>
    </row>
    <row r="361" spans="1:51" ht="30" customHeight="1" x14ac:dyDescent="0.15">
      <c r="A361" s="95">
        <v>3</v>
      </c>
      <c r="B361" s="95">
        <v>1</v>
      </c>
      <c r="C361" s="115" t="s">
        <v>662</v>
      </c>
      <c r="D361" s="114"/>
      <c r="E361" s="114"/>
      <c r="F361" s="114"/>
      <c r="G361" s="114"/>
      <c r="H361" s="114"/>
      <c r="I361" s="114"/>
      <c r="J361" s="98">
        <v>4000020382141</v>
      </c>
      <c r="K361" s="99"/>
      <c r="L361" s="99"/>
      <c r="M361" s="99"/>
      <c r="N361" s="99"/>
      <c r="O361" s="99"/>
      <c r="P361" s="116" t="s">
        <v>659</v>
      </c>
      <c r="Q361" s="100"/>
      <c r="R361" s="100"/>
      <c r="S361" s="100"/>
      <c r="T361" s="100"/>
      <c r="U361" s="100"/>
      <c r="V361" s="100"/>
      <c r="W361" s="100"/>
      <c r="X361" s="100"/>
      <c r="Y361" s="101">
        <v>166</v>
      </c>
      <c r="Z361" s="102"/>
      <c r="AA361" s="102"/>
      <c r="AB361" s="103"/>
      <c r="AC361" s="84" t="s">
        <v>658</v>
      </c>
      <c r="AD361" s="85"/>
      <c r="AE361" s="85"/>
      <c r="AF361" s="85"/>
      <c r="AG361" s="85"/>
      <c r="AH361" s="86" t="s">
        <v>611</v>
      </c>
      <c r="AI361" s="87"/>
      <c r="AJ361" s="87"/>
      <c r="AK361" s="87"/>
      <c r="AL361" s="88" t="s">
        <v>611</v>
      </c>
      <c r="AM361" s="89"/>
      <c r="AN361" s="89"/>
      <c r="AO361" s="90"/>
      <c r="AP361" s="91" t="s">
        <v>611</v>
      </c>
      <c r="AQ361" s="91"/>
      <c r="AR361" s="91"/>
      <c r="AS361" s="91"/>
      <c r="AT361" s="91"/>
      <c r="AU361" s="91"/>
      <c r="AV361" s="91"/>
      <c r="AW361" s="91"/>
      <c r="AX361" s="91"/>
      <c r="AY361">
        <f>COUNTA($C$361)</f>
        <v>1</v>
      </c>
    </row>
    <row r="362" spans="1:51" ht="30" customHeight="1" x14ac:dyDescent="0.15">
      <c r="A362" s="95">
        <v>4</v>
      </c>
      <c r="B362" s="95">
        <v>1</v>
      </c>
      <c r="C362" s="115" t="s">
        <v>663</v>
      </c>
      <c r="D362" s="114"/>
      <c r="E362" s="114"/>
      <c r="F362" s="114"/>
      <c r="G362" s="114"/>
      <c r="H362" s="114"/>
      <c r="I362" s="114"/>
      <c r="J362" s="98">
        <v>1000020042153</v>
      </c>
      <c r="K362" s="99"/>
      <c r="L362" s="99"/>
      <c r="M362" s="99"/>
      <c r="N362" s="99"/>
      <c r="O362" s="99"/>
      <c r="P362" s="116" t="s">
        <v>659</v>
      </c>
      <c r="Q362" s="100"/>
      <c r="R362" s="100"/>
      <c r="S362" s="100"/>
      <c r="T362" s="100"/>
      <c r="U362" s="100"/>
      <c r="V362" s="100"/>
      <c r="W362" s="100"/>
      <c r="X362" s="100"/>
      <c r="Y362" s="101">
        <v>108</v>
      </c>
      <c r="Z362" s="102"/>
      <c r="AA362" s="102"/>
      <c r="AB362" s="103"/>
      <c r="AC362" s="84" t="s">
        <v>658</v>
      </c>
      <c r="AD362" s="85"/>
      <c r="AE362" s="85"/>
      <c r="AF362" s="85"/>
      <c r="AG362" s="85"/>
      <c r="AH362" s="86" t="s">
        <v>611</v>
      </c>
      <c r="AI362" s="87"/>
      <c r="AJ362" s="87"/>
      <c r="AK362" s="87"/>
      <c r="AL362" s="88" t="s">
        <v>611</v>
      </c>
      <c r="AM362" s="89"/>
      <c r="AN362" s="89"/>
      <c r="AO362" s="90"/>
      <c r="AP362" s="91" t="s">
        <v>611</v>
      </c>
      <c r="AQ362" s="91"/>
      <c r="AR362" s="91"/>
      <c r="AS362" s="91"/>
      <c r="AT362" s="91"/>
      <c r="AU362" s="91"/>
      <c r="AV362" s="91"/>
      <c r="AW362" s="91"/>
      <c r="AX362" s="91"/>
      <c r="AY362">
        <f>COUNTA($C$362)</f>
        <v>1</v>
      </c>
    </row>
    <row r="363" spans="1:51" ht="30" customHeight="1" x14ac:dyDescent="0.15">
      <c r="A363" s="95">
        <v>5</v>
      </c>
      <c r="B363" s="95">
        <v>1</v>
      </c>
      <c r="C363" s="115" t="s">
        <v>664</v>
      </c>
      <c r="D363" s="114"/>
      <c r="E363" s="114"/>
      <c r="F363" s="114"/>
      <c r="G363" s="114"/>
      <c r="H363" s="114"/>
      <c r="I363" s="114"/>
      <c r="J363" s="98">
        <v>5000020044229</v>
      </c>
      <c r="K363" s="99"/>
      <c r="L363" s="99"/>
      <c r="M363" s="99"/>
      <c r="N363" s="99"/>
      <c r="O363" s="99"/>
      <c r="P363" s="100" t="s">
        <v>659</v>
      </c>
      <c r="Q363" s="100"/>
      <c r="R363" s="100"/>
      <c r="S363" s="100"/>
      <c r="T363" s="100"/>
      <c r="U363" s="100"/>
      <c r="V363" s="100"/>
      <c r="W363" s="100"/>
      <c r="X363" s="100"/>
      <c r="Y363" s="101">
        <v>35</v>
      </c>
      <c r="Z363" s="102"/>
      <c r="AA363" s="102"/>
      <c r="AB363" s="103"/>
      <c r="AC363" s="84" t="s">
        <v>658</v>
      </c>
      <c r="AD363" s="85"/>
      <c r="AE363" s="85"/>
      <c r="AF363" s="85"/>
      <c r="AG363" s="85"/>
      <c r="AH363" s="86" t="s">
        <v>611</v>
      </c>
      <c r="AI363" s="87"/>
      <c r="AJ363" s="87"/>
      <c r="AK363" s="87"/>
      <c r="AL363" s="88" t="s">
        <v>611</v>
      </c>
      <c r="AM363" s="89"/>
      <c r="AN363" s="89"/>
      <c r="AO363" s="90"/>
      <c r="AP363" s="91" t="s">
        <v>611</v>
      </c>
      <c r="AQ363" s="91"/>
      <c r="AR363" s="91"/>
      <c r="AS363" s="91"/>
      <c r="AT363" s="91"/>
      <c r="AU363" s="91"/>
      <c r="AV363" s="91"/>
      <c r="AW363" s="91"/>
      <c r="AX363" s="91"/>
      <c r="AY363">
        <f>COUNTA($C$363)</f>
        <v>1</v>
      </c>
    </row>
    <row r="364" spans="1:51" ht="30" customHeight="1" x14ac:dyDescent="0.15">
      <c r="A364" s="95">
        <v>6</v>
      </c>
      <c r="B364" s="95">
        <v>1</v>
      </c>
      <c r="C364" s="115" t="s">
        <v>665</v>
      </c>
      <c r="D364" s="114"/>
      <c r="E364" s="114"/>
      <c r="F364" s="114"/>
      <c r="G364" s="114"/>
      <c r="H364" s="114"/>
      <c r="I364" s="114"/>
      <c r="J364" s="98">
        <v>7000020043419</v>
      </c>
      <c r="K364" s="99"/>
      <c r="L364" s="99"/>
      <c r="M364" s="99"/>
      <c r="N364" s="99"/>
      <c r="O364" s="99"/>
      <c r="P364" s="100" t="s">
        <v>659</v>
      </c>
      <c r="Q364" s="100"/>
      <c r="R364" s="100"/>
      <c r="S364" s="100"/>
      <c r="T364" s="100"/>
      <c r="U364" s="100"/>
      <c r="V364" s="100"/>
      <c r="W364" s="100"/>
      <c r="X364" s="100"/>
      <c r="Y364" s="101">
        <v>27</v>
      </c>
      <c r="Z364" s="102"/>
      <c r="AA364" s="102"/>
      <c r="AB364" s="103"/>
      <c r="AC364" s="84" t="s">
        <v>658</v>
      </c>
      <c r="AD364" s="85"/>
      <c r="AE364" s="85"/>
      <c r="AF364" s="85"/>
      <c r="AG364" s="85"/>
      <c r="AH364" s="86" t="s">
        <v>611</v>
      </c>
      <c r="AI364" s="87"/>
      <c r="AJ364" s="87"/>
      <c r="AK364" s="87"/>
      <c r="AL364" s="88" t="s">
        <v>611</v>
      </c>
      <c r="AM364" s="89"/>
      <c r="AN364" s="89"/>
      <c r="AO364" s="90"/>
      <c r="AP364" s="91" t="s">
        <v>611</v>
      </c>
      <c r="AQ364" s="91"/>
      <c r="AR364" s="91"/>
      <c r="AS364" s="91"/>
      <c r="AT364" s="91"/>
      <c r="AU364" s="91"/>
      <c r="AV364" s="91"/>
      <c r="AW364" s="91"/>
      <c r="AX364" s="91"/>
      <c r="AY364">
        <f>COUNTA($C$364)</f>
        <v>1</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16383" man="1"/>
    <brk id="226"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610</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610</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610</v>
      </c>
      <c r="M6" s="13" t="str">
        <f t="shared" si="2"/>
        <v>公共事業</v>
      </c>
      <c r="N6" s="13" t="str">
        <f t="shared" si="6"/>
        <v>公共事業</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t="s">
        <v>610</v>
      </c>
      <c r="C9" s="13" t="str">
        <f t="shared" si="0"/>
        <v>高齢社会対策</v>
      </c>
      <c r="D9" s="13" t="str">
        <f t="shared" si="8"/>
        <v>高齢社会対策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高齢社会対策</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t="s">
        <v>610</v>
      </c>
      <c r="C11" s="13" t="str">
        <f t="shared" si="0"/>
        <v>子ども・若者育成支援</v>
      </c>
      <c r="D11" s="13" t="str">
        <f t="shared" si="8"/>
        <v>高齢社会対策、子ども・若者育成支援</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t="s">
        <v>610</v>
      </c>
      <c r="C12" s="13" t="str">
        <f t="shared" ref="C12:C23" si="9">IF(B12="","",A12)</f>
        <v>障害者施策</v>
      </c>
      <c r="D12" s="13" t="str">
        <f t="shared" si="8"/>
        <v>高齢社会対策、子ども・若者育成支援、障害者施策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t="s">
        <v>610</v>
      </c>
      <c r="C13" s="13" t="str">
        <f t="shared" si="9"/>
        <v>少子化社会対策</v>
      </c>
      <c r="D13" s="13" t="str">
        <f t="shared" si="8"/>
        <v>高齢社会対策、子ども・若者育成支援、障害者施策、少子化社会対策</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高齢社会対策、子ども・若者育成支援、障害者施策、少子化社会対策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高齢社会対策、子ども・若者育成支援、障害者施策、少子化社会対策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高齢社会対策、子ども・若者育成支援、障害者施策、少子化社会対策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高齢社会対策、子ども・若者育成支援、障害者施策、少子化社会対策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高齢社会対策、子ども・若者育成支援、障害者施策、少子化社会対策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高齢社会対策、子ども・若者育成支援、障害者施策、少子化社会対策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高齢社会対策、子ども・若者育成支援、障害者施策、少子化社会対策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高齢社会対策、子ども・若者育成支援、障害者施策、少子化社会対策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高齢社会対策、子ども・若者育成支援、障害者施策、少子化社会対策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高齢社会対策、子ども・若者育成支援、障害者施策、少子化社会対策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高齢社会対策、子ども・若者育成支援、障害者施策、少子化社会対策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2022-11-07T12:33:53Z</cp:lastPrinted>
  <dcterms:created xsi:type="dcterms:W3CDTF">2012-03-13T00:50:25Z</dcterms:created>
  <dcterms:modified xsi:type="dcterms:W3CDTF">2022-11-11T10:06:14Z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