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<sst xmlns="http://schemas.openxmlformats.org/spreadsheetml/2006/main" count="1318" uniqueCount="674">
  <si>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</si>
  <si>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</si>
  <si>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</si>
  <si>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</si>
  <si>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</si>
  <si>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</si>
  <si>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</si>
  <si>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</si>
  <si>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</si>
  <si>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</si>
  <si>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</si>
  <si>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</si>
  <si>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</si>
  <si>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</si>
  <si>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</si>
  <si>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</si>
  <si>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</si>
  <si>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</si>
  <si>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</si>
  <si>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</si>
  <si>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</si>
  <si>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</si>
  <si>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</si>
  <si>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</si>
  <si>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</si>
  <si>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</si>
  <si>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</si>
  <si>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</si>
  <si>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</si>
  <si>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</si>
  <si>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</si>
  <si>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</si>
  <si>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</si>
  <si>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</si>
  <si>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</si>
  <si>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</si>
  <si>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</si>
  <si>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</si>
  <si>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</si>
  <si>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</si>
  <si>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</si>
  <si>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</si>
  <si>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</si>
  <si>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</si>
  <si>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</si>
  <si>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</si>
  <si>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</si>
  <si>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</si>
  <si>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</si>
  <si>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</si>
  <si>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</si>
  <si>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</si>
  <si>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</si>
  <si>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</si>
  <si>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</si>
  <si>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</si>
  <si>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</si>
  <si>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</si>
  <si>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</si>
  <si>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</si>
  <si>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</si>
  <si>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</si>
  <si>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</si>
  <si>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</si>
  <si>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</si>
  <si>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</si>
  <si>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</si>
  <si>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</si>
  <si>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</si>
  <si>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</si>
  <si>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</si>
  <si>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</si>
  <si>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</si>
  <si>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</si>
  <si>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</si>
  <si>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</si>
  <si>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</si>
  <si>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</si>
  <si>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</si>
  <si>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</si>
  <si>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</si>
  <si>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</si>
  <si>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</si>
  <si>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</si>
  <si>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</si>
  <si>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</si>
  <si>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</si>
  <si>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</si>
  <si>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</si>
  <si>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</si>
  <si>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</si>
  <si>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</si>
  <si>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</si>
  <si>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</si>
  <si>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</si>
  <si>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</si>
  <si>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</si>
  <si>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</si>
  <si>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</si>
  <si>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</si>
  <si>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</si>
  <si>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</si>
  <si>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</si>
  <si>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</si>
  <si>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</si>
  <si>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</si>
  <si>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</si>
  <si>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</si>
  <si>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</si>
  <si>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</si>
  <si>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</si>
  <si>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</si>
  <si>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</si>
  <si>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</si>
  <si>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</si>
  <si>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</si>
  <si>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</si>
  <si>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</si>
  <si>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</si>
  <si>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</si>
  <si>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</si>
  <si>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</si>
  <si>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</si>
  <si>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</si>
  <si>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</si>
  <si>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</si>
  <si>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</si>
  <si>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</si>
  <si>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</si>
  <si>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</si>
  <si>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</si>
  <si>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</si>
  <si>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</si>
  <si>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</si>
  <si>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</si>
  <si>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</si>
  <si>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</si>
  <si>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</si>
  <si>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</si>
  <si>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</si>
  <si>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</si>
  <si>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</si>
  <si>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</si>
  <si>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</si>
  <si>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</si>
  <si>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</si>
  <si>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</si>
  <si>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</si>
  <si>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</si>
  <si>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</si>
  <si>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</si>
  <si>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</si>
  <si>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</si>
  <si>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</si>
  <si>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</si>
  <si>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</si>
  <si>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</si>
  <si>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</si>
  <si>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</si>
  <si>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</si>
  <si>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</si>
  <si>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</si>
  <si>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</si>
  <si>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</si>
  <si>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</si>
  <si>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</si>
  <si>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</si>
  <si>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</si>
  <si>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</si>
  <si>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</si>
  <si>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</si>
  <si>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</si>
  <si>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</si>
  <si>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</si>
  <si>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</si>
  <si>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</si>
  <si>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</si>
  <si>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</si>
  <si>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</si>
  <si>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</si>
  <si>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</si>
  <si>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</si>
  <si>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</si>
  <si>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</si>
  <si>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</si>
  <si>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</si>
  <si>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</si>
  <si>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</si>
  <si>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</si>
  <si>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</si>
  <si>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</si>
  <si>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</si>
  <si>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</si>
  <si>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</si>
  <si>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</si>
  <si>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</si>
  <si>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</si>
  <si>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</si>
  <si>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</si>
  <si>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</si>
  <si>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</si>
  <si>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</si>
  <si>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</si>
  <si>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</si>
  <si>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</si>
  <si>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</si>
  <si>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</si>
  <si>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</si>
  <si>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</si>
  <si>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</si>
  <si>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</si>
  <si>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</si>
  <si>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</si>
  <si>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</si>
  <si>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</si>
  <si>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</si>
  <si>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</si>
  <si>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</si>
  <si>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</si>
  <si>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</si>
  <si>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</si>
  <si>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</si>
  <si>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</si>
  <si>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</si>
  <si>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</si>
  <si>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</si>
  <si>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</si>
  <si>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</si>
  <si>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</si>
  <si>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</si>
  <si>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</si>
  <si>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</si>
  <si>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</si>
  <si>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</si>
  <si>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</si>
  <si>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</si>
  <si>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</si>
  <si>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</si>
  <si>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</si>
  <si>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</si>
  <si>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</si>
  <si>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</si>
  <si>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</si>
  <si>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</si>
  <si>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</si>
  <si>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</si>
  <si>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</si>
  <si>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</si>
  <si>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</si>
  <si>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</si>
  <si>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</si>
  <si>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</si>
  <si>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</si>
  <si>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</si>
  <si>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</si>
  <si>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</si>
  <si>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</si>
  <si>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</si>
  <si>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</si>
  <si>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</si>
  <si>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</si>
  <si>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</si>
  <si>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</si>
  <si>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</si>
  <si>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</si>
  <si>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</si>
  <si>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</si>
  <si>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</si>
  <si>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</si>
  <si>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</si>
  <si>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</si>
  <si>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</si>
  <si>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</si>
  <si>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</si>
  <si>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</si>
  <si>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</si>
  <si>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</si>
  <si>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</si>
  <si>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</si>
  <si>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</si>
  <si>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</si>
  <si>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</si>
  <si>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</si>
  <si>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</si>
  <si>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</si>
  <si>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</si>
  <si>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</si>
  <si>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</si>
  <si>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</si>
  <si>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</si>
  <si>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</si>
  <si>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</si>
  <si>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</si>
  <si>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</si>
  <si>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</si>
  <si>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</si>
  <si>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</si>
  <si>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</si>
  <si>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</si>
  <si>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</si>
  <si>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</si>
  <si>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</si>
  <si>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</si>
  <si>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</si>
  <si>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</si>
  <si>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</si>
  <si>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</si>
  <si>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</si>
  <si>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</si>
  <si>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</si>
  <si>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</si>
  <si>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</si>
  <si>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</si>
  <si>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</si>
  <si>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</si>
  <si>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</si>
  <si>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</si>
  <si>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</si>
  <si>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</si>
  <si>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</si>
  <si>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</si>
  <si>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</si>
  <si>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</si>
  <si>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</si>
  <si>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</si>
  <si>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</si>
  <si>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</si>
  <si>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</si>
  <si>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</si>
  <si>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</si>
  <si>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</si>
  <si>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</si>
  <si>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</si>
  <si>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</si>
  <si>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</si>
  <si>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</si>
  <si>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</si>
  <si>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</si>
  <si>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</si>
  <si>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</si>
  <si>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</si>
  <si>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</si>
  <si>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</si>
  <si>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</si>
  <si>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</si>
  <si>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</si>
  <si>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</si>
  <si>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</si>
  <si>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</si>
  <si>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</si>
  <si>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</si>
  <si>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</si>
  <si>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</si>
  <si>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</si>
  <si>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</si>
  <si>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</si>
  <si>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</si>
  <si>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</si>
  <si>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</si>
  <si>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</si>
  <si>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</si>
  <si>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</si>
  <si>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</si>
  <si>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</si>
  <si>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</si>
  <si>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</si>
  <si>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</si>
  <si>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</si>
  <si>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</si>
  <si>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</si>
  <si>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</si>
  <si>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</si>
  <si>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</si>
  <si>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</si>
  <si>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</si>
  <si>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</si>
  <si>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</si>
  <si>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</si>
  <si>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</si>
  <si>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</si>
  <si>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</si>
  <si>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</si>
  <si>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</si>
  <si>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</si>
  <si>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</si>
  <si>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</si>
  <si>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</si>
  <si>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</si>
  <si>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</si>
  <si>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</si>
  <si>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</si>
  <si>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</si>
  <si>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</si>
  <si>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</si>
  <si>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</si>
  <si>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</si>
  <si>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</si>
  <si>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</si>
  <si>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</si>
  <si>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</si>
  <si>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</si>
  <si>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</si>
  <si>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</si>
  <si>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</si>
  <si>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</si>
  <si>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</si>
  <si>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</si>
  <si>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</si>
  <si>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</si>
  <si>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</si>
  <si>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</si>
  <si>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</si>
  <si>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</si>
  <si>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</si>
  <si>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</si>
  <si>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</si>
  <si>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</si>
  <si>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</si>
  <si>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</si>
  <si>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</si>
  <si>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</si>
  <si>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</si>
  <si>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</si>
  <si>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</si>
  <si>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</si>
  <si>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</si>
  <si>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</si>
  <si>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</si>
  <si>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</si>
  <si>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</si>
  <si>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</si>
  <si>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</si>
  <si>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</si>
  <si>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</si>
  <si>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</si>
  <si>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</si>
  <si>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</si>
  <si>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</si>
  <si>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</si>
  <si>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</si>
  <si>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</si>
  <si>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</si>
  <si>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</si>
  <si>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</si>
  <si>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</si>
  <si>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</si>
  <si>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</si>
  <si>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</si>
  <si>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</si>
  <si>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</si>
  <si>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</si>
  <si>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</si>
  <si>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</si>
  <si>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</si>
  <si>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</si>
  <si>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</si>
  <si>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</si>
  <si>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</si>
  <si>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</si>
  <si>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</si>
  <si>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</si>
  <si>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</si>
  <si>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</si>
  <si>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</si>
  <si>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</si>
  <si>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</si>
  <si>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</si>
  <si>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</si>
  <si>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</si>
  <si>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</si>
  <si>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</si>
  <si>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</si>
  <si>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</si>
  <si>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</si>
  <si>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</si>
  <si>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</si>
  <si>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</si>
  <si>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</si>
  <si>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</si>
  <si>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</si>
  <si>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</si>
  <si>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</si>
  <si>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</si>
  <si>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</si>
  <si>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</si>
  <si>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</si>
  <si>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</si>
  <si>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</si>
  <si>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</si>
  <si>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</si>
  <si>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</si>
  <si>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</si>
  <si>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</si>
  <si>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</si>
  <si>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</si>
  <si>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</si>
  <si>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</si>
  <si>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</si>
  <si>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</si>
  <si>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</si>
  <si>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</si>
  <si>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</si>
  <si>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</si>
  <si>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</si>
  <si>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</si>
  <si>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</si>
  <si>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</si>
  <si>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</si>
  <si>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</si>
  <si>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</si>
  <si>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</si>
  <si>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</si>
  <si>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</si>
  <si>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</si>
  <si>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</si>
  <si>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</si>
  <si>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</si>
  <si>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</si>
  <si>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</si>
  <si>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</si>
  <si>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</si>
  <si>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</si>
  <si>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</si>
  <si>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</si>
  <si>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</si>
  <si>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</si>
  <si>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</si>
  <si>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</si>
  <si>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</si>
  <si>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</si>
  <si>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</si>
  <si>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</si>
  <si>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</si>
  <si>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</si>
  <si>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</si>
  <si>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</si>
  <si>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</si>
  <si>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</si>
  <si>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</si>
  <si>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</si>
  <si>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</si>
  <si>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</si>
  <si>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</si>
  <si>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</si>
  <si>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</si>
  <si>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</si>
  <si>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</si>
  <si>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</si>
  <si>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</si>
  <si>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</si>
  <si>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</si>
  <si>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</si>
  <si>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</si>
  <si>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</si>
  <si>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</si>
  <si>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</si>
  <si>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</si>
  <si>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</si>
  <si>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</si>
  <si>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</si>
  <si>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</si>
  <si>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</si>
  <si>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</si>
  <si>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</si>
  <si>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</si>
  <si>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</si>
  <si>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</si>
  <si>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</si>
  <si>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</si>
  <si>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</si>
  <si>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</si>
  <si>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</si>
  <si>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</si>
  <si>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</si>
  <si>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</si>
  <si>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</si>
  <si>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</si>
  <si>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</si>
  <si>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</si>
  <si>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</si>
  <si>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</si>
  <si>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</si>
  <si>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</si>
  <si>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</si>
  <si>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</si>
  <si>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</si>
  <si>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</si>
  <si>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</si>
  <si>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</si>
  <si>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</si>
  <si>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</si>
  <si>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</si>
  <si>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</si>
  <si>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</si>
  <si>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</si>
  <si>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</si>
  <si>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</si>
  <si>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</si>
  <si>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</si>
  <si>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</si>
  <si>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きめ細やかな豪雪地帯対策の推進に要する経費</t>
  </si>
  <si>
    <t>国交</t>
  </si>
  <si>
    <t>国土交通省</t>
  </si>
  <si>
    <t>国土政策局</t>
  </si>
  <si>
    <t>地方振興課</t>
  </si>
  <si>
    <t>平成25年度</t>
  </si>
  <si>
    <t>終了予定なし</t>
  </si>
  <si>
    <t>課長　佐藤 哲也</t>
  </si>
  <si>
    <t>○</t>
  </si>
  <si>
    <t>豪雪地帯対策特別措置法第1条</t>
  </si>
  <si>
    <t>豪雪地帯対策基本計画
(平成24年12月閣議決定）</t>
  </si>
  <si>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特に、都市再生・地域再生を実現する観点から、豪雪地帯における共助による除雪体制の構築を推進し、安全・安心な雪国の形成により地方創生に寄与する。</t>
  </si>
  <si>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排雪作業中の事故を減らすため、自立的で安全な地域を実現するための将来構想を地域ぐるみで設定し、その達成のための地域のルールや各主体の取組を定める地域安全克雪方針の策定に対し行うとともに、方針策定に並行して行われる共助による除排雪体制整備に向けた取組や安全な除雪作業に資する取組について支援を行う。</t>
    <rPh sb="129" eb="132">
      <t>ジョハイセツ</t>
    </rPh>
    <rPh sb="272" eb="274">
      <t>シエン</t>
    </rPh>
    <rPh sb="275" eb="276">
      <t>オコナ</t>
    </rPh>
    <phoneticPr fontId="4"/>
  </si>
  <si>
    <t>-</t>
  </si>
  <si>
    <t>-</t>
    <phoneticPr fontId="5"/>
  </si>
  <si>
    <t>豪雪地帯安全確保緊急対策交付金</t>
    <rPh sb="0" eb="2">
      <t>ゴウセツ</t>
    </rPh>
    <rPh sb="2" eb="4">
      <t>チタイ</t>
    </rPh>
    <rPh sb="4" eb="6">
      <t>アンゼン</t>
    </rPh>
    <rPh sb="6" eb="8">
      <t>カクホ</t>
    </rPh>
    <rPh sb="8" eb="10">
      <t>キンキュウ</t>
    </rPh>
    <rPh sb="10" eb="12">
      <t>タイサク</t>
    </rPh>
    <rPh sb="12" eb="15">
      <t>コウフキン</t>
    </rPh>
    <phoneticPr fontId="4"/>
  </si>
  <si>
    <t>先進的な共助除排雪体制づくりに取り組むモデル団体を支援し、得られたノウハウを集約して豪雪地帯全域に横展開する。</t>
    <rPh sb="0" eb="3">
      <t>センシンテキ</t>
    </rPh>
    <rPh sb="4" eb="6">
      <t>キョウジョ</t>
    </rPh>
    <rPh sb="6" eb="9">
      <t>ジョハイセツ</t>
    </rPh>
    <rPh sb="9" eb="11">
      <t>タイセイ</t>
    </rPh>
    <rPh sb="15" eb="16">
      <t>ト</t>
    </rPh>
    <rPh sb="17" eb="18">
      <t>ク</t>
    </rPh>
    <rPh sb="22" eb="24">
      <t>ダンタイ</t>
    </rPh>
    <rPh sb="25" eb="27">
      <t>シエン</t>
    </rPh>
    <rPh sb="29" eb="30">
      <t>エ</t>
    </rPh>
    <rPh sb="38" eb="40">
      <t>シュウヤク</t>
    </rPh>
    <rPh sb="42" eb="44">
      <t>ゴウセツ</t>
    </rPh>
    <rPh sb="44" eb="46">
      <t>チタイ</t>
    </rPh>
    <rPh sb="46" eb="48">
      <t>ゼンイキ</t>
    </rPh>
    <rPh sb="49" eb="50">
      <t>ヨコ</t>
    </rPh>
    <rPh sb="50" eb="52">
      <t>テンカイ</t>
    </rPh>
    <phoneticPr fontId="4"/>
  </si>
  <si>
    <t>実証調査による先進的な共助除排雪体制整備</t>
    <rPh sb="0" eb="2">
      <t>ジッショウ</t>
    </rPh>
    <rPh sb="2" eb="4">
      <t>チョウサ</t>
    </rPh>
    <rPh sb="7" eb="10">
      <t>センシンテキ</t>
    </rPh>
    <rPh sb="11" eb="13">
      <t>キョウジョ</t>
    </rPh>
    <rPh sb="13" eb="16">
      <t>ジョハイセツ</t>
    </rPh>
    <rPh sb="16" eb="18">
      <t>タイセイ</t>
    </rPh>
    <rPh sb="18" eb="20">
      <t>セイビ</t>
    </rPh>
    <phoneticPr fontId="4"/>
  </si>
  <si>
    <t>実証調査実施箇所数
※実証調査はR3年度までの実施</t>
    <rPh sb="11" eb="13">
      <t>ジッショウ</t>
    </rPh>
    <rPh sb="13" eb="15">
      <t>チョウサ</t>
    </rPh>
    <rPh sb="18" eb="20">
      <t>ネンド</t>
    </rPh>
    <rPh sb="23" eb="25">
      <t>ジッシ</t>
    </rPh>
    <phoneticPr fontId="4"/>
  </si>
  <si>
    <t>箇所</t>
  </si>
  <si>
    <t>執行額／実証調査実施箇所数　　　　　　　　　　　　　</t>
  </si>
  <si>
    <t>28/10</t>
  </si>
  <si>
    <t>23/7</t>
  </si>
  <si>
    <t>19/8</t>
  </si>
  <si>
    <t>百万円</t>
  </si>
  <si>
    <t>執行額/実証調査実施箇所数</t>
  </si>
  <si>
    <t xml:space="preserve">除排雪作業中の事故を防止するため、地域における将来を見据えた戦略的な方針の策定と、持続可能な除排雪体制の整備等に取り組む自治体を支援する。
</t>
    <rPh sb="0" eb="3">
      <t>ジョハイセツ</t>
    </rPh>
    <rPh sb="3" eb="6">
      <t>サギョウチュウ</t>
    </rPh>
    <rPh sb="7" eb="9">
      <t>ジコ</t>
    </rPh>
    <rPh sb="10" eb="12">
      <t>ボウシ</t>
    </rPh>
    <rPh sb="17" eb="19">
      <t>チイキ</t>
    </rPh>
    <phoneticPr fontId="4"/>
  </si>
  <si>
    <t>交付金の活用による共助除排雪体制の整備</t>
    <rPh sb="0" eb="3">
      <t>コウフキン</t>
    </rPh>
    <rPh sb="4" eb="6">
      <t>カツヨウ</t>
    </rPh>
    <rPh sb="9" eb="11">
      <t>キョウジョ</t>
    </rPh>
    <rPh sb="11" eb="14">
      <t>ジョハイセツ</t>
    </rPh>
    <rPh sb="14" eb="16">
      <t>タイセイ</t>
    </rPh>
    <rPh sb="17" eb="19">
      <t>セイビ</t>
    </rPh>
    <phoneticPr fontId="4"/>
  </si>
  <si>
    <t>交付金活用市町村数</t>
    <rPh sb="0" eb="3">
      <t>コウフキン</t>
    </rPh>
    <rPh sb="3" eb="5">
      <t>カツヨウ</t>
    </rPh>
    <rPh sb="5" eb="8">
      <t>シチョウソン</t>
    </rPh>
    <rPh sb="8" eb="9">
      <t>スウ</t>
    </rPh>
    <phoneticPr fontId="4"/>
  </si>
  <si>
    <t>市町村</t>
    <rPh sb="0" eb="3">
      <t>シチョウソン</t>
    </rPh>
    <phoneticPr fontId="4"/>
  </si>
  <si>
    <t>執行額／交付金活用市町村数　　　　　　　　　　　　　　</t>
    <rPh sb="0" eb="2">
      <t>シッコウ</t>
    </rPh>
    <rPh sb="2" eb="3">
      <t>ガク</t>
    </rPh>
    <rPh sb="4" eb="7">
      <t>コウフキン</t>
    </rPh>
    <rPh sb="7" eb="9">
      <t>カツヨウ</t>
    </rPh>
    <rPh sb="9" eb="12">
      <t>シチョウソン</t>
    </rPh>
    <rPh sb="12" eb="13">
      <t>スウ</t>
    </rPh>
    <phoneticPr fontId="4"/>
  </si>
  <si>
    <t>百万</t>
    <rPh sb="0" eb="2">
      <t>ヒャクマン</t>
    </rPh>
    <phoneticPr fontId="4"/>
  </si>
  <si>
    <t>執行額/交付金活用市町村数</t>
    <rPh sb="4" eb="7">
      <t>コウフキン</t>
    </rPh>
    <rPh sb="7" eb="9">
      <t>カツヨウ</t>
    </rPh>
    <rPh sb="9" eb="12">
      <t>シチョウソン</t>
    </rPh>
    <rPh sb="12" eb="13">
      <t>スウ</t>
    </rPh>
    <phoneticPr fontId="4"/>
  </si>
  <si>
    <t>3/2</t>
  </si>
  <si>
    <t>221/26</t>
  </si>
  <si>
    <t>令和４年度までに、共助等による除雪体制が整備された市町村の割合を80％にする</t>
  </si>
  <si>
    <t>共助等による除雪体制が整備された市町村の割合
（豪雪地帯に指定されている532市町村のうち、共助等による除雪体制が整備された市町村の割合）</t>
  </si>
  <si>
    <t>国土交通省国土政策局調べ（令和３年３月）</t>
  </si>
  <si>
    <t>7 都市再生・地域再生の推進</t>
  </si>
  <si>
    <t>25 都市再生・地域再生を推進する</t>
  </si>
  <si>
    <t>https://www.mlit.go.jp/seisakutokatsu/hyouka/seisakutokatsu_hyouka_tk_000037.html</t>
  </si>
  <si>
    <t>P47（全体版）</t>
    <rPh sb="4" eb="7">
      <t>ゼンタイバン</t>
    </rPh>
    <phoneticPr fontId="4"/>
  </si>
  <si>
    <t>有</t>
  </si>
  <si>
    <t>無</t>
  </si>
  <si>
    <t>‐</t>
  </si>
  <si>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</si>
  <si>
    <t>人口減少、高齢化が全国より進行している豪雪地帯においては、毎年、高齢者を中心に除雪処理作業中の事故が多発している状況である。豪雪地帯対策特別措置法及び豪雪地帯対策基本計画においても、国も促進すべきものとして「除排雪体制の整備（雪処理の担い手の確保）」の規定が追加されており、国が実施する必要性が高い事業である。</t>
    <rPh sb="91" eb="92">
      <t>クニ</t>
    </rPh>
    <rPh sb="93" eb="95">
      <t>ソクシン</t>
    </rPh>
    <phoneticPr fontId="4"/>
  </si>
  <si>
    <t>本事業は、地域の自立や地域防災力の向上など地域再生の推進につながることから、適切かつ優先度の高い事業である。</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</si>
  <si>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</si>
  <si>
    <t>見積書の提出により事業に不要な支出が予定されていないか精査するとともに、随時、進捗状況について監督している。</t>
  </si>
  <si>
    <t>繰越額は令和３年度補正予算にかかるものであり、年度内の事業完了が困難であったため、妥当である。</t>
    <rPh sb="0" eb="1">
      <t>ク</t>
    </rPh>
    <rPh sb="1" eb="2">
      <t>コ</t>
    </rPh>
    <rPh sb="2" eb="3">
      <t>ガク</t>
    </rPh>
    <rPh sb="4" eb="6">
      <t>レイワ</t>
    </rPh>
    <rPh sb="7" eb="9">
      <t>ネンド</t>
    </rPh>
    <rPh sb="9" eb="11">
      <t>ホセイ</t>
    </rPh>
    <rPh sb="11" eb="13">
      <t>ヨサン</t>
    </rPh>
    <rPh sb="23" eb="26">
      <t>ネンドナイ</t>
    </rPh>
    <rPh sb="27" eb="29">
      <t>ジギョウ</t>
    </rPh>
    <rPh sb="29" eb="31">
      <t>カンリョウ</t>
    </rPh>
    <rPh sb="32" eb="34">
      <t>コンナン</t>
    </rPh>
    <rPh sb="41" eb="43">
      <t>ダトウ</t>
    </rPh>
    <phoneticPr fontId="4"/>
  </si>
  <si>
    <t>随時、進捗状況について監督している。</t>
  </si>
  <si>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4"/>
  </si>
  <si>
    <t>活動実績は見込みに見合ったものである。</t>
    <rPh sb="0" eb="2">
      <t>カツドウ</t>
    </rPh>
    <rPh sb="2" eb="4">
      <t>ジッセキ</t>
    </rPh>
    <rPh sb="5" eb="7">
      <t>ミコ</t>
    </rPh>
    <rPh sb="9" eb="11">
      <t>ミア</t>
    </rPh>
    <phoneticPr fontId="4"/>
  </si>
  <si>
    <t>成果物については、ホームページ等で広報することにより、豪雪地帯である道府県や市町村において活動を行う主体等に活用されている。</t>
  </si>
  <si>
    <t>新25-34</t>
  </si>
  <si>
    <t>262</t>
  </si>
  <si>
    <t>267</t>
  </si>
  <si>
    <t>275</t>
  </si>
  <si>
    <t>264</t>
  </si>
  <si>
    <t>265</t>
  </si>
  <si>
    <t>A.令和３年度　豪雪地帯対策のあり方及び共助除排雪の展開に関する促進検討調査業務　日本能率協会総合研究所・北海道開発技術センター共同提案体</t>
  </si>
  <si>
    <t>B.福井県大野市</t>
    <rPh sb="2" eb="5">
      <t>フクイケン</t>
    </rPh>
    <rPh sb="5" eb="8">
      <t>オオノシ</t>
    </rPh>
    <phoneticPr fontId="4"/>
  </si>
  <si>
    <t>調査費</t>
    <rPh sb="0" eb="2">
      <t>チョウサ</t>
    </rPh>
    <rPh sb="2" eb="3">
      <t>ヒ</t>
    </rPh>
    <phoneticPr fontId="4"/>
  </si>
  <si>
    <t>令和３年度豪雪地帯対策のあり方及び共助除排雪の展開に関する促進検討調査業務</t>
    <rPh sb="0" eb="2">
      <t>レイワ</t>
    </rPh>
    <rPh sb="3" eb="5">
      <t>ネンド</t>
    </rPh>
    <rPh sb="5" eb="7">
      <t>ゴウセツ</t>
    </rPh>
    <rPh sb="7" eb="9">
      <t>チタイ</t>
    </rPh>
    <rPh sb="9" eb="11">
      <t>タイサク</t>
    </rPh>
    <rPh sb="14" eb="15">
      <t>カタ</t>
    </rPh>
    <rPh sb="15" eb="16">
      <t>オヨ</t>
    </rPh>
    <rPh sb="17" eb="19">
      <t>キョウジョ</t>
    </rPh>
    <rPh sb="19" eb="22">
      <t>ジョハイセツ</t>
    </rPh>
    <rPh sb="23" eb="25">
      <t>テンカイ</t>
    </rPh>
    <rPh sb="26" eb="27">
      <t>カン</t>
    </rPh>
    <rPh sb="29" eb="31">
      <t>ソクシン</t>
    </rPh>
    <rPh sb="31" eb="33">
      <t>ケントウ</t>
    </rPh>
    <rPh sb="33" eb="35">
      <t>チョウサ</t>
    </rPh>
    <rPh sb="35" eb="37">
      <t>ギョウム</t>
    </rPh>
    <phoneticPr fontId="4"/>
  </si>
  <si>
    <t>豪雪地帯緊急安全確保交付金</t>
    <rPh sb="0" eb="2">
      <t>ゴウセツ</t>
    </rPh>
    <rPh sb="2" eb="4">
      <t>チタイ</t>
    </rPh>
    <rPh sb="4" eb="6">
      <t>キンキュウ</t>
    </rPh>
    <rPh sb="6" eb="8">
      <t>アンゼン</t>
    </rPh>
    <rPh sb="8" eb="10">
      <t>カクホ</t>
    </rPh>
    <rPh sb="10" eb="13">
      <t>コウフキン</t>
    </rPh>
    <phoneticPr fontId="4"/>
  </si>
  <si>
    <t>令和３年度　豪雪地帯対策のあり方及び共助除排雪の展開に関する促進検討調査業務　日本能率協会総合研究所・北海道開発技術センター共同提案体</t>
  </si>
  <si>
    <t>令和３年度豪雪地帯対策のあり方及び共助除排雪の展開に関する促進検討業務</t>
    <rPh sb="0" eb="2">
      <t>レイワ</t>
    </rPh>
    <rPh sb="3" eb="5">
      <t>ネンド</t>
    </rPh>
    <rPh sb="5" eb="7">
      <t>ゴウセツ</t>
    </rPh>
    <rPh sb="7" eb="9">
      <t>チタイ</t>
    </rPh>
    <rPh sb="9" eb="11">
      <t>タイサク</t>
    </rPh>
    <rPh sb="14" eb="15">
      <t>カタ</t>
    </rPh>
    <rPh sb="15" eb="16">
      <t>オヨ</t>
    </rPh>
    <rPh sb="17" eb="19">
      <t>キョウジョ</t>
    </rPh>
    <rPh sb="19" eb="22">
      <t>ジョハイセツ</t>
    </rPh>
    <rPh sb="23" eb="25">
      <t>テンカイ</t>
    </rPh>
    <rPh sb="26" eb="27">
      <t>カン</t>
    </rPh>
    <rPh sb="29" eb="31">
      <t>ソクシン</t>
    </rPh>
    <rPh sb="31" eb="33">
      <t>ケントウ</t>
    </rPh>
    <rPh sb="33" eb="35">
      <t>ギョウム</t>
    </rPh>
    <phoneticPr fontId="4"/>
  </si>
  <si>
    <t>随意契約
（企画競争）</t>
    <rPh sb="2" eb="4">
      <t>ケイヤク</t>
    </rPh>
    <rPh sb="6" eb="8">
      <t>キカク</t>
    </rPh>
    <rPh sb="8" eb="10">
      <t>キョウソウ</t>
    </rPh>
    <phoneticPr fontId="4"/>
  </si>
  <si>
    <t>福井県大野市</t>
    <rPh sb="0" eb="3">
      <t>フクイケン</t>
    </rPh>
    <rPh sb="3" eb="6">
      <t>オオノシ</t>
    </rPh>
    <phoneticPr fontId="4"/>
  </si>
  <si>
    <t>岩手県北上市</t>
    <rPh sb="0" eb="3">
      <t>イワテケン</t>
    </rPh>
    <rPh sb="3" eb="6">
      <t>キタカミシ</t>
    </rPh>
    <phoneticPr fontId="4"/>
  </si>
  <si>
    <t>補助金等交付</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</si>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</sst>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44824</xdr:colOff>
      <xdr:row>262</xdr:row>
      <xdr:rowOff>11206</xdr:rowOff>
    </xdr:from>
    <xdr:to>
      <xdr:col>49</xdr:col>
      <xdr:colOff>40734</xdr:colOff>
      <xdr:row>274</xdr:row>
      <xdr:rowOff>37029</xdr:rowOff>
    </xdr:to>
    <xdr:pic>
      <xdr:nvPicPr>
        <xdr:cNvPr id="4" name="図 3"/>
        <xdr:cNvPicPr>
          <a:picLocks noChangeAspect="1"/>
        </xdr:cNvPicPr>
      </xdr:nvPicPr>
      <xdr:blipFill>
        <a:blip xmlns:r="http://schemas.openxmlformats.org/officeDocument/2006/relationships" r:embed="rId1"/>
        <a:stretch>
          <a:fillRect/>
        </a:stretch>
      </xdr:blipFill>
      <xdr:spPr>
        <a:xfrm>
          <a:off x="1255059" y="39276618"/>
          <a:ext cx="8669263" cy="4194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280</v>
      </c>
      <c r="AJ2" s="882" t="s">
        <v>601</v>
      </c>
      <c r="AK2" s="882"/>
      <c r="AL2" s="882"/>
      <c r="AM2" s="882"/>
      <c r="AN2" s="75" t="s">
        <v>280</v>
      </c>
      <c r="AO2" s="882">
        <v>21</v>
      </c>
      <c r="AP2" s="882"/>
      <c r="AQ2" s="882"/>
      <c r="AR2" s="76" t="s">
        <v>280</v>
      </c>
      <c r="AS2" s="883">
        <v>304</v>
      </c>
      <c r="AT2" s="883"/>
      <c r="AU2" s="883"/>
      <c r="AV2" s="75" t="str">
        <f>IF(AW2="","","-")</f>
        <v/>
      </c>
      <c r="AW2" s="884"/>
      <c r="AX2" s="884"/>
    </row>
    <row r="3" spans="1:50" ht="21" customHeight="1" thickBot="1" x14ac:dyDescent="0.2">
      <c r="A3" s="885" t="s">
        <v>598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602</v>
      </c>
      <c r="AK3" s="887"/>
      <c r="AL3" s="887"/>
      <c r="AM3" s="887"/>
      <c r="AN3" s="887"/>
      <c r="AO3" s="887"/>
      <c r="AP3" s="887"/>
      <c r="AQ3" s="887"/>
      <c r="AR3" s="887"/>
      <c r="AS3" s="887"/>
      <c r="AT3" s="887"/>
      <c r="AU3" s="887"/>
      <c r="AV3" s="887"/>
      <c r="AW3" s="887"/>
      <c r="AX3" s="24" t="s">
        <v>56</v>
      </c>
    </row>
    <row r="4" spans="1:50" ht="24.75" customHeight="1" x14ac:dyDescent="0.15">
      <c r="A4" s="857" t="s">
        <v>23</v>
      </c>
      <c r="B4" s="858"/>
      <c r="C4" s="858"/>
      <c r="D4" s="858"/>
      <c r="E4" s="858"/>
      <c r="F4" s="858"/>
      <c r="G4" s="859" t="s">
        <v>600</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603</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58</v>
      </c>
      <c r="B5" s="870"/>
      <c r="C5" s="870"/>
      <c r="D5" s="870"/>
      <c r="E5" s="870"/>
      <c r="F5" s="871"/>
      <c r="G5" s="872" t="s">
        <v>605</v>
      </c>
      <c r="H5" s="873"/>
      <c r="I5" s="873"/>
      <c r="J5" s="873"/>
      <c r="K5" s="873"/>
      <c r="L5" s="873"/>
      <c r="M5" s="874" t="s">
        <v>57</v>
      </c>
      <c r="N5" s="875"/>
      <c r="O5" s="875"/>
      <c r="P5" s="875"/>
      <c r="Q5" s="875"/>
      <c r="R5" s="876"/>
      <c r="S5" s="877" t="s">
        <v>606</v>
      </c>
      <c r="T5" s="873"/>
      <c r="U5" s="873"/>
      <c r="V5" s="873"/>
      <c r="W5" s="873"/>
      <c r="X5" s="878"/>
      <c r="Y5" s="879" t="s">
        <v>3</v>
      </c>
      <c r="Z5" s="880"/>
      <c r="AA5" s="880"/>
      <c r="AB5" s="880"/>
      <c r="AC5" s="880"/>
      <c r="AD5" s="881"/>
      <c r="AE5" s="839" t="s">
        <v>604</v>
      </c>
      <c r="AF5" s="839"/>
      <c r="AG5" s="839"/>
      <c r="AH5" s="839"/>
      <c r="AI5" s="839"/>
      <c r="AJ5" s="839"/>
      <c r="AK5" s="839"/>
      <c r="AL5" s="839"/>
      <c r="AM5" s="839"/>
      <c r="AN5" s="839"/>
      <c r="AO5" s="839"/>
      <c r="AP5" s="840"/>
      <c r="AQ5" s="841" t="s">
        <v>607</v>
      </c>
      <c r="AR5" s="842"/>
      <c r="AS5" s="842"/>
      <c r="AT5" s="842"/>
      <c r="AU5" s="842"/>
      <c r="AV5" s="842"/>
      <c r="AW5" s="842"/>
      <c r="AX5" s="843"/>
    </row>
    <row r="6" spans="1:50" ht="39" customHeight="1" x14ac:dyDescent="0.15">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609</v>
      </c>
      <c r="H7" s="850"/>
      <c r="I7" s="850"/>
      <c r="J7" s="850"/>
      <c r="K7" s="850"/>
      <c r="L7" s="850"/>
      <c r="M7" s="850"/>
      <c r="N7" s="850"/>
      <c r="O7" s="850"/>
      <c r="P7" s="850"/>
      <c r="Q7" s="850"/>
      <c r="R7" s="850"/>
      <c r="S7" s="850"/>
      <c r="T7" s="850"/>
      <c r="U7" s="850"/>
      <c r="V7" s="850"/>
      <c r="W7" s="850"/>
      <c r="X7" s="851"/>
      <c r="Y7" s="852" t="s">
        <v>265</v>
      </c>
      <c r="Z7" s="705"/>
      <c r="AA7" s="705"/>
      <c r="AB7" s="705"/>
      <c r="AC7" s="705"/>
      <c r="AD7" s="853"/>
      <c r="AE7" s="854" t="s">
        <v>610</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25" t="s">
        <v>181</v>
      </c>
      <c r="B8" s="826"/>
      <c r="C8" s="826"/>
      <c r="D8" s="826"/>
      <c r="E8" s="826"/>
      <c r="F8" s="827"/>
      <c r="G8" s="828" t="str">
        <f>入力規則等!A27</f>
        <v>地方創生</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その他の事項経費</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820" t="s">
        <v>21</v>
      </c>
      <c r="B9" s="821"/>
      <c r="C9" s="821"/>
      <c r="D9" s="821"/>
      <c r="E9" s="821"/>
      <c r="F9" s="821"/>
      <c r="G9" s="836" t="s">
        <v>611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808" t="s">
        <v>27</v>
      </c>
      <c r="B10" s="809"/>
      <c r="C10" s="809"/>
      <c r="D10" s="809"/>
      <c r="E10" s="809"/>
      <c r="F10" s="809"/>
      <c r="G10" s="810" t="s">
        <v>612</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委託・請負、交付</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71"/>
    </row>
    <row r="13" spans="1:50" ht="21" customHeight="1" x14ac:dyDescent="0.15">
      <c r="A13" s="174"/>
      <c r="B13" s="175"/>
      <c r="C13" s="175"/>
      <c r="D13" s="175"/>
      <c r="E13" s="175"/>
      <c r="F13" s="176"/>
      <c r="G13" s="772" t="s">
        <v>6</v>
      </c>
      <c r="H13" s="773"/>
      <c r="I13" s="779" t="s">
        <v>7</v>
      </c>
      <c r="J13" s="780"/>
      <c r="K13" s="780"/>
      <c r="L13" s="780"/>
      <c r="M13" s="780"/>
      <c r="N13" s="780"/>
      <c r="O13" s="781"/>
      <c r="P13" s="92">
        <v>28</v>
      </c>
      <c r="Q13" s="93"/>
      <c r="R13" s="93"/>
      <c r="S13" s="93"/>
      <c r="T13" s="93"/>
      <c r="U13" s="93"/>
      <c r="V13" s="94"/>
      <c r="W13" s="92">
        <v>25</v>
      </c>
      <c r="X13" s="93"/>
      <c r="Y13" s="93"/>
      <c r="Z13" s="93"/>
      <c r="AA13" s="93"/>
      <c r="AB13" s="93"/>
      <c r="AC13" s="94"/>
      <c r="AD13" s="92">
        <v>20</v>
      </c>
      <c r="AE13" s="93"/>
      <c r="AF13" s="93"/>
      <c r="AG13" s="93"/>
      <c r="AH13" s="93"/>
      <c r="AI13" s="93"/>
      <c r="AJ13" s="94"/>
      <c r="AK13" s="92">
        <v>84</v>
      </c>
      <c r="AL13" s="93"/>
      <c r="AM13" s="93"/>
      <c r="AN13" s="93"/>
      <c r="AO13" s="93"/>
      <c r="AP13" s="93"/>
      <c r="AQ13" s="94"/>
      <c r="AR13" s="799"/>
      <c r="AS13" s="800"/>
      <c r="AT13" s="800"/>
      <c r="AU13" s="800"/>
      <c r="AV13" s="800"/>
      <c r="AW13" s="800"/>
      <c r="AX13" s="801"/>
    </row>
    <row r="14" spans="1:50" ht="21" customHeight="1" x14ac:dyDescent="0.15">
      <c r="A14" s="174"/>
      <c r="B14" s="175"/>
      <c r="C14" s="175"/>
      <c r="D14" s="175"/>
      <c r="E14" s="175"/>
      <c r="F14" s="176"/>
      <c r="G14" s="774"/>
      <c r="H14" s="775"/>
      <c r="I14" s="794" t="s">
        <v>8</v>
      </c>
      <c r="J14" s="795"/>
      <c r="K14" s="795"/>
      <c r="L14" s="795"/>
      <c r="M14" s="795"/>
      <c r="N14" s="795"/>
      <c r="O14" s="796"/>
      <c r="P14" s="92" t="s">
        <v>614</v>
      </c>
      <c r="Q14" s="93"/>
      <c r="R14" s="93"/>
      <c r="S14" s="93"/>
      <c r="T14" s="93"/>
      <c r="U14" s="93"/>
      <c r="V14" s="94"/>
      <c r="W14" s="92" t="s">
        <v>614</v>
      </c>
      <c r="X14" s="93"/>
      <c r="Y14" s="93"/>
      <c r="Z14" s="93"/>
      <c r="AA14" s="93"/>
      <c r="AB14" s="93"/>
      <c r="AC14" s="94"/>
      <c r="AD14" s="92">
        <v>150</v>
      </c>
      <c r="AE14" s="93"/>
      <c r="AF14" s="93"/>
      <c r="AG14" s="93"/>
      <c r="AH14" s="93"/>
      <c r="AI14" s="93"/>
      <c r="AJ14" s="94"/>
      <c r="AK14" s="92">
        <v>150</v>
      </c>
      <c r="AL14" s="93"/>
      <c r="AM14" s="93"/>
      <c r="AN14" s="93"/>
      <c r="AO14" s="93"/>
      <c r="AP14" s="93"/>
      <c r="AQ14" s="94"/>
      <c r="AR14" s="802"/>
      <c r="AS14" s="803"/>
      <c r="AT14" s="803"/>
      <c r="AU14" s="803"/>
      <c r="AV14" s="803"/>
      <c r="AW14" s="803"/>
      <c r="AX14" s="804"/>
    </row>
    <row r="15" spans="1:50" ht="21" customHeight="1" x14ac:dyDescent="0.15">
      <c r="A15" s="174"/>
      <c r="B15" s="175"/>
      <c r="C15" s="175"/>
      <c r="D15" s="175"/>
      <c r="E15" s="175"/>
      <c r="F15" s="176"/>
      <c r="G15" s="776"/>
      <c r="H15" s="775"/>
      <c r="I15" s="782" t="s">
        <v>597</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150</v>
      </c>
      <c r="AL15" s="93"/>
      <c r="AM15" s="93"/>
      <c r="AN15" s="93"/>
      <c r="AO15" s="93"/>
      <c r="AP15" s="93"/>
      <c r="AQ15" s="94"/>
      <c r="AR15" s="802"/>
      <c r="AS15" s="803"/>
      <c r="AT15" s="803"/>
      <c r="AU15" s="803"/>
      <c r="AV15" s="803"/>
      <c r="AW15" s="803"/>
      <c r="AX15" s="804"/>
    </row>
    <row r="16" spans="1:50" ht="21" customHeight="1" x14ac:dyDescent="0.15">
      <c r="A16" s="174"/>
      <c r="B16" s="175"/>
      <c r="C16" s="175"/>
      <c r="D16" s="175"/>
      <c r="E16" s="175"/>
      <c r="F16" s="176"/>
      <c r="G16" s="776"/>
      <c r="H16" s="775"/>
      <c r="I16" s="794" t="s">
        <v>45</v>
      </c>
      <c r="J16" s="797"/>
      <c r="K16" s="797"/>
      <c r="L16" s="797"/>
      <c r="M16" s="797"/>
      <c r="N16" s="797"/>
      <c r="O16" s="798"/>
      <c r="P16" s="92" t="s">
        <v>614</v>
      </c>
      <c r="Q16" s="93"/>
      <c r="R16" s="93"/>
      <c r="S16" s="93"/>
      <c r="T16" s="93"/>
      <c r="U16" s="93"/>
      <c r="V16" s="94"/>
      <c r="W16" s="92" t="s">
        <v>614</v>
      </c>
      <c r="X16" s="93"/>
      <c r="Y16" s="93"/>
      <c r="Z16" s="93"/>
      <c r="AA16" s="93"/>
      <c r="AB16" s="93"/>
      <c r="AC16" s="94"/>
      <c r="AD16" s="92" t="s">
        <v>614</v>
      </c>
      <c r="AE16" s="93"/>
      <c r="AF16" s="93"/>
      <c r="AG16" s="93"/>
      <c r="AH16" s="93"/>
      <c r="AI16" s="93"/>
      <c r="AJ16" s="94"/>
      <c r="AK16" s="92">
        <v>146</v>
      </c>
      <c r="AL16" s="93"/>
      <c r="AM16" s="93"/>
      <c r="AN16" s="93"/>
      <c r="AO16" s="93"/>
      <c r="AP16" s="93"/>
      <c r="AQ16" s="94"/>
      <c r="AR16" s="802"/>
      <c r="AS16" s="803"/>
      <c r="AT16" s="803"/>
      <c r="AU16" s="803"/>
      <c r="AV16" s="803"/>
      <c r="AW16" s="803"/>
      <c r="AX16" s="804"/>
    </row>
    <row r="17" spans="1:50" ht="21" customHeight="1" x14ac:dyDescent="0.15">
      <c r="A17" s="174"/>
      <c r="B17" s="175"/>
      <c r="C17" s="175"/>
      <c r="D17" s="175"/>
      <c r="E17" s="175"/>
      <c r="F17" s="176"/>
      <c r="G17" s="776"/>
      <c r="H17" s="775"/>
      <c r="I17" s="794" t="s">
        <v>46</v>
      </c>
      <c r="J17" s="797"/>
      <c r="K17" s="797"/>
      <c r="L17" s="797"/>
      <c r="M17" s="797"/>
      <c r="N17" s="797"/>
      <c r="O17" s="798"/>
      <c r="P17" s="92" t="s">
        <v>614</v>
      </c>
      <c r="Q17" s="93"/>
      <c r="R17" s="93"/>
      <c r="S17" s="93"/>
      <c r="T17" s="93"/>
      <c r="U17" s="93"/>
      <c r="V17" s="94"/>
      <c r="W17" s="92" t="s">
        <v>614</v>
      </c>
      <c r="X17" s="93"/>
      <c r="Y17" s="93"/>
      <c r="Z17" s="93"/>
      <c r="AA17" s="93"/>
      <c r="AB17" s="93"/>
      <c r="AC17" s="94"/>
      <c r="AD17" s="92">
        <v>-146</v>
      </c>
      <c r="AE17" s="93"/>
      <c r="AF17" s="93"/>
      <c r="AG17" s="93"/>
      <c r="AH17" s="93"/>
      <c r="AI17" s="93"/>
      <c r="AJ17" s="94"/>
      <c r="AK17" s="92" t="s">
        <v>673</v>
      </c>
      <c r="AL17" s="93"/>
      <c r="AM17" s="93"/>
      <c r="AN17" s="93"/>
      <c r="AO17" s="93"/>
      <c r="AP17" s="93"/>
      <c r="AQ17" s="94"/>
      <c r="AR17" s="802"/>
      <c r="AS17" s="803"/>
      <c r="AT17" s="803"/>
      <c r="AU17" s="803"/>
      <c r="AV17" s="803"/>
      <c r="AW17" s="803"/>
      <c r="AX17" s="804"/>
    </row>
    <row r="18" spans="1:50" ht="24.75" customHeight="1" x14ac:dyDescent="0.15">
      <c r="A18" s="174"/>
      <c r="B18" s="175"/>
      <c r="C18" s="175"/>
      <c r="D18" s="175"/>
      <c r="E18" s="175"/>
      <c r="F18" s="176"/>
      <c r="G18" s="776"/>
      <c r="H18" s="775"/>
      <c r="I18" s="794" t="s">
        <v>44</v>
      </c>
      <c r="J18" s="795"/>
      <c r="K18" s="795"/>
      <c r="L18" s="795"/>
      <c r="M18" s="795"/>
      <c r="N18" s="795"/>
      <c r="O18" s="796"/>
      <c r="P18" s="92" t="s">
        <v>614</v>
      </c>
      <c r="Q18" s="93"/>
      <c r="R18" s="93"/>
      <c r="S18" s="93"/>
      <c r="T18" s="93"/>
      <c r="U18" s="93"/>
      <c r="V18" s="94"/>
      <c r="W18" s="92" t="s">
        <v>614</v>
      </c>
      <c r="X18" s="93"/>
      <c r="Y18" s="93"/>
      <c r="Z18" s="93"/>
      <c r="AA18" s="93"/>
      <c r="AB18" s="93"/>
      <c r="AC18" s="94"/>
      <c r="AD18" s="92" t="s">
        <v>614</v>
      </c>
      <c r="AE18" s="93"/>
      <c r="AF18" s="93"/>
      <c r="AG18" s="93"/>
      <c r="AH18" s="93"/>
      <c r="AI18" s="93"/>
      <c r="AJ18" s="94"/>
      <c r="AK18" s="92" t="s">
        <v>673</v>
      </c>
      <c r="AL18" s="93"/>
      <c r="AM18" s="93"/>
      <c r="AN18" s="93"/>
      <c r="AO18" s="93"/>
      <c r="AP18" s="93"/>
      <c r="AQ18" s="94"/>
      <c r="AR18" s="802"/>
      <c r="AS18" s="803"/>
      <c r="AT18" s="803"/>
      <c r="AU18" s="803"/>
      <c r="AV18" s="803"/>
      <c r="AW18" s="803"/>
      <c r="AX18" s="804"/>
    </row>
    <row r="19" spans="1:50" ht="24.75" customHeight="1" x14ac:dyDescent="0.15">
      <c r="A19" s="174"/>
      <c r="B19" s="175"/>
      <c r="C19" s="175"/>
      <c r="D19" s="175"/>
      <c r="E19" s="175"/>
      <c r="F19" s="176"/>
      <c r="G19" s="777"/>
      <c r="H19" s="778"/>
      <c r="I19" s="788" t="s">
        <v>18</v>
      </c>
      <c r="J19" s="789"/>
      <c r="K19" s="789"/>
      <c r="L19" s="789"/>
      <c r="M19" s="789"/>
      <c r="N19" s="789"/>
      <c r="O19" s="790"/>
      <c r="P19" s="791">
        <f>SUM(P13:V18)</f>
        <v>28</v>
      </c>
      <c r="Q19" s="792"/>
      <c r="R19" s="792"/>
      <c r="S19" s="792"/>
      <c r="T19" s="792"/>
      <c r="U19" s="792"/>
      <c r="V19" s="793"/>
      <c r="W19" s="791">
        <f>SUM(W13:AC18)</f>
        <v>25</v>
      </c>
      <c r="X19" s="792"/>
      <c r="Y19" s="792"/>
      <c r="Z19" s="792"/>
      <c r="AA19" s="792"/>
      <c r="AB19" s="792"/>
      <c r="AC19" s="793"/>
      <c r="AD19" s="791">
        <f>SUM(AD13:AJ18)</f>
        <v>24</v>
      </c>
      <c r="AE19" s="792"/>
      <c r="AF19" s="792"/>
      <c r="AG19" s="792"/>
      <c r="AH19" s="792"/>
      <c r="AI19" s="792"/>
      <c r="AJ19" s="793"/>
      <c r="AK19" s="791">
        <f>SUM(AK13:AQ18)-AK15</f>
        <v>380</v>
      </c>
      <c r="AL19" s="792"/>
      <c r="AM19" s="792"/>
      <c r="AN19" s="792"/>
      <c r="AO19" s="792"/>
      <c r="AP19" s="792"/>
      <c r="AQ19" s="793"/>
      <c r="AR19" s="802"/>
      <c r="AS19" s="803"/>
      <c r="AT19" s="803"/>
      <c r="AU19" s="803"/>
      <c r="AV19" s="803"/>
      <c r="AW19" s="803"/>
      <c r="AX19" s="804"/>
    </row>
    <row r="20" spans="1:50" ht="24.75" customHeight="1" x14ac:dyDescent="0.15">
      <c r="A20" s="174"/>
      <c r="B20" s="175"/>
      <c r="C20" s="175"/>
      <c r="D20" s="175"/>
      <c r="E20" s="175"/>
      <c r="F20" s="176"/>
      <c r="G20" s="753" t="s">
        <v>9</v>
      </c>
      <c r="H20" s="754"/>
      <c r="I20" s="754"/>
      <c r="J20" s="754"/>
      <c r="K20" s="754"/>
      <c r="L20" s="754"/>
      <c r="M20" s="754"/>
      <c r="N20" s="754"/>
      <c r="O20" s="754"/>
      <c r="P20" s="92">
        <v>27</v>
      </c>
      <c r="Q20" s="93"/>
      <c r="R20" s="93"/>
      <c r="S20" s="93"/>
      <c r="T20" s="93"/>
      <c r="U20" s="93"/>
      <c r="V20" s="94"/>
      <c r="W20" s="92">
        <v>23</v>
      </c>
      <c r="X20" s="93"/>
      <c r="Y20" s="93"/>
      <c r="Z20" s="93"/>
      <c r="AA20" s="93"/>
      <c r="AB20" s="93"/>
      <c r="AC20" s="94"/>
      <c r="AD20" s="92">
        <v>21</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15">
      <c r="A21" s="174"/>
      <c r="B21" s="175"/>
      <c r="C21" s="175"/>
      <c r="D21" s="175"/>
      <c r="E21" s="175"/>
      <c r="F21" s="176"/>
      <c r="G21" s="753" t="s">
        <v>10</v>
      </c>
      <c r="H21" s="754"/>
      <c r="I21" s="754"/>
      <c r="J21" s="754"/>
      <c r="K21" s="754"/>
      <c r="L21" s="754"/>
      <c r="M21" s="754"/>
      <c r="N21" s="754"/>
      <c r="O21" s="754"/>
      <c r="P21" s="750">
        <f>IF(P19=0, "-", SUM(P20)/P19)</f>
        <v>0.9642857142857143</v>
      </c>
      <c r="Q21" s="750"/>
      <c r="R21" s="750"/>
      <c r="S21" s="750"/>
      <c r="T21" s="750"/>
      <c r="U21" s="750"/>
      <c r="V21" s="750"/>
      <c r="W21" s="750">
        <f>IF(W19=0, "-", SUM(W20)/W19)</f>
        <v>0.92</v>
      </c>
      <c r="X21" s="750"/>
      <c r="Y21" s="750"/>
      <c r="Z21" s="750"/>
      <c r="AA21" s="750"/>
      <c r="AB21" s="750"/>
      <c r="AC21" s="750"/>
      <c r="AD21" s="750">
        <f>IF(AD19=0, "-", SUM(AD20)/AD19)</f>
        <v>0.875</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15">
      <c r="A22" s="820"/>
      <c r="B22" s="821"/>
      <c r="C22" s="821"/>
      <c r="D22" s="821"/>
      <c r="E22" s="821"/>
      <c r="F22" s="822"/>
      <c r="G22" s="748" t="s">
        <v>235</v>
      </c>
      <c r="H22" s="749"/>
      <c r="I22" s="749"/>
      <c r="J22" s="749"/>
      <c r="K22" s="749"/>
      <c r="L22" s="749"/>
      <c r="M22" s="749"/>
      <c r="N22" s="749"/>
      <c r="O22" s="749"/>
      <c r="P22" s="750">
        <f>IF(P20=0, "-", SUM(P20)/SUM(P13,P14))</f>
        <v>0.9642857142857143</v>
      </c>
      <c r="Q22" s="750"/>
      <c r="R22" s="750"/>
      <c r="S22" s="750"/>
      <c r="T22" s="750"/>
      <c r="U22" s="750"/>
      <c r="V22" s="750"/>
      <c r="W22" s="750">
        <f>IF(W20=0, "-", SUM(W20)/SUM(W13,W14))</f>
        <v>0.92</v>
      </c>
      <c r="X22" s="750"/>
      <c r="Y22" s="750"/>
      <c r="Z22" s="750"/>
      <c r="AA22" s="750"/>
      <c r="AB22" s="750"/>
      <c r="AC22" s="750"/>
      <c r="AD22" s="750">
        <f>IF(AD20=0, "-", SUM(AD20)/SUM(AD13,AD14))</f>
        <v>0.12352941176470589</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15" customHeight="1" x14ac:dyDescent="0.15">
      <c r="A23" s="734" t="s">
        <v>599</v>
      </c>
      <c r="B23" s="735"/>
      <c r="C23" s="735"/>
      <c r="D23" s="735"/>
      <c r="E23" s="735"/>
      <c r="F23" s="736"/>
      <c r="G23" s="740" t="s">
        <v>225</v>
      </c>
      <c r="H23" s="470"/>
      <c r="I23" s="470"/>
      <c r="J23" s="470"/>
      <c r="K23" s="470"/>
      <c r="L23" s="470"/>
      <c r="M23" s="470"/>
      <c r="N23" s="470"/>
      <c r="O23" s="471"/>
      <c r="P23" s="741" t="s">
        <v>597</v>
      </c>
      <c r="Q23" s="470"/>
      <c r="R23" s="470"/>
      <c r="S23" s="470"/>
      <c r="T23" s="470"/>
      <c r="U23" s="470"/>
      <c r="V23" s="471"/>
      <c r="W23" s="760"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1"/>
    </row>
    <row r="24" spans="1:50" ht="30.75" customHeight="1" x14ac:dyDescent="0.15">
      <c r="A24" s="737"/>
      <c r="B24" s="738"/>
      <c r="C24" s="738"/>
      <c r="D24" s="738"/>
      <c r="E24" s="738"/>
      <c r="F24" s="739"/>
      <c r="G24" s="742" t="s">
        <v>615</v>
      </c>
      <c r="H24" s="743"/>
      <c r="I24" s="743"/>
      <c r="J24" s="743"/>
      <c r="K24" s="743"/>
      <c r="L24" s="743"/>
      <c r="M24" s="743"/>
      <c r="N24" s="743"/>
      <c r="O24" s="744"/>
      <c r="P24" s="745">
        <v>150</v>
      </c>
      <c r="Q24" s="746"/>
      <c r="R24" s="746"/>
      <c r="S24" s="746"/>
      <c r="T24" s="746"/>
      <c r="U24" s="746"/>
      <c r="V24" s="747"/>
      <c r="W24" s="762" t="s">
        <v>673</v>
      </c>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37"/>
      <c r="B25" s="738"/>
      <c r="C25" s="738"/>
      <c r="D25" s="738"/>
      <c r="E25" s="738"/>
      <c r="F25" s="739"/>
      <c r="G25" s="725"/>
      <c r="H25" s="726"/>
      <c r="I25" s="726"/>
      <c r="J25" s="726"/>
      <c r="K25" s="726"/>
      <c r="L25" s="726"/>
      <c r="M25" s="726"/>
      <c r="N25" s="726"/>
      <c r="O25" s="727"/>
      <c r="P25" s="92"/>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x14ac:dyDescent="0.15">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
      <c r="A30" s="737"/>
      <c r="B30" s="738"/>
      <c r="C30" s="738"/>
      <c r="D30" s="738"/>
      <c r="E30" s="738"/>
      <c r="F30" s="739"/>
      <c r="G30" s="163" t="s">
        <v>18</v>
      </c>
      <c r="H30" s="755"/>
      <c r="I30" s="755"/>
      <c r="J30" s="755"/>
      <c r="K30" s="755"/>
      <c r="L30" s="755"/>
      <c r="M30" s="755"/>
      <c r="N30" s="755"/>
      <c r="O30" s="756"/>
      <c r="P30" s="757">
        <f>AK15</f>
        <v>150</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15">
      <c r="A31" s="709" t="s">
        <v>575</v>
      </c>
      <c r="B31" s="710"/>
      <c r="C31" s="710"/>
      <c r="D31" s="710"/>
      <c r="E31" s="710"/>
      <c r="F31" s="711"/>
      <c r="G31" s="686" t="s">
        <v>616</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07"/>
      <c r="AG32" s="707"/>
      <c r="AH32" s="708"/>
      <c r="AI32" s="516" t="s">
        <v>564</v>
      </c>
      <c r="AJ32" s="707"/>
      <c r="AK32" s="707"/>
      <c r="AL32" s="708"/>
      <c r="AM32" s="516" t="s">
        <v>380</v>
      </c>
      <c r="AN32" s="707"/>
      <c r="AO32" s="707"/>
      <c r="AP32" s="708"/>
      <c r="AQ32" s="679" t="s">
        <v>411</v>
      </c>
      <c r="AR32" s="680"/>
      <c r="AS32" s="680"/>
      <c r="AT32" s="681"/>
      <c r="AU32" s="679" t="s">
        <v>585</v>
      </c>
      <c r="AV32" s="680"/>
      <c r="AW32" s="680"/>
      <c r="AX32" s="682"/>
    </row>
    <row r="33" spans="1:51" ht="23.25" customHeight="1" x14ac:dyDescent="0.15">
      <c r="A33" s="689"/>
      <c r="B33" s="504"/>
      <c r="C33" s="504"/>
      <c r="D33" s="504"/>
      <c r="E33" s="504"/>
      <c r="F33" s="357"/>
      <c r="G33" s="644" t="s">
        <v>617</v>
      </c>
      <c r="H33" s="645"/>
      <c r="I33" s="645"/>
      <c r="J33" s="645"/>
      <c r="K33" s="645"/>
      <c r="L33" s="645"/>
      <c r="M33" s="645"/>
      <c r="N33" s="645"/>
      <c r="O33" s="645"/>
      <c r="P33" s="648" t="s">
        <v>618</v>
      </c>
      <c r="Q33" s="649"/>
      <c r="R33" s="649"/>
      <c r="S33" s="649"/>
      <c r="T33" s="649"/>
      <c r="U33" s="649"/>
      <c r="V33" s="649"/>
      <c r="W33" s="649"/>
      <c r="X33" s="650"/>
      <c r="Y33" s="654" t="s">
        <v>48</v>
      </c>
      <c r="Z33" s="655"/>
      <c r="AA33" s="656"/>
      <c r="AB33" s="657" t="s">
        <v>619</v>
      </c>
      <c r="AC33" s="657"/>
      <c r="AD33" s="657"/>
      <c r="AE33" s="658">
        <v>10</v>
      </c>
      <c r="AF33" s="658"/>
      <c r="AG33" s="658"/>
      <c r="AH33" s="658"/>
      <c r="AI33" s="658">
        <v>7</v>
      </c>
      <c r="AJ33" s="658"/>
      <c r="AK33" s="658"/>
      <c r="AL33" s="658"/>
      <c r="AM33" s="658">
        <v>8</v>
      </c>
      <c r="AN33" s="658"/>
      <c r="AO33" s="658"/>
      <c r="AP33" s="658"/>
      <c r="AQ33" s="672" t="s">
        <v>614</v>
      </c>
      <c r="AR33" s="658"/>
      <c r="AS33" s="658"/>
      <c r="AT33" s="658"/>
      <c r="AU33" s="448" t="s">
        <v>673</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619</v>
      </c>
      <c r="AC34" s="657"/>
      <c r="AD34" s="657"/>
      <c r="AE34" s="658">
        <v>10</v>
      </c>
      <c r="AF34" s="658"/>
      <c r="AG34" s="658"/>
      <c r="AH34" s="658"/>
      <c r="AI34" s="658">
        <v>5</v>
      </c>
      <c r="AJ34" s="658"/>
      <c r="AK34" s="658"/>
      <c r="AL34" s="658"/>
      <c r="AM34" s="658">
        <v>5</v>
      </c>
      <c r="AN34" s="658"/>
      <c r="AO34" s="658"/>
      <c r="AP34" s="658"/>
      <c r="AQ34" s="672" t="s">
        <v>614</v>
      </c>
      <c r="AR34" s="658"/>
      <c r="AS34" s="658"/>
      <c r="AT34" s="658"/>
      <c r="AU34" s="448" t="s">
        <v>673</v>
      </c>
      <c r="AV34" s="674"/>
      <c r="AW34" s="674"/>
      <c r="AX34" s="675"/>
    </row>
    <row r="35" spans="1:51" ht="23.25" customHeight="1" x14ac:dyDescent="0.15">
      <c r="A35" s="698" t="s">
        <v>577</v>
      </c>
      <c r="B35" s="699"/>
      <c r="C35" s="699"/>
      <c r="D35" s="699"/>
      <c r="E35" s="699"/>
      <c r="F35" s="700"/>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1"/>
      <c r="B36" s="702"/>
      <c r="C36" s="702"/>
      <c r="D36" s="702"/>
      <c r="E36" s="702"/>
      <c r="F36" s="703"/>
      <c r="G36" s="605" t="s">
        <v>620</v>
      </c>
      <c r="H36" s="606"/>
      <c r="I36" s="606"/>
      <c r="J36" s="606"/>
      <c r="K36" s="606"/>
      <c r="L36" s="606"/>
      <c r="M36" s="606"/>
      <c r="N36" s="606"/>
      <c r="O36" s="606"/>
      <c r="P36" s="606"/>
      <c r="Q36" s="606"/>
      <c r="R36" s="606"/>
      <c r="S36" s="606"/>
      <c r="T36" s="606"/>
      <c r="U36" s="606"/>
      <c r="V36" s="606"/>
      <c r="W36" s="606"/>
      <c r="X36" s="606"/>
      <c r="Y36" s="666" t="s">
        <v>577</v>
      </c>
      <c r="Z36" s="667"/>
      <c r="AA36" s="668"/>
      <c r="AB36" s="669" t="s">
        <v>624</v>
      </c>
      <c r="AC36" s="670"/>
      <c r="AD36" s="671"/>
      <c r="AE36" s="672">
        <v>2.8</v>
      </c>
      <c r="AF36" s="672"/>
      <c r="AG36" s="672"/>
      <c r="AH36" s="672"/>
      <c r="AI36" s="672">
        <v>3.3</v>
      </c>
      <c r="AJ36" s="672"/>
      <c r="AK36" s="672"/>
      <c r="AL36" s="672"/>
      <c r="AM36" s="672">
        <v>2.4</v>
      </c>
      <c r="AN36" s="672"/>
      <c r="AO36" s="672"/>
      <c r="AP36" s="672"/>
      <c r="AQ36" s="448" t="s">
        <v>614</v>
      </c>
      <c r="AR36" s="436"/>
      <c r="AS36" s="436"/>
      <c r="AT36" s="436"/>
      <c r="AU36" s="436"/>
      <c r="AV36" s="436"/>
      <c r="AW36" s="436"/>
      <c r="AX36" s="437"/>
    </row>
    <row r="37" spans="1:51" ht="46.5" customHeight="1" thickBot="1" x14ac:dyDescent="0.2">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580</v>
      </c>
      <c r="Z37" s="659"/>
      <c r="AA37" s="660"/>
      <c r="AB37" s="661" t="s">
        <v>625</v>
      </c>
      <c r="AC37" s="662"/>
      <c r="AD37" s="663"/>
      <c r="AE37" s="664" t="s">
        <v>621</v>
      </c>
      <c r="AF37" s="664"/>
      <c r="AG37" s="664"/>
      <c r="AH37" s="664"/>
      <c r="AI37" s="664" t="s">
        <v>622</v>
      </c>
      <c r="AJ37" s="664"/>
      <c r="AK37" s="664"/>
      <c r="AL37" s="664"/>
      <c r="AM37" s="664" t="s">
        <v>623</v>
      </c>
      <c r="AN37" s="664"/>
      <c r="AO37" s="664"/>
      <c r="AP37" s="664"/>
      <c r="AQ37" s="664" t="s">
        <v>614</v>
      </c>
      <c r="AR37" s="664"/>
      <c r="AS37" s="664"/>
      <c r="AT37" s="664"/>
      <c r="AU37" s="664"/>
      <c r="AV37" s="664"/>
      <c r="AW37" s="664"/>
      <c r="AX37" s="665"/>
    </row>
    <row r="38" spans="1:51" ht="18.75" hidden="1"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13" t="s">
        <v>564</v>
      </c>
      <c r="AJ38" s="713"/>
      <c r="AK38" s="713"/>
      <c r="AL38" s="628"/>
      <c r="AM38" s="713" t="s">
        <v>380</v>
      </c>
      <c r="AN38" s="713"/>
      <c r="AO38" s="713"/>
      <c r="AP38" s="628"/>
      <c r="AQ38" s="609" t="s">
        <v>170</v>
      </c>
      <c r="AR38" s="610"/>
      <c r="AS38" s="610"/>
      <c r="AT38" s="611"/>
      <c r="AU38" s="575" t="s">
        <v>124</v>
      </c>
      <c r="AV38" s="575"/>
      <c r="AW38" s="575"/>
      <c r="AX38" s="578"/>
    </row>
    <row r="39" spans="1:51" ht="18.75" hidden="1"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c r="AR39" s="455"/>
      <c r="AS39" s="401" t="s">
        <v>171</v>
      </c>
      <c r="AT39" s="402"/>
      <c r="AU39" s="500"/>
      <c r="AV39" s="500"/>
      <c r="AW39" s="415" t="s">
        <v>162</v>
      </c>
      <c r="AX39" s="563"/>
    </row>
    <row r="40" spans="1:51" ht="23.25" hidden="1" customHeight="1" x14ac:dyDescent="0.15">
      <c r="A40" s="721"/>
      <c r="B40" s="719"/>
      <c r="C40" s="719"/>
      <c r="D40" s="719"/>
      <c r="E40" s="719"/>
      <c r="F40" s="720"/>
      <c r="G40" s="631"/>
      <c r="H40" s="632"/>
      <c r="I40" s="632"/>
      <c r="J40" s="632"/>
      <c r="K40" s="632"/>
      <c r="L40" s="632"/>
      <c r="M40" s="632"/>
      <c r="N40" s="632"/>
      <c r="O40" s="633"/>
      <c r="P40" s="237"/>
      <c r="Q40" s="237"/>
      <c r="R40" s="237"/>
      <c r="S40" s="237"/>
      <c r="T40" s="237"/>
      <c r="U40" s="237"/>
      <c r="V40" s="237"/>
      <c r="W40" s="237"/>
      <c r="X40" s="379"/>
      <c r="Y40" s="640" t="s">
        <v>12</v>
      </c>
      <c r="Z40" s="641"/>
      <c r="AA40" s="642"/>
      <c r="AB40" s="556"/>
      <c r="AC40" s="556"/>
      <c r="AD40" s="556"/>
      <c r="AE40" s="448"/>
      <c r="AF40" s="436"/>
      <c r="AG40" s="436"/>
      <c r="AH40" s="436"/>
      <c r="AI40" s="448"/>
      <c r="AJ40" s="436"/>
      <c r="AK40" s="436"/>
      <c r="AL40" s="436"/>
      <c r="AM40" s="448"/>
      <c r="AN40" s="436"/>
      <c r="AO40" s="436"/>
      <c r="AP40" s="436"/>
      <c r="AQ40" s="441"/>
      <c r="AR40" s="442"/>
      <c r="AS40" s="442"/>
      <c r="AT40" s="443"/>
      <c r="AU40" s="436"/>
      <c r="AV40" s="436"/>
      <c r="AW40" s="436"/>
      <c r="AX40" s="437"/>
    </row>
    <row r="41" spans="1:51" ht="23.25" hidden="1"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c r="AC41" s="542"/>
      <c r="AD41" s="542"/>
      <c r="AE41" s="448"/>
      <c r="AF41" s="436"/>
      <c r="AG41" s="436"/>
      <c r="AH41" s="436"/>
      <c r="AI41" s="448"/>
      <c r="AJ41" s="436"/>
      <c r="AK41" s="436"/>
      <c r="AL41" s="436"/>
      <c r="AM41" s="448"/>
      <c r="AN41" s="436"/>
      <c r="AO41" s="436"/>
      <c r="AP41" s="436"/>
      <c r="AQ41" s="441"/>
      <c r="AR41" s="442"/>
      <c r="AS41" s="442"/>
      <c r="AT41" s="443"/>
      <c r="AU41" s="436"/>
      <c r="AV41" s="436"/>
      <c r="AW41" s="436"/>
      <c r="AX41" s="437"/>
    </row>
    <row r="42" spans="1:51" ht="23.25" hidden="1"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c r="AF42" s="436"/>
      <c r="AG42" s="436"/>
      <c r="AH42" s="436"/>
      <c r="AI42" s="448"/>
      <c r="AJ42" s="436"/>
      <c r="AK42" s="436"/>
      <c r="AL42" s="436"/>
      <c r="AM42" s="448"/>
      <c r="AN42" s="436"/>
      <c r="AO42" s="436"/>
      <c r="AP42" s="436"/>
      <c r="AQ42" s="441"/>
      <c r="AR42" s="442"/>
      <c r="AS42" s="442"/>
      <c r="AT42" s="443"/>
      <c r="AU42" s="436"/>
      <c r="AV42" s="436"/>
      <c r="AW42" s="436"/>
      <c r="AX42" s="437"/>
    </row>
    <row r="43" spans="1:51" ht="23.25" hidden="1" customHeight="1" x14ac:dyDescent="0.15">
      <c r="A43" s="565" t="s">
        <v>256</v>
      </c>
      <c r="B43" s="503"/>
      <c r="C43" s="503"/>
      <c r="D43" s="503"/>
      <c r="E43" s="503"/>
      <c r="F43" s="355"/>
      <c r="G43" s="567"/>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hidden="1"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customHeight="1" x14ac:dyDescent="0.15">
      <c r="A65" s="709" t="s">
        <v>575</v>
      </c>
      <c r="B65" s="710"/>
      <c r="C65" s="710"/>
      <c r="D65" s="710"/>
      <c r="E65" s="710"/>
      <c r="F65" s="711"/>
      <c r="G65" s="686" t="s">
        <v>626</v>
      </c>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1</v>
      </c>
    </row>
    <row r="66" spans="1:51" ht="31.5"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07"/>
      <c r="AG66" s="707"/>
      <c r="AH66" s="708"/>
      <c r="AI66" s="516" t="s">
        <v>564</v>
      </c>
      <c r="AJ66" s="707"/>
      <c r="AK66" s="707"/>
      <c r="AL66" s="708"/>
      <c r="AM66" s="516" t="s">
        <v>380</v>
      </c>
      <c r="AN66" s="707"/>
      <c r="AO66" s="707"/>
      <c r="AP66" s="708"/>
      <c r="AQ66" s="679" t="s">
        <v>411</v>
      </c>
      <c r="AR66" s="680"/>
      <c r="AS66" s="680"/>
      <c r="AT66" s="681"/>
      <c r="AU66" s="679" t="s">
        <v>585</v>
      </c>
      <c r="AV66" s="680"/>
      <c r="AW66" s="680"/>
      <c r="AX66" s="682"/>
      <c r="AY66">
        <f>COUNTA($G$67)</f>
        <v>1</v>
      </c>
    </row>
    <row r="67" spans="1:51" ht="23.25" customHeight="1" x14ac:dyDescent="0.15">
      <c r="A67" s="689"/>
      <c r="B67" s="504"/>
      <c r="C67" s="504"/>
      <c r="D67" s="504"/>
      <c r="E67" s="504"/>
      <c r="F67" s="357"/>
      <c r="G67" s="644" t="s">
        <v>627</v>
      </c>
      <c r="H67" s="645"/>
      <c r="I67" s="645"/>
      <c r="J67" s="645"/>
      <c r="K67" s="645"/>
      <c r="L67" s="645"/>
      <c r="M67" s="645"/>
      <c r="N67" s="645"/>
      <c r="O67" s="645"/>
      <c r="P67" s="648" t="s">
        <v>628</v>
      </c>
      <c r="Q67" s="649"/>
      <c r="R67" s="649"/>
      <c r="S67" s="649"/>
      <c r="T67" s="649"/>
      <c r="U67" s="649"/>
      <c r="V67" s="649"/>
      <c r="W67" s="649"/>
      <c r="X67" s="650"/>
      <c r="Y67" s="654" t="s">
        <v>48</v>
      </c>
      <c r="Z67" s="655"/>
      <c r="AA67" s="656"/>
      <c r="AB67" s="657" t="s">
        <v>629</v>
      </c>
      <c r="AC67" s="657"/>
      <c r="AD67" s="657"/>
      <c r="AE67" s="658" t="s">
        <v>613</v>
      </c>
      <c r="AF67" s="658"/>
      <c r="AG67" s="658"/>
      <c r="AH67" s="658"/>
      <c r="AI67" s="658" t="s">
        <v>613</v>
      </c>
      <c r="AJ67" s="658"/>
      <c r="AK67" s="658"/>
      <c r="AL67" s="658"/>
      <c r="AM67" s="658">
        <v>2</v>
      </c>
      <c r="AN67" s="658"/>
      <c r="AO67" s="658"/>
      <c r="AP67" s="658"/>
      <c r="AQ67" s="672" t="s">
        <v>673</v>
      </c>
      <c r="AR67" s="658"/>
      <c r="AS67" s="658"/>
      <c r="AT67" s="658"/>
      <c r="AU67" s="448" t="s">
        <v>673</v>
      </c>
      <c r="AV67" s="674"/>
      <c r="AW67" s="674"/>
      <c r="AX67" s="675"/>
      <c r="AY67">
        <f>$AY$66</f>
        <v>1</v>
      </c>
    </row>
    <row r="68" spans="1:51" ht="23.25"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t="s">
        <v>629</v>
      </c>
      <c r="AC68" s="657"/>
      <c r="AD68" s="657"/>
      <c r="AE68" s="658" t="s">
        <v>613</v>
      </c>
      <c r="AF68" s="658"/>
      <c r="AG68" s="658"/>
      <c r="AH68" s="658"/>
      <c r="AI68" s="658" t="s">
        <v>613</v>
      </c>
      <c r="AJ68" s="658"/>
      <c r="AK68" s="658"/>
      <c r="AL68" s="658"/>
      <c r="AM68" s="658" t="s">
        <v>613</v>
      </c>
      <c r="AN68" s="658"/>
      <c r="AO68" s="658"/>
      <c r="AP68" s="658"/>
      <c r="AQ68" s="658">
        <v>26</v>
      </c>
      <c r="AR68" s="658"/>
      <c r="AS68" s="658"/>
      <c r="AT68" s="658"/>
      <c r="AU68" s="448" t="s">
        <v>673</v>
      </c>
      <c r="AV68" s="674"/>
      <c r="AW68" s="674"/>
      <c r="AX68" s="675"/>
      <c r="AY68">
        <f>$AY$66</f>
        <v>1</v>
      </c>
    </row>
    <row r="69" spans="1:51" ht="23.25" customHeight="1" x14ac:dyDescent="0.15">
      <c r="A69" s="698" t="s">
        <v>577</v>
      </c>
      <c r="B69" s="699"/>
      <c r="C69" s="699"/>
      <c r="D69" s="699"/>
      <c r="E69" s="699"/>
      <c r="F69" s="700"/>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1</v>
      </c>
    </row>
    <row r="70" spans="1:51" ht="23.25" customHeight="1" x14ac:dyDescent="0.15">
      <c r="A70" s="701"/>
      <c r="B70" s="702"/>
      <c r="C70" s="702"/>
      <c r="D70" s="702"/>
      <c r="E70" s="702"/>
      <c r="F70" s="703"/>
      <c r="G70" s="605" t="s">
        <v>630</v>
      </c>
      <c r="H70" s="606"/>
      <c r="I70" s="606"/>
      <c r="J70" s="606"/>
      <c r="K70" s="606"/>
      <c r="L70" s="606"/>
      <c r="M70" s="606"/>
      <c r="N70" s="606"/>
      <c r="O70" s="606"/>
      <c r="P70" s="606"/>
      <c r="Q70" s="606"/>
      <c r="R70" s="606"/>
      <c r="S70" s="606"/>
      <c r="T70" s="606"/>
      <c r="U70" s="606"/>
      <c r="V70" s="606"/>
      <c r="W70" s="606"/>
      <c r="X70" s="606"/>
      <c r="Y70" s="666" t="s">
        <v>577</v>
      </c>
      <c r="Z70" s="667"/>
      <c r="AA70" s="668"/>
      <c r="AB70" s="669" t="s">
        <v>631</v>
      </c>
      <c r="AC70" s="670"/>
      <c r="AD70" s="671"/>
      <c r="AE70" s="672" t="s">
        <v>614</v>
      </c>
      <c r="AF70" s="672"/>
      <c r="AG70" s="672"/>
      <c r="AH70" s="672"/>
      <c r="AI70" s="672" t="s">
        <v>614</v>
      </c>
      <c r="AJ70" s="672"/>
      <c r="AK70" s="672"/>
      <c r="AL70" s="672"/>
      <c r="AM70" s="672">
        <v>1.5</v>
      </c>
      <c r="AN70" s="672"/>
      <c r="AO70" s="672"/>
      <c r="AP70" s="672"/>
      <c r="AQ70" s="448">
        <v>8.5</v>
      </c>
      <c r="AR70" s="436"/>
      <c r="AS70" s="436"/>
      <c r="AT70" s="436"/>
      <c r="AU70" s="436"/>
      <c r="AV70" s="436"/>
      <c r="AW70" s="436"/>
      <c r="AX70" s="437"/>
      <c r="AY70">
        <f>$AY$69</f>
        <v>1</v>
      </c>
    </row>
    <row r="71" spans="1:51" ht="46.5"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580</v>
      </c>
      <c r="Z71" s="659"/>
      <c r="AA71" s="660"/>
      <c r="AB71" s="661" t="s">
        <v>632</v>
      </c>
      <c r="AC71" s="662"/>
      <c r="AD71" s="663"/>
      <c r="AE71" s="664" t="s">
        <v>614</v>
      </c>
      <c r="AF71" s="664"/>
      <c r="AG71" s="664"/>
      <c r="AH71" s="664"/>
      <c r="AI71" s="664" t="s">
        <v>614</v>
      </c>
      <c r="AJ71" s="664"/>
      <c r="AK71" s="664"/>
      <c r="AL71" s="664"/>
      <c r="AM71" s="664" t="s">
        <v>633</v>
      </c>
      <c r="AN71" s="664"/>
      <c r="AO71" s="664"/>
      <c r="AP71" s="664"/>
      <c r="AQ71" s="664" t="s">
        <v>634</v>
      </c>
      <c r="AR71" s="664"/>
      <c r="AS71" s="664"/>
      <c r="AT71" s="664"/>
      <c r="AU71" s="664"/>
      <c r="AV71" s="664"/>
      <c r="AW71" s="664"/>
      <c r="AX71" s="665"/>
      <c r="AY71">
        <f>$AY$69</f>
        <v>1</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v>4</v>
      </c>
      <c r="AV73" s="500"/>
      <c r="AW73" s="415" t="s">
        <v>162</v>
      </c>
      <c r="AX73" s="563"/>
      <c r="AY73">
        <f t="shared" ref="AY73:AY78" si="1">$AY$72</f>
        <v>1</v>
      </c>
    </row>
    <row r="74" spans="1:51" ht="23.25" customHeight="1" x14ac:dyDescent="0.15">
      <c r="A74" s="617"/>
      <c r="B74" s="615"/>
      <c r="C74" s="615"/>
      <c r="D74" s="615"/>
      <c r="E74" s="615"/>
      <c r="F74" s="616"/>
      <c r="G74" s="631" t="s">
        <v>635</v>
      </c>
      <c r="H74" s="632"/>
      <c r="I74" s="632"/>
      <c r="J74" s="632"/>
      <c r="K74" s="632"/>
      <c r="L74" s="632"/>
      <c r="M74" s="632"/>
      <c r="N74" s="632"/>
      <c r="O74" s="633"/>
      <c r="P74" s="237" t="s">
        <v>636</v>
      </c>
      <c r="Q74" s="237"/>
      <c r="R74" s="237"/>
      <c r="S74" s="237"/>
      <c r="T74" s="237"/>
      <c r="U74" s="237"/>
      <c r="V74" s="237"/>
      <c r="W74" s="237"/>
      <c r="X74" s="379"/>
      <c r="Y74" s="640" t="s">
        <v>12</v>
      </c>
      <c r="Z74" s="641"/>
      <c r="AA74" s="642"/>
      <c r="AB74" s="556" t="s">
        <v>247</v>
      </c>
      <c r="AC74" s="556"/>
      <c r="AD74" s="556"/>
      <c r="AE74" s="448">
        <v>68</v>
      </c>
      <c r="AF74" s="436"/>
      <c r="AG74" s="436"/>
      <c r="AH74" s="436"/>
      <c r="AI74" s="448">
        <v>68</v>
      </c>
      <c r="AJ74" s="436"/>
      <c r="AK74" s="436"/>
      <c r="AL74" s="436"/>
      <c r="AM74" s="448">
        <v>68</v>
      </c>
      <c r="AN74" s="436"/>
      <c r="AO74" s="436"/>
      <c r="AP74" s="436"/>
      <c r="AQ74" s="441" t="s">
        <v>613</v>
      </c>
      <c r="AR74" s="442"/>
      <c r="AS74" s="442"/>
      <c r="AT74" s="443"/>
      <c r="AU74" s="436" t="s">
        <v>613</v>
      </c>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247</v>
      </c>
      <c r="AC75" s="542"/>
      <c r="AD75" s="542"/>
      <c r="AE75" s="448">
        <v>80</v>
      </c>
      <c r="AF75" s="436"/>
      <c r="AG75" s="436"/>
      <c r="AH75" s="436"/>
      <c r="AI75" s="448">
        <v>80</v>
      </c>
      <c r="AJ75" s="436"/>
      <c r="AK75" s="436"/>
      <c r="AL75" s="436"/>
      <c r="AM75" s="448">
        <v>80</v>
      </c>
      <c r="AN75" s="436"/>
      <c r="AO75" s="436"/>
      <c r="AP75" s="436"/>
      <c r="AQ75" s="441" t="s">
        <v>613</v>
      </c>
      <c r="AR75" s="442"/>
      <c r="AS75" s="442"/>
      <c r="AT75" s="443"/>
      <c r="AU75" s="436">
        <v>80</v>
      </c>
      <c r="AV75" s="436"/>
      <c r="AW75" s="436"/>
      <c r="AX75" s="437"/>
      <c r="AY75">
        <f t="shared" si="1"/>
        <v>1</v>
      </c>
    </row>
    <row r="76" spans="1:51" ht="43.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v>85</v>
      </c>
      <c r="AF76" s="436"/>
      <c r="AG76" s="436"/>
      <c r="AH76" s="436"/>
      <c r="AI76" s="448">
        <v>85</v>
      </c>
      <c r="AJ76" s="436"/>
      <c r="AK76" s="436"/>
      <c r="AL76" s="436"/>
      <c r="AM76" s="448">
        <v>85</v>
      </c>
      <c r="AN76" s="436"/>
      <c r="AO76" s="436"/>
      <c r="AP76" s="436"/>
      <c r="AQ76" s="441" t="s">
        <v>613</v>
      </c>
      <c r="AR76" s="442"/>
      <c r="AS76" s="442"/>
      <c r="AT76" s="443"/>
      <c r="AU76" s="436" t="s">
        <v>613</v>
      </c>
      <c r="AV76" s="436"/>
      <c r="AW76" s="436"/>
      <c r="AX76" s="437"/>
      <c r="AY76">
        <f t="shared" si="1"/>
        <v>1</v>
      </c>
    </row>
    <row r="77" spans="1:51" ht="23.25" customHeight="1" x14ac:dyDescent="0.15">
      <c r="A77" s="565" t="s">
        <v>256</v>
      </c>
      <c r="B77" s="503"/>
      <c r="C77" s="503"/>
      <c r="D77" s="503"/>
      <c r="E77" s="503"/>
      <c r="F77" s="355"/>
      <c r="G77" s="567" t="s">
        <v>637</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43.5" customHeight="1" thickBo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579</v>
      </c>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661" t="s">
        <v>581</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256</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638</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639</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640</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641</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590</v>
      </c>
      <c r="D219" s="351"/>
      <c r="E219" s="354" t="s">
        <v>275</v>
      </c>
      <c r="F219" s="355"/>
      <c r="G219" s="360" t="s">
        <v>177</v>
      </c>
      <c r="H219" s="361"/>
      <c r="I219" s="361"/>
      <c r="J219" s="362" t="s">
        <v>613</v>
      </c>
      <c r="K219" s="363"/>
      <c r="L219" s="363"/>
      <c r="M219" s="363"/>
      <c r="N219" s="363"/>
      <c r="O219" s="363"/>
      <c r="P219" s="363"/>
      <c r="Q219" s="363"/>
      <c r="R219" s="363"/>
      <c r="S219" s="363"/>
      <c r="T219" s="364"/>
      <c r="U219" s="365" t="s">
        <v>614</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29.25"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t="s">
        <v>614</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29.25"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t="s">
        <v>614</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141"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608</v>
      </c>
      <c r="AE224" s="332"/>
      <c r="AF224" s="332"/>
      <c r="AG224" s="333" t="s">
        <v>645</v>
      </c>
      <c r="AH224" s="334"/>
      <c r="AI224" s="334"/>
      <c r="AJ224" s="334"/>
      <c r="AK224" s="334"/>
      <c r="AL224" s="334"/>
      <c r="AM224" s="334"/>
      <c r="AN224" s="334"/>
      <c r="AO224" s="334"/>
      <c r="AP224" s="334"/>
      <c r="AQ224" s="334"/>
      <c r="AR224" s="334"/>
      <c r="AS224" s="334"/>
      <c r="AT224" s="334"/>
      <c r="AU224" s="334"/>
      <c r="AV224" s="334"/>
      <c r="AW224" s="334"/>
      <c r="AX224" s="335"/>
    </row>
    <row r="225" spans="1:50" ht="104.2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608</v>
      </c>
      <c r="AE225" s="220"/>
      <c r="AF225" s="220"/>
      <c r="AG225" s="269" t="s">
        <v>646</v>
      </c>
      <c r="AH225" s="270"/>
      <c r="AI225" s="270"/>
      <c r="AJ225" s="270"/>
      <c r="AK225" s="270"/>
      <c r="AL225" s="270"/>
      <c r="AM225" s="270"/>
      <c r="AN225" s="270"/>
      <c r="AO225" s="270"/>
      <c r="AP225" s="270"/>
      <c r="AQ225" s="270"/>
      <c r="AR225" s="270"/>
      <c r="AS225" s="270"/>
      <c r="AT225" s="270"/>
      <c r="AU225" s="270"/>
      <c r="AV225" s="270"/>
      <c r="AW225" s="270"/>
      <c r="AX225" s="271"/>
    </row>
    <row r="226" spans="1:50" ht="42"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608</v>
      </c>
      <c r="AE226" s="282"/>
      <c r="AF226" s="282"/>
      <c r="AG226" s="239" t="s">
        <v>647</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608</v>
      </c>
      <c r="AE227" s="234"/>
      <c r="AF227" s="234"/>
      <c r="AG227" s="236" t="s">
        <v>648</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642</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0.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643</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644</v>
      </c>
      <c r="AE230" s="259"/>
      <c r="AF230" s="259"/>
      <c r="AG230" s="261" t="s">
        <v>613</v>
      </c>
      <c r="AH230" s="262"/>
      <c r="AI230" s="262"/>
      <c r="AJ230" s="262"/>
      <c r="AK230" s="262"/>
      <c r="AL230" s="262"/>
      <c r="AM230" s="262"/>
      <c r="AN230" s="262"/>
      <c r="AO230" s="262"/>
      <c r="AP230" s="262"/>
      <c r="AQ230" s="262"/>
      <c r="AR230" s="262"/>
      <c r="AS230" s="262"/>
      <c r="AT230" s="262"/>
      <c r="AU230" s="262"/>
      <c r="AV230" s="262"/>
      <c r="AW230" s="262"/>
      <c r="AX230" s="263"/>
    </row>
    <row r="231" spans="1:50" ht="39.7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608</v>
      </c>
      <c r="AE231" s="220"/>
      <c r="AF231" s="220"/>
      <c r="AG231" s="269" t="s">
        <v>649</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644</v>
      </c>
      <c r="AE232" s="220"/>
      <c r="AF232" s="220"/>
      <c r="AG232" s="269" t="s">
        <v>613</v>
      </c>
      <c r="AH232" s="270"/>
      <c r="AI232" s="270"/>
      <c r="AJ232" s="270"/>
      <c r="AK232" s="270"/>
      <c r="AL232" s="270"/>
      <c r="AM232" s="270"/>
      <c r="AN232" s="270"/>
      <c r="AO232" s="270"/>
      <c r="AP232" s="270"/>
      <c r="AQ232" s="270"/>
      <c r="AR232" s="270"/>
      <c r="AS232" s="270"/>
      <c r="AT232" s="270"/>
      <c r="AU232" s="270"/>
      <c r="AV232" s="270"/>
      <c r="AW232" s="270"/>
      <c r="AX232" s="271"/>
    </row>
    <row r="233" spans="1:50" ht="39.7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608</v>
      </c>
      <c r="AE233" s="220"/>
      <c r="AF233" s="220"/>
      <c r="AG233" s="269" t="s">
        <v>649</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644</v>
      </c>
      <c r="AE234" s="282"/>
      <c r="AF234" s="282"/>
      <c r="AG234" s="283" t="s">
        <v>613</v>
      </c>
      <c r="AH234" s="284"/>
      <c r="AI234" s="284"/>
      <c r="AJ234" s="284"/>
      <c r="AK234" s="284"/>
      <c r="AL234" s="284"/>
      <c r="AM234" s="284"/>
      <c r="AN234" s="284"/>
      <c r="AO234" s="284"/>
      <c r="AP234" s="284"/>
      <c r="AQ234" s="284"/>
      <c r="AR234" s="284"/>
      <c r="AS234" s="284"/>
      <c r="AT234" s="284"/>
      <c r="AU234" s="284"/>
      <c r="AV234" s="284"/>
      <c r="AW234" s="284"/>
      <c r="AX234" s="285"/>
    </row>
    <row r="235" spans="1:50" ht="39.7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608</v>
      </c>
      <c r="AE235" s="220"/>
      <c r="AF235" s="291"/>
      <c r="AG235" s="269" t="s">
        <v>650</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608</v>
      </c>
      <c r="AE236" s="345"/>
      <c r="AF236" s="346"/>
      <c r="AG236" s="347" t="s">
        <v>651</v>
      </c>
      <c r="AH236" s="348"/>
      <c r="AI236" s="348"/>
      <c r="AJ236" s="348"/>
      <c r="AK236" s="348"/>
      <c r="AL236" s="348"/>
      <c r="AM236" s="348"/>
      <c r="AN236" s="348"/>
      <c r="AO236" s="348"/>
      <c r="AP236" s="348"/>
      <c r="AQ236" s="348"/>
      <c r="AR236" s="348"/>
      <c r="AS236" s="348"/>
      <c r="AT236" s="348"/>
      <c r="AU236" s="348"/>
      <c r="AV236" s="348"/>
      <c r="AW236" s="348"/>
      <c r="AX236" s="349"/>
    </row>
    <row r="237" spans="1:50" ht="74.25"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608</v>
      </c>
      <c r="AE237" s="259"/>
      <c r="AF237" s="260"/>
      <c r="AG237" s="261" t="s">
        <v>652</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644</v>
      </c>
      <c r="AE238" s="268"/>
      <c r="AF238" s="268"/>
      <c r="AG238" s="269" t="s">
        <v>613</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608</v>
      </c>
      <c r="AE239" s="220"/>
      <c r="AF239" s="220"/>
      <c r="AG239" s="269" t="s">
        <v>653</v>
      </c>
      <c r="AH239" s="270"/>
      <c r="AI239" s="270"/>
      <c r="AJ239" s="270"/>
      <c r="AK239" s="270"/>
      <c r="AL239" s="270"/>
      <c r="AM239" s="270"/>
      <c r="AN239" s="270"/>
      <c r="AO239" s="270"/>
      <c r="AP239" s="270"/>
      <c r="AQ239" s="270"/>
      <c r="AR239" s="270"/>
      <c r="AS239" s="270"/>
      <c r="AT239" s="270"/>
      <c r="AU239" s="270"/>
      <c r="AV239" s="270"/>
      <c r="AW239" s="270"/>
      <c r="AX239" s="271"/>
    </row>
    <row r="240" spans="1:50" ht="50.25"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608</v>
      </c>
      <c r="AE240" s="220"/>
      <c r="AF240" s="220"/>
      <c r="AG240" s="221" t="s">
        <v>654</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644</v>
      </c>
      <c r="AE241" s="234"/>
      <c r="AF241" s="235"/>
      <c r="AG241" s="236" t="s">
        <v>614</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613</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613</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655</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656</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657</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658</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659</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660</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t="s">
        <v>602</v>
      </c>
      <c r="F259" s="171"/>
      <c r="G259" s="171"/>
      <c r="H259" s="77" t="str">
        <f>IF(E259="","","-")</f>
        <v>-</v>
      </c>
      <c r="I259" s="171"/>
      <c r="J259" s="171"/>
      <c r="K259" s="77" t="str">
        <f>IF(I259="","","-")</f>
        <v/>
      </c>
      <c r="L259" s="173">
        <v>265</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602</v>
      </c>
      <c r="F260" s="171"/>
      <c r="G260" s="171"/>
      <c r="H260" s="77"/>
      <c r="I260" s="171"/>
      <c r="J260" s="171"/>
      <c r="K260" s="77"/>
      <c r="L260" s="173">
        <v>292</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601</v>
      </c>
      <c r="H261" s="171"/>
      <c r="I261" s="171"/>
      <c r="J261" s="172">
        <v>20</v>
      </c>
      <c r="K261" s="172"/>
      <c r="L261" s="173">
        <v>314</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 customHeight="1" thickBo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7"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7"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7"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7"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7"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7"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7"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7"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7"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7"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7"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7"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7"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7"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7"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74.25" customHeight="1" x14ac:dyDescent="0.15">
      <c r="A301" s="180" t="s">
        <v>262</v>
      </c>
      <c r="B301" s="181"/>
      <c r="C301" s="181"/>
      <c r="D301" s="181"/>
      <c r="E301" s="181"/>
      <c r="F301" s="182"/>
      <c r="G301" s="159" t="s">
        <v>661</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662</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51" customHeight="1" x14ac:dyDescent="0.15">
      <c r="A303" s="183"/>
      <c r="B303" s="184"/>
      <c r="C303" s="184"/>
      <c r="D303" s="184"/>
      <c r="E303" s="184"/>
      <c r="F303" s="185"/>
      <c r="G303" s="149" t="s">
        <v>663</v>
      </c>
      <c r="H303" s="150"/>
      <c r="I303" s="150"/>
      <c r="J303" s="150"/>
      <c r="K303" s="151"/>
      <c r="L303" s="152" t="s">
        <v>664</v>
      </c>
      <c r="M303" s="153"/>
      <c r="N303" s="153"/>
      <c r="O303" s="153"/>
      <c r="P303" s="153"/>
      <c r="Q303" s="153"/>
      <c r="R303" s="153"/>
      <c r="S303" s="153"/>
      <c r="T303" s="153"/>
      <c r="U303" s="153"/>
      <c r="V303" s="153"/>
      <c r="W303" s="153"/>
      <c r="X303" s="154"/>
      <c r="Y303" s="155">
        <v>18.2</v>
      </c>
      <c r="Z303" s="156"/>
      <c r="AA303" s="156"/>
      <c r="AB303" s="157"/>
      <c r="AC303" s="149" t="s">
        <v>665</v>
      </c>
      <c r="AD303" s="150"/>
      <c r="AE303" s="150"/>
      <c r="AF303" s="150"/>
      <c r="AG303" s="151"/>
      <c r="AH303" s="152" t="s">
        <v>615</v>
      </c>
      <c r="AI303" s="153"/>
      <c r="AJ303" s="153"/>
      <c r="AK303" s="153"/>
      <c r="AL303" s="153"/>
      <c r="AM303" s="153"/>
      <c r="AN303" s="153"/>
      <c r="AO303" s="153"/>
      <c r="AP303" s="153"/>
      <c r="AQ303" s="153"/>
      <c r="AR303" s="153"/>
      <c r="AS303" s="153"/>
      <c r="AT303" s="154"/>
      <c r="AU303" s="155">
        <v>1.9</v>
      </c>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30.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18.2</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1.9</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113.25" customHeight="1" x14ac:dyDescent="0.15">
      <c r="A359" s="95">
        <v>1</v>
      </c>
      <c r="B359" s="95">
        <v>1</v>
      </c>
      <c r="C359" s="114" t="s">
        <v>666</v>
      </c>
      <c r="D359" s="114"/>
      <c r="E359" s="114"/>
      <c r="F359" s="114"/>
      <c r="G359" s="114"/>
      <c r="H359" s="114"/>
      <c r="I359" s="114"/>
      <c r="J359" s="98" t="s">
        <v>672</v>
      </c>
      <c r="K359" s="99"/>
      <c r="L359" s="99"/>
      <c r="M359" s="99"/>
      <c r="N359" s="99"/>
      <c r="O359" s="99"/>
      <c r="P359" s="100" t="s">
        <v>667</v>
      </c>
      <c r="Q359" s="100"/>
      <c r="R359" s="100"/>
      <c r="S359" s="100"/>
      <c r="T359" s="100"/>
      <c r="U359" s="100"/>
      <c r="V359" s="100"/>
      <c r="W359" s="100"/>
      <c r="X359" s="100"/>
      <c r="Y359" s="101">
        <v>18.2</v>
      </c>
      <c r="Z359" s="102"/>
      <c r="AA359" s="102"/>
      <c r="AB359" s="103"/>
      <c r="AC359" s="84" t="s">
        <v>668</v>
      </c>
      <c r="AD359" s="85"/>
      <c r="AE359" s="85"/>
      <c r="AF359" s="85"/>
      <c r="AG359" s="85"/>
      <c r="AH359" s="117">
        <v>1</v>
      </c>
      <c r="AI359" s="118"/>
      <c r="AJ359" s="118"/>
      <c r="AK359" s="118"/>
      <c r="AL359" s="88">
        <v>99.8</v>
      </c>
      <c r="AM359" s="89"/>
      <c r="AN359" s="89"/>
      <c r="AO359" s="90"/>
      <c r="AP359" s="91" t="s">
        <v>614</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4" t="s">
        <v>669</v>
      </c>
      <c r="D392" s="114"/>
      <c r="E392" s="114"/>
      <c r="F392" s="114"/>
      <c r="G392" s="114"/>
      <c r="H392" s="114"/>
      <c r="I392" s="114"/>
      <c r="J392" s="98">
        <v>6000020182052</v>
      </c>
      <c r="K392" s="99"/>
      <c r="L392" s="99"/>
      <c r="M392" s="99"/>
      <c r="N392" s="99"/>
      <c r="O392" s="99"/>
      <c r="P392" s="100" t="s">
        <v>615</v>
      </c>
      <c r="Q392" s="100"/>
      <c r="R392" s="100"/>
      <c r="S392" s="100"/>
      <c r="T392" s="100"/>
      <c r="U392" s="100"/>
      <c r="V392" s="100"/>
      <c r="W392" s="100"/>
      <c r="X392" s="100"/>
      <c r="Y392" s="101">
        <v>1.9</v>
      </c>
      <c r="Z392" s="102"/>
      <c r="AA392" s="102"/>
      <c r="AB392" s="103"/>
      <c r="AC392" s="84" t="s">
        <v>671</v>
      </c>
      <c r="AD392" s="85"/>
      <c r="AE392" s="85"/>
      <c r="AF392" s="85"/>
      <c r="AG392" s="85"/>
      <c r="AH392" s="117" t="s">
        <v>614</v>
      </c>
      <c r="AI392" s="118"/>
      <c r="AJ392" s="118"/>
      <c r="AK392" s="118"/>
      <c r="AL392" s="88" t="s">
        <v>614</v>
      </c>
      <c r="AM392" s="89"/>
      <c r="AN392" s="89"/>
      <c r="AO392" s="90"/>
      <c r="AP392" s="91" t="s">
        <v>614</v>
      </c>
      <c r="AQ392" s="91"/>
      <c r="AR392" s="91"/>
      <c r="AS392" s="91"/>
      <c r="AT392" s="91"/>
      <c r="AU392" s="91"/>
      <c r="AV392" s="91"/>
      <c r="AW392" s="91"/>
      <c r="AX392" s="91"/>
      <c r="AY392">
        <f>$AY$389</f>
        <v>1</v>
      </c>
    </row>
    <row r="393" spans="1:51" ht="30" customHeight="1" x14ac:dyDescent="0.15">
      <c r="A393" s="95">
        <v>2</v>
      </c>
      <c r="B393" s="95">
        <v>1</v>
      </c>
      <c r="C393" s="115" t="s">
        <v>670</v>
      </c>
      <c r="D393" s="114"/>
      <c r="E393" s="114"/>
      <c r="F393" s="114"/>
      <c r="G393" s="114"/>
      <c r="H393" s="114"/>
      <c r="I393" s="114"/>
      <c r="J393" s="98">
        <v>4000020032069</v>
      </c>
      <c r="K393" s="99"/>
      <c r="L393" s="99"/>
      <c r="M393" s="99"/>
      <c r="N393" s="99"/>
      <c r="O393" s="99"/>
      <c r="P393" s="100" t="s">
        <v>615</v>
      </c>
      <c r="Q393" s="100"/>
      <c r="R393" s="100"/>
      <c r="S393" s="100"/>
      <c r="T393" s="100"/>
      <c r="U393" s="100"/>
      <c r="V393" s="100"/>
      <c r="W393" s="100"/>
      <c r="X393" s="100"/>
      <c r="Y393" s="101">
        <v>0.6</v>
      </c>
      <c r="Z393" s="102"/>
      <c r="AA393" s="102"/>
      <c r="AB393" s="103"/>
      <c r="AC393" s="84" t="s">
        <v>671</v>
      </c>
      <c r="AD393" s="85"/>
      <c r="AE393" s="85"/>
      <c r="AF393" s="85"/>
      <c r="AG393" s="85"/>
      <c r="AH393" s="117" t="s">
        <v>614</v>
      </c>
      <c r="AI393" s="118"/>
      <c r="AJ393" s="118"/>
      <c r="AK393" s="118"/>
      <c r="AL393" s="88" t="s">
        <v>614</v>
      </c>
      <c r="AM393" s="89"/>
      <c r="AN393" s="89"/>
      <c r="AO393" s="90"/>
      <c r="AP393" s="91" t="s">
        <v>614</v>
      </c>
      <c r="AQ393" s="91"/>
      <c r="AR393" s="91"/>
      <c r="AS393" s="91"/>
      <c r="AT393" s="91"/>
      <c r="AU393" s="91"/>
      <c r="AV393" s="91"/>
      <c r="AW393" s="91"/>
      <c r="AX393" s="91"/>
      <c r="AY393">
        <f>COUNTA($C$393)</f>
        <v>1</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 max="49" man="1"/>
    <brk id="236" max="16383" man="1"/>
    <brk id="27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608</v>
      </c>
      <c r="R3" s="13" t="str">
        <f t="shared" ref="R3:R8" si="3">IF(Q3="","",P3)</f>
        <v>委託・請負</v>
      </c>
      <c r="S3" s="13" t="str">
        <f t="shared" ref="S3:S8" si="4">IF(R3="",S2,IF(S2&lt;&gt;"",CONCATENATE(S2,"、",R3),R3))</f>
        <v>委託・請負</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t="s">
        <v>608</v>
      </c>
      <c r="R6" s="13" t="str">
        <f t="shared" si="3"/>
        <v>交付</v>
      </c>
      <c r="S6" s="13" t="str">
        <f t="shared" si="4"/>
        <v>委託・請負、交付</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委託・請負、交付</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委託・請負、交付</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委託・請負、交付</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t="s">
        <v>608</v>
      </c>
      <c r="C20" s="13" t="str">
        <f t="shared" si="9"/>
        <v>地方創生</v>
      </c>
      <c r="D20" s="13" t="str">
        <f t="shared" si="8"/>
        <v>地方創生</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地方創生</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地方創生</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地方創生</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地方創生</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2022-11-17T01:02:40Z</cp:lastPrinted>
  <dcterms:created xsi:type="dcterms:W3CDTF">2012-03-13T00:50:25Z</dcterms:created>
  <dcterms:modified xsi:type="dcterms:W3CDTF">2022-11-28T00:59:21Z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