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気象庁　　　　　（印刷〇、チェック〇）\"/>
    </mc:Choice>
  </mc:AlternateContent>
  <bookViews>
    <workbookView xWindow="0" yWindow="0" windowWidth="28800" windowHeight="12210"/>
  </bookViews>
  <sheets>
    <sheet name="補正予算レビューシート" sheetId="13" r:id="rId1"/>
    <sheet name="入力規則等" sheetId="4" r:id="rId2"/>
  </sheets>
  <definedNames>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4" i="13" l="1"/>
  <c r="P30"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<sst xmlns="http://schemas.openxmlformats.org/spreadsheetml/2006/main" count="1538" uniqueCount="731">
  <si>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</si>
  <si>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</si>
  <si>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</si>
  <si>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</si>
  <si>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</si>
  <si>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</si>
  <si>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</si>
  <si>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</si>
  <si>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</si>
  <si>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</si>
  <si>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</si>
  <si>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</si>
  <si>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</si>
  <si>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</si>
  <si>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</si>
  <si>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</si>
  <si>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</si>
  <si>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</si>
  <si>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</si>
  <si>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</si>
  <si>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</si>
  <si>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</si>
  <si>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</si>
  <si>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</si>
  <si>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</si>
  <si>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</si>
  <si>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</si>
  <si>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</si>
  <si>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</si>
  <si>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</si>
  <si>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</si>
  <si>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</si>
  <si>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</si>
  <si>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</si>
  <si>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</si>
  <si>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</si>
  <si>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</si>
  <si>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</si>
  <si>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</si>
  <si>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</si>
  <si>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</si>
  <si>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</si>
  <si>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</si>
  <si>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</si>
  <si>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</si>
  <si>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</si>
  <si>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</si>
  <si>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</si>
  <si>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</si>
  <si>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</si>
  <si>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</si>
  <si>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</si>
  <si>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</si>
  <si>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</si>
  <si>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</si>
  <si>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</si>
  <si>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</si>
  <si>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</si>
  <si>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</si>
  <si>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</si>
  <si>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</si>
  <si>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</si>
  <si>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</si>
  <si>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</si>
  <si>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</si>
  <si>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</si>
  <si>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</si>
  <si>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</si>
  <si>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</si>
  <si>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</si>
  <si>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</si>
  <si>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</si>
  <si>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</si>
  <si>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</si>
  <si>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</si>
  <si>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</si>
  <si>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</si>
  <si>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</si>
  <si>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</si>
  <si>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</si>
  <si>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</si>
  <si>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</si>
  <si>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</si>
  <si>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</si>
  <si>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</si>
  <si>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</si>
  <si>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</si>
  <si>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</si>
  <si>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</si>
  <si>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</si>
  <si>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</si>
  <si>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</si>
  <si>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</si>
  <si>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</si>
  <si>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</si>
  <si>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</si>
  <si>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</si>
  <si>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</si>
  <si>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</si>
  <si>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</si>
  <si>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</si>
  <si>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</si>
  <si>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</si>
  <si>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</si>
  <si>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</si>
  <si>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</si>
  <si>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</si>
  <si>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</si>
  <si>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</si>
  <si>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</si>
  <si>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</si>
  <si>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</si>
  <si>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</si>
  <si>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</si>
  <si>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</si>
  <si>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</si>
  <si>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</si>
  <si>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</si>
  <si>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</si>
  <si>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</si>
  <si>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</si>
  <si>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</si>
  <si>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</si>
  <si>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</si>
  <si>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</si>
  <si>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</si>
  <si>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</si>
  <si>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</si>
  <si>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</si>
  <si>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</si>
  <si>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</si>
  <si>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</si>
  <si>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</si>
  <si>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</si>
  <si>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</si>
  <si>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</si>
  <si>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</si>
  <si>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</si>
  <si>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</si>
  <si>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</si>
  <si>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</si>
  <si>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</si>
  <si>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</si>
  <si>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</si>
  <si>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</si>
  <si>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</si>
  <si>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</si>
  <si>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</si>
  <si>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</si>
  <si>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</si>
  <si>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</si>
  <si>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</si>
  <si>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</si>
  <si>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</si>
  <si>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</si>
  <si>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</si>
  <si>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</si>
  <si>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</si>
  <si>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</si>
  <si>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</si>
  <si>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</si>
  <si>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</si>
  <si>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</si>
  <si>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</si>
  <si>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</si>
  <si>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</si>
  <si>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</si>
  <si>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</si>
  <si>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</si>
  <si>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</si>
  <si>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</si>
  <si>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</si>
  <si>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</si>
  <si>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</si>
  <si>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</si>
  <si>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</si>
  <si>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</si>
  <si>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</si>
  <si>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</si>
  <si>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</si>
  <si>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</si>
  <si>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</si>
  <si>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</si>
  <si>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</si>
  <si>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</si>
  <si>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</si>
  <si>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</si>
  <si>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</si>
  <si>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</si>
  <si>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</si>
  <si>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</si>
  <si>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</si>
  <si>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</si>
  <si>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</si>
  <si>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</si>
  <si>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</si>
  <si>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</si>
  <si>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</si>
  <si>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</si>
  <si>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</si>
  <si>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</si>
  <si>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</si>
  <si>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</si>
  <si>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</si>
  <si>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</si>
  <si>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</si>
  <si>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</si>
  <si>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</si>
  <si>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</si>
  <si>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</si>
  <si>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</si>
  <si>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</si>
  <si>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</si>
  <si>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</si>
  <si>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</si>
  <si>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</si>
  <si>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</si>
  <si>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</si>
  <si>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</si>
  <si>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</si>
  <si>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</si>
  <si>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</si>
  <si>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</si>
  <si>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</si>
  <si>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</si>
  <si>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</si>
  <si>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</si>
  <si>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</si>
  <si>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</si>
  <si>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</si>
  <si>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</si>
  <si>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</si>
  <si>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</si>
  <si>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</si>
  <si>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</si>
  <si>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</si>
  <si>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</si>
  <si>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</si>
  <si>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</si>
  <si>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</si>
  <si>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</si>
  <si>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</si>
  <si>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</si>
  <si>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</si>
  <si>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</si>
  <si>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</si>
  <si>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</si>
  <si>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</si>
  <si>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</si>
  <si>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</si>
  <si>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</si>
  <si>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</si>
  <si>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</si>
  <si>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</si>
  <si>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</si>
  <si>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</si>
  <si>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</si>
  <si>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</si>
  <si>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</si>
  <si>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</si>
  <si>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</si>
  <si>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</si>
  <si>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</si>
  <si>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</si>
  <si>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</si>
  <si>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</si>
  <si>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</si>
  <si>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</si>
  <si>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</si>
  <si>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</si>
  <si>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</si>
  <si>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</si>
  <si>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</si>
  <si>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</si>
  <si>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</si>
  <si>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</si>
  <si>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</si>
  <si>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</si>
  <si>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</si>
  <si>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</si>
  <si>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</si>
  <si>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</si>
  <si>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</si>
  <si>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</si>
  <si>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</si>
  <si>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</si>
  <si>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</si>
  <si>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</si>
  <si>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</si>
  <si>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</si>
  <si>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</si>
  <si>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</si>
  <si>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</si>
  <si>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</si>
  <si>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</si>
  <si>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</si>
  <si>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</si>
  <si>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</si>
  <si>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</si>
  <si>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</si>
  <si>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</si>
  <si>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</si>
  <si>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</si>
  <si>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</si>
  <si>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</si>
  <si>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</si>
  <si>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</si>
  <si>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</si>
  <si>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</si>
  <si>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</si>
  <si>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</si>
  <si>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</si>
  <si>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</si>
  <si>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</si>
  <si>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</si>
  <si>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</si>
  <si>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</si>
  <si>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</si>
  <si>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</si>
  <si>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</si>
  <si>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</si>
  <si>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</si>
  <si>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</si>
  <si>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</si>
  <si>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</si>
  <si>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</si>
  <si>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</si>
  <si>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</si>
  <si>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</si>
  <si>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</si>
  <si>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</si>
  <si>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</si>
  <si>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</si>
  <si>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</si>
  <si>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</si>
  <si>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</si>
  <si>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</si>
  <si>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</si>
  <si>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</si>
  <si>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</si>
  <si>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</si>
  <si>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</si>
  <si>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</si>
  <si>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</si>
  <si>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</si>
  <si>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</si>
  <si>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</si>
  <si>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</si>
  <si>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</si>
  <si>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</si>
  <si>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</si>
  <si>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</si>
  <si>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</si>
  <si>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</si>
  <si>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</si>
  <si>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</si>
  <si>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</si>
  <si>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</si>
  <si>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</si>
  <si>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</si>
  <si>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</si>
  <si>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</si>
  <si>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</si>
  <si>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</si>
  <si>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</si>
  <si>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</si>
  <si>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</si>
  <si>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</si>
  <si>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</si>
  <si>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</si>
  <si>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</si>
  <si>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</si>
  <si>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</si>
  <si>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</si>
  <si>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</si>
  <si>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</si>
  <si>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</si>
  <si>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</si>
  <si>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</si>
  <si>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</si>
  <si>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</si>
  <si>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</si>
  <si>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</si>
  <si>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</si>
  <si>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</si>
  <si>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</si>
  <si>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</si>
  <si>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</si>
  <si>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</si>
  <si>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</si>
  <si>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</si>
  <si>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</si>
  <si>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</si>
  <si>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</si>
  <si>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</si>
  <si>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</si>
  <si>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</si>
  <si>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</si>
  <si>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</si>
  <si>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</si>
  <si>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</si>
  <si>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</si>
  <si>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</si>
  <si>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</si>
  <si>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</si>
  <si>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</si>
  <si>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</si>
  <si>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</si>
  <si>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</si>
  <si>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</si>
  <si>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</si>
  <si>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</si>
  <si>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</si>
  <si>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</si>
  <si>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</si>
  <si>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</si>
  <si>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</si>
  <si>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</si>
  <si>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</si>
  <si>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</si>
  <si>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</si>
  <si>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</si>
  <si>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</si>
  <si>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</si>
  <si>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</si>
  <si>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</si>
  <si>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</si>
  <si>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</si>
  <si>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</si>
  <si>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</si>
  <si>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</si>
  <si>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</si>
  <si>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</si>
  <si>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</si>
  <si>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</si>
  <si>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</si>
  <si>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</si>
  <si>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</si>
  <si>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</si>
  <si>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</si>
  <si>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</si>
  <si>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</si>
  <si>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</si>
  <si>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</si>
  <si>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</si>
  <si>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</si>
  <si>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</si>
  <si>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</si>
  <si>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</si>
  <si>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</si>
  <si>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</si>
  <si>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</si>
  <si>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</si>
  <si>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</si>
  <si>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</si>
  <si>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</si>
  <si>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</si>
  <si>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</si>
  <si>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</si>
  <si>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</si>
  <si>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</si>
  <si>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</si>
  <si>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</si>
  <si>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</si>
  <si>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</si>
  <si>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</si>
  <si>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</si>
  <si>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</si>
  <si>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</si>
  <si>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</si>
  <si>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</si>
  <si>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</si>
  <si>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</si>
  <si>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</si>
  <si>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</si>
  <si>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</si>
  <si>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</si>
  <si>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</si>
  <si>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</si>
  <si>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</si>
  <si>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</si>
  <si>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</si>
  <si>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</si>
  <si>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</si>
  <si>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</si>
  <si>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</si>
  <si>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</si>
  <si>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</si>
  <si>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</si>
  <si>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</si>
  <si>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</si>
  <si>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</si>
  <si>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</si>
  <si>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</si>
  <si>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</si>
  <si>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</si>
  <si>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</si>
  <si>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</si>
  <si>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</si>
  <si>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</si>
  <si>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</si>
  <si>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</si>
  <si>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</si>
  <si>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</si>
  <si>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</si>
  <si>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</si>
  <si>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</si>
  <si>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</si>
  <si>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</si>
  <si>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</si>
  <si>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</si>
  <si>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</si>
  <si>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</si>
  <si>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</si>
  <si>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</si>
  <si>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</si>
  <si>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</si>
  <si>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</si>
  <si>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</si>
  <si>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</si>
  <si>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</si>
  <si>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</si>
  <si>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</si>
  <si>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</si>
  <si>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</si>
  <si>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</si>
  <si>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</si>
  <si>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</si>
  <si>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</si>
  <si>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</si>
  <si>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</si>
  <si>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</si>
  <si>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</si>
  <si>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</si>
  <si>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</si>
  <si>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</si>
  <si>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</si>
  <si>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</si>
  <si>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</si>
  <si>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</si>
  <si>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</si>
  <si>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</si>
  <si>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</si>
  <si>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</si>
  <si>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</si>
  <si>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</si>
  <si>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</si>
  <si>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</si>
  <si>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</si>
  <si>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</si>
  <si>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</si>
  <si>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</si>
  <si>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</si>
  <si>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</si>
  <si>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</si>
  <si>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</si>
  <si>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</si>
  <si>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</si>
  <si>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</si>
  <si>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</si>
  <si>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</si>
  <si>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</si>
  <si>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</si>
  <si>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</si>
  <si>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</si>
  <si>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</si>
  <si>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</si>
  <si>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</si>
  <si>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</si>
  <si>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</si>
  <si>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</si>
  <si>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</si>
  <si>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</si>
  <si>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</si>
  <si>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</si>
  <si>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</si>
  <si>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</si>
  <si>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</si>
  <si>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</si>
  <si>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</si>
  <si>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</si>
  <si>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</si>
  <si>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</si>
  <si>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</si>
  <si>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</si>
  <si>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</si>
  <si>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</si>
  <si>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</si>
  <si>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</si>
  <si>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</si>
  <si>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</si>
  <si>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</si>
  <si>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</si>
  <si>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</si>
  <si>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</si>
  <si>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</si>
  <si>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</si>
  <si>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</si>
  <si>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</si>
  <si>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</si>
  <si>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</si>
  <si>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気象研究所</t>
    <phoneticPr fontId="5"/>
  </si>
  <si>
    <t>気象庁気象研究所</t>
    <phoneticPr fontId="5"/>
  </si>
  <si>
    <t>企画室</t>
    <phoneticPr fontId="5"/>
  </si>
  <si>
    <t>室長　牛田　信吾</t>
    <phoneticPr fontId="5"/>
  </si>
  <si>
    <t>昭和31年度</t>
    <rPh sb="0" eb="2">
      <t>ショウワ</t>
    </rPh>
    <rPh sb="4" eb="5">
      <t>ネン</t>
    </rPh>
    <rPh sb="5" eb="6">
      <t>ド</t>
    </rPh>
    <phoneticPr fontId="5"/>
  </si>
  <si>
    <t>終了予定なし</t>
    <rPh sb="0" eb="2">
      <t>シュウリョウ</t>
    </rPh>
    <rPh sb="2" eb="4">
      <t>ヨテイ</t>
    </rPh>
    <phoneticPr fontId="5"/>
  </si>
  <si>
    <t>○</t>
  </si>
  <si>
    <t>気象業務法（第3条、第36条）　災害対策基本法（第3条、第8条）　科学技術基本法（第14条、第16条等）　大規模地震対策特別措置法（第33条）　地震防災対策特別措置法（第13条） 活動火山対策特別措置法(第30条)　海洋基本法（第23条）　環境基本法（第30条、第33条） 気候変動適応法（第16条）</t>
    <phoneticPr fontId="5"/>
  </si>
  <si>
    <t>国土交通省技術基本計画　防災基本計画　科学技術基本計画　災害の軽減に貢献するための地震火山観測研究計画の推進について　地震調査研究の推進について（第3期）　海洋基本計画　環境基本計画　地球観測の推進戦略　気候変動適応計画</t>
    <phoneticPr fontId="5"/>
  </si>
  <si>
    <t>気象庁が国民に提供する各種情報の精度向上や迅速化等気象業務の高度化を図るため、自然現象の解明・予測等気象業務に関する実用的技術の研究・開発を行い、災害の防止・軽減及び安全・安心な社会の実現を目指す。</t>
    <phoneticPr fontId="5"/>
  </si>
  <si>
    <t>気象業務への実用的技術の提供のため、台風・集中豪雨等対策、気候変動・地球環境対策及び地震・津波・火山対策の強化に関する基盤的研究、課題解決型研究、応用研究を、最新の科学技術を反映した世界最高の技術水準で遂行する。</t>
    <phoneticPr fontId="5"/>
  </si>
  <si>
    <t>-</t>
  </si>
  <si>
    <t>試験研究費</t>
  </si>
  <si>
    <t>気象庁の技術基盤の研究開発を担う施設等機関として、気象業務への高度な実用的技術の提供を行うための研究開発</t>
    <phoneticPr fontId="5"/>
  </si>
  <si>
    <t>気象業務の改善に資する研究開発の着実な推進</t>
    <rPh sb="8" eb="9">
      <t>シ</t>
    </rPh>
    <rPh sb="11" eb="13">
      <t>ケンキュウ</t>
    </rPh>
    <rPh sb="13" eb="15">
      <t>カイハツ</t>
    </rPh>
    <rPh sb="16" eb="18">
      <t>チャクジツ</t>
    </rPh>
    <rPh sb="19" eb="21">
      <t>スイシン</t>
    </rPh>
    <phoneticPr fontId="5"/>
  </si>
  <si>
    <t>査読付き論文の受理数（①）</t>
  </si>
  <si>
    <t>編</t>
  </si>
  <si>
    <t>－</t>
  </si>
  <si>
    <t>百万円/編</t>
    <rPh sb="0" eb="3">
      <t>ヒャクマンエン</t>
    </rPh>
    <rPh sb="4" eb="5">
      <t>ヘン</t>
    </rPh>
    <phoneticPr fontId="5"/>
  </si>
  <si>
    <t>百万円/編</t>
    <rPh sb="0" eb="1">
      <t>ヒャク</t>
    </rPh>
    <rPh sb="1" eb="3">
      <t>マンエン</t>
    </rPh>
    <rPh sb="4" eb="5">
      <t>ヘン</t>
    </rPh>
    <phoneticPr fontId="5"/>
  </si>
  <si>
    <t>1,125/144</t>
  </si>
  <si>
    <t>852/184</t>
  </si>
  <si>
    <t>859/136</t>
    <phoneticPr fontId="5"/>
  </si>
  <si>
    <t>予算執行額／査読付き論文の受理数（①）　　　　　　　</t>
    <phoneticPr fontId="5"/>
  </si>
  <si>
    <t>新たな知見の発見、技術の向上に資する産官学間連携の推進</t>
    <rPh sb="15" eb="16">
      <t>シ</t>
    </rPh>
    <rPh sb="18" eb="21">
      <t>サンカンガク</t>
    </rPh>
    <rPh sb="21" eb="22">
      <t>アイダ</t>
    </rPh>
    <rPh sb="22" eb="24">
      <t>レンケイ</t>
    </rPh>
    <rPh sb="25" eb="27">
      <t>スイシン</t>
    </rPh>
    <phoneticPr fontId="5"/>
  </si>
  <si>
    <t>共同研究契約数</t>
  </si>
  <si>
    <t>件</t>
  </si>
  <si>
    <t>台風・集中豪雨等対策、気候変動・地球環境対策及び地震・津波・火山対策の各研究分野において、毎年度、計３件以上、気象業務へ活用されるような研究成果を挙げる</t>
  </si>
  <si>
    <t>研究成果が活用された気象業務の件数</t>
  </si>
  <si>
    <t>「気象庁業務評価レポート」（令和４年度版：本文P40～P42、令和３年度版：本文P13、令和２年度版：本文P35～P37、令和元年度版：本文P38～P40及び資料２．業績指標個票（21）～（23）、平成30年度版： 資料２．業績指標個票（22）～（24））</t>
    <phoneticPr fontId="5"/>
  </si>
  <si>
    <t>１１　ICTの利活用及び技術研究開発の推進</t>
    <phoneticPr fontId="5"/>
  </si>
  <si>
    <t>４１　技術研究開発を推進する</t>
    <phoneticPr fontId="5"/>
  </si>
  <si>
    <t>https://www.mlit.go.jp/seisakutokatsu/hyouka/seisakutokatsu_hyouka_tk_000037.html</t>
    <phoneticPr fontId="5"/>
  </si>
  <si>
    <t>P79（全体版）</t>
    <rPh sb="4" eb="7">
      <t>ゼンタイバン</t>
    </rPh>
    <phoneticPr fontId="5"/>
  </si>
  <si>
    <t>安心・安全な社会の実現に資する気象情報を求める国民や社会のニーズを反映している。</t>
    <phoneticPr fontId="5"/>
  </si>
  <si>
    <t>気象研究所は、自然現象の解明・予測等気象業務の高度化に関する実用的技術の研究・開発を学際的かつ総合的に実施している唯一の機関であり、民間等に委ねることは出来ない。</t>
    <phoneticPr fontId="5"/>
  </si>
  <si>
    <t>安心・安全な社会を実現するための研究・開発であり、必要かつ適切、また、優先度の高い事業である。</t>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</si>
  <si>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</si>
  <si>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有</t>
  </si>
  <si>
    <t>‐</t>
  </si>
  <si>
    <t>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</si>
  <si>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</si>
  <si>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</si>
  <si>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phoneticPr fontId="5"/>
  </si>
  <si>
    <t>気象庁の業務のための事業であり、その施設等機関である気象研究所での実施が最も効率的かつ低コストである。</t>
    <phoneticPr fontId="5"/>
  </si>
  <si>
    <t>見込みどおりの活動実績をあげている。</t>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</si>
  <si>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phoneticPr fontId="5"/>
  </si>
  <si>
    <t>488</t>
  </si>
  <si>
    <t>519</t>
  </si>
  <si>
    <t>463</t>
  </si>
  <si>
    <t>443</t>
  </si>
  <si>
    <t>456</t>
  </si>
  <si>
    <t>445</t>
  </si>
  <si>
    <t>458</t>
  </si>
  <si>
    <t>A.東京電力エナジーパートナー株式会社</t>
    <phoneticPr fontId="5"/>
  </si>
  <si>
    <t>B.東京センチュリー株式会社</t>
    <rPh sb="10" eb="12">
      <t>カブシキ</t>
    </rPh>
    <rPh sb="12" eb="14">
      <t>カイシャ</t>
    </rPh>
    <phoneticPr fontId="5"/>
  </si>
  <si>
    <t>物品購入費</t>
    <rPh sb="0" eb="2">
      <t>ブッピン</t>
    </rPh>
    <rPh sb="2" eb="4">
      <t>コウニュウ</t>
    </rPh>
    <rPh sb="4" eb="5">
      <t>ヒ</t>
    </rPh>
    <phoneticPr fontId="5"/>
  </si>
  <si>
    <t>気象研究所で使用する電気の調達</t>
    <rPh sb="0" eb="5">
      <t>キショウケンキュウショ</t>
    </rPh>
    <rPh sb="6" eb="8">
      <t>シヨウ</t>
    </rPh>
    <rPh sb="10" eb="12">
      <t>デンキ</t>
    </rPh>
    <rPh sb="13" eb="15">
      <t>チョウタツ</t>
    </rPh>
    <phoneticPr fontId="5"/>
  </si>
  <si>
    <t>借料及び損料</t>
    <rPh sb="0" eb="3">
      <t>シャクリョウオヨ</t>
    </rPh>
    <rPh sb="4" eb="6">
      <t>ソンリョウ</t>
    </rPh>
    <phoneticPr fontId="5"/>
  </si>
  <si>
    <t>スーパーコンピュータシステム借用（レンタル）</t>
    <rPh sb="14" eb="16">
      <t>シャクヨウ</t>
    </rPh>
    <phoneticPr fontId="5"/>
  </si>
  <si>
    <t>C.浜松市</t>
    <phoneticPr fontId="5"/>
  </si>
  <si>
    <t>土地使用料</t>
    <rPh sb="0" eb="2">
      <t>トチ</t>
    </rPh>
    <rPh sb="2" eb="4">
      <t>シヨウ</t>
    </rPh>
    <rPh sb="4" eb="5">
      <t>リョウ</t>
    </rPh>
    <phoneticPr fontId="5"/>
  </si>
  <si>
    <t>東京電力エナジーパートナー株式会社</t>
    <rPh sb="13" eb="15">
      <t>カブシキ</t>
    </rPh>
    <rPh sb="15" eb="17">
      <t>カイシャ</t>
    </rPh>
    <phoneticPr fontId="5"/>
  </si>
  <si>
    <t>気象研究所で使用する電気の調達</t>
    <rPh sb="0" eb="2">
      <t>キショウ</t>
    </rPh>
    <rPh sb="2" eb="5">
      <t>ケンキュウジョ</t>
    </rPh>
    <rPh sb="6" eb="8">
      <t>シヨウ</t>
    </rPh>
    <rPh sb="10" eb="12">
      <t>デンキ</t>
    </rPh>
    <rPh sb="13" eb="15">
      <t>チョウタツ</t>
    </rPh>
    <phoneticPr fontId="5"/>
  </si>
  <si>
    <t>ヤトロ電子株式会社</t>
    <phoneticPr fontId="5"/>
  </si>
  <si>
    <t>電計共用ストレージ装置購入及び取付調整</t>
    <phoneticPr fontId="5"/>
  </si>
  <si>
    <t>線状降水帯データベース装置購入及び取付調整</t>
    <phoneticPr fontId="5"/>
  </si>
  <si>
    <t>高解像度海洋モデルデータ解析装置他の購入及び取付調整</t>
    <phoneticPr fontId="5"/>
  </si>
  <si>
    <t>気候変動予測モデル開発・解析のための追加ディスクドライブの購入</t>
    <phoneticPr fontId="5"/>
  </si>
  <si>
    <t>電子計算機の購入（ＶＡＩＯ相当品）</t>
    <phoneticPr fontId="5"/>
  </si>
  <si>
    <t>容量記憶装置（レーダー位相用）の購入及び取付調整</t>
    <phoneticPr fontId="5"/>
  </si>
  <si>
    <t>株式会社つくば電気通信</t>
    <rPh sb="0" eb="4">
      <t>カブシキカイシャ</t>
    </rPh>
    <phoneticPr fontId="5"/>
  </si>
  <si>
    <t>研究事務支援者派遣</t>
    <phoneticPr fontId="5"/>
  </si>
  <si>
    <t>詳細微物理モデル開発・検証</t>
    <phoneticPr fontId="5"/>
  </si>
  <si>
    <t>研究支援者派遣（低温実験施設実験支援）</t>
    <phoneticPr fontId="5"/>
  </si>
  <si>
    <t>有限会社ワイケー技研</t>
    <rPh sb="0" eb="4">
      <t>ユウゲンガイシャ</t>
    </rPh>
    <phoneticPr fontId="5"/>
  </si>
  <si>
    <t>分布型音響センシングシステムの購入</t>
    <phoneticPr fontId="5"/>
  </si>
  <si>
    <t>ゼロワットパワー株式会社</t>
    <phoneticPr fontId="5"/>
  </si>
  <si>
    <t>株式会社プランナーマネジメント</t>
    <phoneticPr fontId="5"/>
  </si>
  <si>
    <t>研究支援者派遣（気象風洞実験施設の研究開発業務）</t>
    <phoneticPr fontId="5"/>
  </si>
  <si>
    <t>研究支援者派遣（全球モデル開発支援）</t>
    <phoneticPr fontId="5"/>
  </si>
  <si>
    <t>研究支援者派遣（海洋解析予測実験管理・解析補助）</t>
    <phoneticPr fontId="5"/>
  </si>
  <si>
    <t>一般事務支援者派遣（企画室広報・評価・運営業務支援）</t>
    <phoneticPr fontId="5"/>
  </si>
  <si>
    <t>一般事務支援者派遣（企画室図書等業務支援）</t>
    <phoneticPr fontId="5"/>
  </si>
  <si>
    <t>リアルコンピユーテイング株式会社</t>
    <phoneticPr fontId="5"/>
  </si>
  <si>
    <t>アンサンブルデータ学習装置の購入及び取付調整</t>
    <phoneticPr fontId="5"/>
  </si>
  <si>
    <t>有限会社タイプエス</t>
    <rPh sb="0" eb="2">
      <t>ユウゲン</t>
    </rPh>
    <rPh sb="2" eb="4">
      <t>カイシャ</t>
    </rPh>
    <phoneticPr fontId="5"/>
  </si>
  <si>
    <t>レーダー屈折率推定のための無人航空機による大気下層の鉛直プロファイル観測</t>
    <phoneticPr fontId="5"/>
  </si>
  <si>
    <t>シモレックス株式会社</t>
    <phoneticPr fontId="5"/>
  </si>
  <si>
    <t>二酸化硫黄カラム濃度測定装置の測定制御部及び付属部の購入</t>
    <phoneticPr fontId="5"/>
  </si>
  <si>
    <t>株式会社ＨＰＣソリューションズ</t>
    <phoneticPr fontId="5"/>
  </si>
  <si>
    <t>地震波形機械学習装置の購入、取付調整及び旧機器の撤去並びにデータ移行作業</t>
    <phoneticPr fontId="5"/>
  </si>
  <si>
    <t>ＤＡＳ試験観測用ストレージ購入及び取付調整</t>
    <phoneticPr fontId="5"/>
  </si>
  <si>
    <t>東京センチュリー株式会社</t>
    <phoneticPr fontId="5"/>
  </si>
  <si>
    <t>スーパーコンピュータシステム借用（レンタル）</t>
    <phoneticPr fontId="5"/>
  </si>
  <si>
    <t>国庫債務負担行為等</t>
  </si>
  <si>
    <t>東芝インフラシステムズ株式会社</t>
    <phoneticPr fontId="5"/>
  </si>
  <si>
    <t>フェーズドアレイレーダーの部品交換及び定期点検</t>
    <phoneticPr fontId="5"/>
  </si>
  <si>
    <t>Ｃバンド固定素子二重偏波ドップラーレーダーの保守点検及び位相調整器の取付調整</t>
    <phoneticPr fontId="5"/>
  </si>
  <si>
    <t>気象レーダー用スリップリングブラシの購入他５件</t>
    <rPh sb="20" eb="21">
      <t>ホカ</t>
    </rPh>
    <rPh sb="22" eb="23">
      <t>ケン</t>
    </rPh>
    <phoneticPr fontId="5"/>
  </si>
  <si>
    <t>ＤＫＳＨマーケットエクスパンションサービスジャパン株式会社</t>
    <phoneticPr fontId="5"/>
  </si>
  <si>
    <t>多波長マイクロ波放射計の修理</t>
    <phoneticPr fontId="5"/>
  </si>
  <si>
    <t>株式会社プリード</t>
    <phoneticPr fontId="5"/>
  </si>
  <si>
    <t>宮古島観測サイト撤収作業</t>
    <phoneticPr fontId="5"/>
  </si>
  <si>
    <t>偏光全天カメラシステムの購入１６件</t>
    <rPh sb="16" eb="17">
      <t>ケン</t>
    </rPh>
    <phoneticPr fontId="5"/>
  </si>
  <si>
    <t>株式会社ハイドロシステム開発</t>
    <phoneticPr fontId="5"/>
  </si>
  <si>
    <t>水中グライダースローカムＧ２用リチウム標準バッテリの購入</t>
    <phoneticPr fontId="5"/>
  </si>
  <si>
    <t>水中グライダー点検整備</t>
    <phoneticPr fontId="5"/>
  </si>
  <si>
    <t>水中グライダー浮力調整用油袋の交換他４件</t>
    <rPh sb="17" eb="18">
      <t>ホカ</t>
    </rPh>
    <rPh sb="19" eb="20">
      <t>ケン</t>
    </rPh>
    <phoneticPr fontId="5"/>
  </si>
  <si>
    <t>株式会社中兼商会</t>
    <phoneticPr fontId="5"/>
  </si>
  <si>
    <t>ＶＧＡアダプタほかの購入他２８件</t>
    <rPh sb="12" eb="13">
      <t>ホカ</t>
    </rPh>
    <rPh sb="15" eb="16">
      <t>ケン</t>
    </rPh>
    <phoneticPr fontId="5"/>
  </si>
  <si>
    <t>再解析テープドライブ装置の購入及び取付調整他２６件</t>
    <rPh sb="21" eb="22">
      <t>ホカ</t>
    </rPh>
    <rPh sb="24" eb="25">
      <t>ケン</t>
    </rPh>
    <phoneticPr fontId="5"/>
  </si>
  <si>
    <t>株式会社大西熱学</t>
    <phoneticPr fontId="5"/>
  </si>
  <si>
    <t>低温実験棟ＭＡＣ冷凍機オーバーホール</t>
    <phoneticPr fontId="5"/>
  </si>
  <si>
    <t>低温実験装置運転支援及び点検保守整備</t>
    <phoneticPr fontId="5"/>
  </si>
  <si>
    <t>低温実験棟ＭＡＣ冷凍機修理他１件</t>
    <rPh sb="13" eb="14">
      <t>ホカ</t>
    </rPh>
    <rPh sb="15" eb="16">
      <t>ケン</t>
    </rPh>
    <phoneticPr fontId="5"/>
  </si>
  <si>
    <t>株式会社トータル・サポート・システム</t>
    <phoneticPr fontId="5"/>
  </si>
  <si>
    <t>ＫＶＭドロワーの購入他１８件</t>
    <rPh sb="10" eb="11">
      <t>ホカ</t>
    </rPh>
    <rPh sb="13" eb="14">
      <t>ケン</t>
    </rPh>
    <phoneticPr fontId="5"/>
  </si>
  <si>
    <t>株式会社荏原製作所</t>
    <phoneticPr fontId="5"/>
  </si>
  <si>
    <t>風洞実験装置点検調整</t>
    <phoneticPr fontId="5"/>
  </si>
  <si>
    <t>浜松市</t>
    <phoneticPr fontId="5"/>
  </si>
  <si>
    <t>土地使用料</t>
    <phoneticPr fontId="5"/>
  </si>
  <si>
    <t>森町</t>
    <phoneticPr fontId="5"/>
  </si>
  <si>
    <t>鹿児島市</t>
    <phoneticPr fontId="5"/>
  </si>
  <si>
    <t>電気料</t>
    <rPh sb="0" eb="2">
      <t>デンキ</t>
    </rPh>
    <rPh sb="2" eb="3">
      <t>リョウ</t>
    </rPh>
    <phoneticPr fontId="5"/>
  </si>
  <si>
    <t>東京都</t>
    <phoneticPr fontId="5"/>
  </si>
  <si>
    <t>高島市</t>
    <phoneticPr fontId="5"/>
  </si>
  <si>
    <t>大島町</t>
    <phoneticPr fontId="5"/>
  </si>
  <si>
    <t>建物使用料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</si>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</sst>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125980</xdr:colOff>
      <xdr:row>269</xdr:row>
      <xdr:rowOff>134642</xdr:rowOff>
    </xdr:from>
    <xdr:to>
      <xdr:col>15</xdr:col>
      <xdr:colOff>176942</xdr:colOff>
      <xdr:row>272</xdr:row>
      <xdr:rowOff>156206</xdr:rowOff>
    </xdr:to>
    <xdr:sp macro="" textlink="">
      <xdr:nvSpPr>
        <xdr:cNvPr id="4" name="正方形/長方形 3">
          <a:extLst>
            <a:ext uri="{FF2B5EF4-FFF2-40B4-BE49-F238E27FC236}">
              <a16:creationId xmlns:a16="http://schemas.microsoft.com/office/drawing/2014/main" id="{9332BDE4-35AD-4AAD-A73D-E85C5DEFB2E2}"/>
            </a:ext>
          </a:extLst>
        </xdr:cNvPr>
        <xdr:cNvSpPr/>
      </xdr:nvSpPr>
      <xdr:spPr>
        <a:xfrm>
          <a:off x="1560333" y="38073277"/>
          <a:ext cx="1306021" cy="10973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132987</xdr:colOff>
      <xdr:row>269</xdr:row>
      <xdr:rowOff>323900</xdr:rowOff>
    </xdr:from>
    <xdr:ext cx="889987" cy="275717"/>
    <xdr:sp macro="" textlink="">
      <xdr:nvSpPr>
        <xdr:cNvPr id="5" name="テキスト ボックス 4">
          <a:extLst>
            <a:ext uri="{FF2B5EF4-FFF2-40B4-BE49-F238E27FC236}">
              <a16:creationId xmlns:a16="http://schemas.microsoft.com/office/drawing/2014/main" id="{997D0FAA-A17A-473F-B173-2DC69240440F}"/>
            </a:ext>
          </a:extLst>
        </xdr:cNvPr>
        <xdr:cNvSpPr txBox="1"/>
      </xdr:nvSpPr>
      <xdr:spPr>
        <a:xfrm>
          <a:off x="1746634" y="38262535"/>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21</xdr:col>
      <xdr:colOff>53419</xdr:colOff>
      <xdr:row>263</xdr:row>
      <xdr:rowOff>120916</xdr:rowOff>
    </xdr:from>
    <xdr:to>
      <xdr:col>38</xdr:col>
      <xdr:colOff>111187</xdr:colOff>
      <xdr:row>266</xdr:row>
      <xdr:rowOff>142083</xdr:rowOff>
    </xdr:to>
    <xdr:sp macro="" textlink="">
      <xdr:nvSpPr>
        <xdr:cNvPr id="6" name="正方形/長方形 5">
          <a:extLst>
            <a:ext uri="{FF2B5EF4-FFF2-40B4-BE49-F238E27FC236}">
              <a16:creationId xmlns:a16="http://schemas.microsoft.com/office/drawing/2014/main" id="{805954B7-45EB-4008-BC8C-DB3E90896589}"/>
            </a:ext>
          </a:extLst>
        </xdr:cNvPr>
        <xdr:cNvSpPr/>
      </xdr:nvSpPr>
      <xdr:spPr>
        <a:xfrm>
          <a:off x="3818595" y="35925951"/>
          <a:ext cx="3105768" cy="1087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56382</xdr:colOff>
      <xdr:row>269</xdr:row>
      <xdr:rowOff>131499</xdr:rowOff>
    </xdr:from>
    <xdr:to>
      <xdr:col>38</xdr:col>
      <xdr:colOff>121770</xdr:colOff>
      <xdr:row>272</xdr:row>
      <xdr:rowOff>135039</xdr:rowOff>
    </xdr:to>
    <xdr:sp macro="" textlink="">
      <xdr:nvSpPr>
        <xdr:cNvPr id="7" name="正方形/長方形 6">
          <a:extLst>
            <a:ext uri="{FF2B5EF4-FFF2-40B4-BE49-F238E27FC236}">
              <a16:creationId xmlns:a16="http://schemas.microsoft.com/office/drawing/2014/main" id="{57B5B3C5-7C05-4BDE-BC8F-6FCB58BA2575}"/>
            </a:ext>
          </a:extLst>
        </xdr:cNvPr>
        <xdr:cNvSpPr/>
      </xdr:nvSpPr>
      <xdr:spPr>
        <a:xfrm>
          <a:off x="3821558" y="38070134"/>
          <a:ext cx="3113388" cy="10793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57005</xdr:colOff>
      <xdr:row>275</xdr:row>
      <xdr:rowOff>121342</xdr:rowOff>
    </xdr:from>
    <xdr:to>
      <xdr:col>38</xdr:col>
      <xdr:colOff>106518</xdr:colOff>
      <xdr:row>279</xdr:row>
      <xdr:rowOff>42458</xdr:rowOff>
    </xdr:to>
    <xdr:sp macro="" textlink="">
      <xdr:nvSpPr>
        <xdr:cNvPr id="8" name="正方形/長方形 7">
          <a:extLst>
            <a:ext uri="{FF2B5EF4-FFF2-40B4-BE49-F238E27FC236}">
              <a16:creationId xmlns:a16="http://schemas.microsoft.com/office/drawing/2014/main" id="{44F425D4-F175-42C5-B570-2A02F6E75831}"/>
            </a:ext>
          </a:extLst>
        </xdr:cNvPr>
        <xdr:cNvSpPr/>
      </xdr:nvSpPr>
      <xdr:spPr>
        <a:xfrm>
          <a:off x="3822181" y="40202542"/>
          <a:ext cx="3097513" cy="16602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108215</xdr:colOff>
      <xdr:row>262</xdr:row>
      <xdr:rowOff>134470</xdr:rowOff>
    </xdr:from>
    <xdr:ext cx="1172116" cy="275717"/>
    <xdr:sp macro="" textlink="">
      <xdr:nvSpPr>
        <xdr:cNvPr id="9" name="テキスト ボックス 8">
          <a:extLst>
            <a:ext uri="{FF2B5EF4-FFF2-40B4-BE49-F238E27FC236}">
              <a16:creationId xmlns:a16="http://schemas.microsoft.com/office/drawing/2014/main" id="{542048CC-D1FB-4E9B-AFEB-71D504103E07}"/>
            </a:ext>
          </a:extLst>
        </xdr:cNvPr>
        <xdr:cNvSpPr txBox="1"/>
      </xdr:nvSpPr>
      <xdr:spPr>
        <a:xfrm>
          <a:off x="3873391" y="3558091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25</xdr:col>
      <xdr:colOff>4279</xdr:colOff>
      <xdr:row>263</xdr:row>
      <xdr:rowOff>336942</xdr:rowOff>
    </xdr:from>
    <xdr:ext cx="1650708" cy="275717"/>
    <xdr:sp macro="" textlink="">
      <xdr:nvSpPr>
        <xdr:cNvPr id="10" name="テキスト ボックス 9">
          <a:extLst>
            <a:ext uri="{FF2B5EF4-FFF2-40B4-BE49-F238E27FC236}">
              <a16:creationId xmlns:a16="http://schemas.microsoft.com/office/drawing/2014/main" id="{E72394E5-E558-409F-99E2-4B4330100874}"/>
            </a:ext>
          </a:extLst>
        </xdr:cNvPr>
        <xdr:cNvSpPr txBox="1"/>
      </xdr:nvSpPr>
      <xdr:spPr>
        <a:xfrm>
          <a:off x="4486632" y="36141977"/>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30</a:t>
          </a:r>
          <a:r>
            <a:rPr kumimoji="1" lang="ja-JP" altLang="en-US" sz="1100"/>
            <a:t>者）</a:t>
          </a:r>
        </a:p>
      </xdr:txBody>
    </xdr:sp>
    <xdr:clientData/>
  </xdr:oneCellAnchor>
  <xdr:oneCellAnchor>
    <xdr:from>
      <xdr:col>26</xdr:col>
      <xdr:colOff>154957</xdr:colOff>
      <xdr:row>264</xdr:row>
      <xdr:rowOff>309015</xdr:rowOff>
    </xdr:from>
    <xdr:ext cx="822341" cy="275717"/>
    <xdr:sp macro="" textlink="">
      <xdr:nvSpPr>
        <xdr:cNvPr id="11" name="テキスト ボックス 10">
          <a:extLst>
            <a:ext uri="{FF2B5EF4-FFF2-40B4-BE49-F238E27FC236}">
              <a16:creationId xmlns:a16="http://schemas.microsoft.com/office/drawing/2014/main" id="{0EE00BBF-60CA-43D7-B140-E9F60A991249}"/>
            </a:ext>
          </a:extLst>
        </xdr:cNvPr>
        <xdr:cNvSpPr txBox="1"/>
      </xdr:nvSpPr>
      <xdr:spPr>
        <a:xfrm>
          <a:off x="4816604" y="3647263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302</a:t>
          </a:r>
          <a:r>
            <a:rPr kumimoji="1" lang="ja-JP" altLang="en-US" sz="1100"/>
            <a:t>百万円</a:t>
          </a:r>
        </a:p>
      </xdr:txBody>
    </xdr:sp>
    <xdr:clientData/>
  </xdr:oneCellAnchor>
  <xdr:oneCellAnchor>
    <xdr:from>
      <xdr:col>25</xdr:col>
      <xdr:colOff>6150</xdr:colOff>
      <xdr:row>270</xdr:row>
      <xdr:rowOff>6364</xdr:rowOff>
    </xdr:from>
    <xdr:ext cx="1730987" cy="275717"/>
    <xdr:sp macro="" textlink="">
      <xdr:nvSpPr>
        <xdr:cNvPr id="12" name="テキスト ボックス 11">
          <a:extLst>
            <a:ext uri="{FF2B5EF4-FFF2-40B4-BE49-F238E27FC236}">
              <a16:creationId xmlns:a16="http://schemas.microsoft.com/office/drawing/2014/main" id="{7696188F-B024-4CD4-9CE1-E6955F24CB15}"/>
            </a:ext>
          </a:extLst>
        </xdr:cNvPr>
        <xdr:cNvSpPr txBox="1"/>
      </xdr:nvSpPr>
      <xdr:spPr>
        <a:xfrm>
          <a:off x="4488503" y="38303588"/>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244</a:t>
          </a:r>
          <a:r>
            <a:rPr kumimoji="1" lang="ja-JP" altLang="en-US" sz="1100"/>
            <a:t>者）</a:t>
          </a:r>
        </a:p>
      </xdr:txBody>
    </xdr:sp>
    <xdr:clientData/>
  </xdr:oneCellAnchor>
  <xdr:oneCellAnchor>
    <xdr:from>
      <xdr:col>27</xdr:col>
      <xdr:colOff>86477</xdr:colOff>
      <xdr:row>270</xdr:row>
      <xdr:rowOff>342691</xdr:rowOff>
    </xdr:from>
    <xdr:ext cx="822341" cy="275717"/>
    <xdr:sp macro="" textlink="">
      <xdr:nvSpPr>
        <xdr:cNvPr id="13" name="テキスト ボックス 12">
          <a:extLst>
            <a:ext uri="{FF2B5EF4-FFF2-40B4-BE49-F238E27FC236}">
              <a16:creationId xmlns:a16="http://schemas.microsoft.com/office/drawing/2014/main" id="{78356B96-B63D-48D5-8007-4872B3B20387}"/>
            </a:ext>
          </a:extLst>
        </xdr:cNvPr>
        <xdr:cNvSpPr txBox="1"/>
      </xdr:nvSpPr>
      <xdr:spPr>
        <a:xfrm>
          <a:off x="4927418" y="3863991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552</a:t>
          </a:r>
          <a:r>
            <a:rPr kumimoji="1" lang="ja-JP" altLang="en-US" sz="1100"/>
            <a:t>百万円</a:t>
          </a:r>
        </a:p>
      </xdr:txBody>
    </xdr:sp>
    <xdr:clientData/>
  </xdr:oneCellAnchor>
  <xdr:oneCellAnchor>
    <xdr:from>
      <xdr:col>25</xdr:col>
      <xdr:colOff>17353</xdr:colOff>
      <xdr:row>275</xdr:row>
      <xdr:rowOff>331944</xdr:rowOff>
    </xdr:from>
    <xdr:ext cx="1724126" cy="275717"/>
    <xdr:sp macro="" textlink="">
      <xdr:nvSpPr>
        <xdr:cNvPr id="14" name="テキスト ボックス 13">
          <a:extLst>
            <a:ext uri="{FF2B5EF4-FFF2-40B4-BE49-F238E27FC236}">
              <a16:creationId xmlns:a16="http://schemas.microsoft.com/office/drawing/2014/main" id="{3DC1CEA2-EBE4-4322-8084-2C2088D3F21A}"/>
            </a:ext>
          </a:extLst>
        </xdr:cNvPr>
        <xdr:cNvSpPr txBox="1"/>
      </xdr:nvSpPr>
      <xdr:spPr>
        <a:xfrm>
          <a:off x="4499706" y="40413144"/>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27</xdr:col>
      <xdr:colOff>117145</xdr:colOff>
      <xdr:row>276</xdr:row>
      <xdr:rowOff>330751</xdr:rowOff>
    </xdr:from>
    <xdr:ext cx="786434" cy="312964"/>
    <xdr:sp macro="" textlink="">
      <xdr:nvSpPr>
        <xdr:cNvPr id="15" name="テキスト ボックス 14">
          <a:extLst>
            <a:ext uri="{FF2B5EF4-FFF2-40B4-BE49-F238E27FC236}">
              <a16:creationId xmlns:a16="http://schemas.microsoft.com/office/drawing/2014/main" id="{31A6D8CB-4E68-4747-BBFC-1D208BD2C135}"/>
            </a:ext>
          </a:extLst>
        </xdr:cNvPr>
        <xdr:cNvSpPr txBox="1"/>
      </xdr:nvSpPr>
      <xdr:spPr>
        <a:xfrm>
          <a:off x="4958086" y="40770539"/>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75843</xdr:colOff>
      <xdr:row>268</xdr:row>
      <xdr:rowOff>146672</xdr:rowOff>
    </xdr:from>
    <xdr:ext cx="889987" cy="275717"/>
    <xdr:sp macro="" textlink="">
      <xdr:nvSpPr>
        <xdr:cNvPr id="16" name="テキスト ボックス 15">
          <a:extLst>
            <a:ext uri="{FF2B5EF4-FFF2-40B4-BE49-F238E27FC236}">
              <a16:creationId xmlns:a16="http://schemas.microsoft.com/office/drawing/2014/main" id="{A29D43CD-7A78-4B2A-AA45-E29D3852BB57}"/>
            </a:ext>
          </a:extLst>
        </xdr:cNvPr>
        <xdr:cNvSpPr txBox="1"/>
      </xdr:nvSpPr>
      <xdr:spPr>
        <a:xfrm>
          <a:off x="3841019" y="3773568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8</xdr:col>
      <xdr:colOff>46442</xdr:colOff>
      <xdr:row>273</xdr:row>
      <xdr:rowOff>31112</xdr:rowOff>
    </xdr:from>
    <xdr:to>
      <xdr:col>16</xdr:col>
      <xdr:colOff>110651</xdr:colOff>
      <xdr:row>275</xdr:row>
      <xdr:rowOff>325535</xdr:rowOff>
    </xdr:to>
    <xdr:sp macro="" textlink="">
      <xdr:nvSpPr>
        <xdr:cNvPr id="17" name="大かっこ 16">
          <a:extLst>
            <a:ext uri="{FF2B5EF4-FFF2-40B4-BE49-F238E27FC236}">
              <a16:creationId xmlns:a16="http://schemas.microsoft.com/office/drawing/2014/main" id="{6CAE5C8A-09D0-4F97-8C52-36146E3B3607}"/>
            </a:ext>
          </a:extLst>
        </xdr:cNvPr>
        <xdr:cNvSpPr/>
      </xdr:nvSpPr>
      <xdr:spPr>
        <a:xfrm>
          <a:off x="1480795" y="39404100"/>
          <a:ext cx="1498562" cy="1002635"/>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13</xdr:col>
      <xdr:colOff>121074</xdr:colOff>
      <xdr:row>281</xdr:row>
      <xdr:rowOff>199961</xdr:rowOff>
    </xdr:from>
    <xdr:ext cx="5082738" cy="459100"/>
    <xdr:sp macro="" textlink="">
      <xdr:nvSpPr>
        <xdr:cNvPr id="18" name="テキスト ボックス 17">
          <a:extLst>
            <a:ext uri="{FF2B5EF4-FFF2-40B4-BE49-F238E27FC236}">
              <a16:creationId xmlns:a16="http://schemas.microsoft.com/office/drawing/2014/main" id="{DF628388-40B9-4AFF-B2AD-44758127957D}"/>
            </a:ext>
          </a:extLst>
        </xdr:cNvPr>
        <xdr:cNvSpPr txBox="1"/>
      </xdr:nvSpPr>
      <xdr:spPr>
        <a:xfrm>
          <a:off x="2451898" y="43347090"/>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18</xdr:col>
      <xdr:colOff>25371</xdr:colOff>
      <xdr:row>264</xdr:row>
      <xdr:rowOff>287232</xdr:rowOff>
    </xdr:from>
    <xdr:to>
      <xdr:col>18</xdr:col>
      <xdr:colOff>25373</xdr:colOff>
      <xdr:row>276</xdr:row>
      <xdr:rowOff>312608</xdr:rowOff>
    </xdr:to>
    <xdr:cxnSp macro="">
      <xdr:nvCxnSpPr>
        <xdr:cNvPr id="19" name="直線コネクタ 18">
          <a:extLst>
            <a:ext uri="{FF2B5EF4-FFF2-40B4-BE49-F238E27FC236}">
              <a16:creationId xmlns:a16="http://schemas.microsoft.com/office/drawing/2014/main" id="{3D36F481-B50A-4813-B7FA-CF75677F3DBD}"/>
            </a:ext>
          </a:extLst>
        </xdr:cNvPr>
        <xdr:cNvCxnSpPr/>
      </xdr:nvCxnSpPr>
      <xdr:spPr>
        <a:xfrm flipH="1">
          <a:off x="3252665" y="36450856"/>
          <a:ext cx="2" cy="43015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28335</xdr:colOff>
      <xdr:row>264</xdr:row>
      <xdr:rowOff>285980</xdr:rowOff>
    </xdr:from>
    <xdr:to>
      <xdr:col>21</xdr:col>
      <xdr:colOff>34122</xdr:colOff>
      <xdr:row>264</xdr:row>
      <xdr:rowOff>286609</xdr:rowOff>
    </xdr:to>
    <xdr:cxnSp macro="">
      <xdr:nvCxnSpPr>
        <xdr:cNvPr id="20" name="直線コネクタ 19">
          <a:extLst>
            <a:ext uri="{FF2B5EF4-FFF2-40B4-BE49-F238E27FC236}">
              <a16:creationId xmlns:a16="http://schemas.microsoft.com/office/drawing/2014/main" id="{8077F98F-7D16-4212-94BA-76647F3D0082}"/>
            </a:ext>
          </a:extLst>
        </xdr:cNvPr>
        <xdr:cNvCxnSpPr/>
      </xdr:nvCxnSpPr>
      <xdr:spPr>
        <a:xfrm>
          <a:off x="3255629" y="36449604"/>
          <a:ext cx="543669"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131387</xdr:colOff>
      <xdr:row>270</xdr:row>
      <xdr:rowOff>300028</xdr:rowOff>
    </xdr:from>
    <xdr:ext cx="789214" cy="353786"/>
    <xdr:sp macro="" textlink="">
      <xdr:nvSpPr>
        <xdr:cNvPr id="21" name="テキスト ボックス 20">
          <a:extLst>
            <a:ext uri="{FF2B5EF4-FFF2-40B4-BE49-F238E27FC236}">
              <a16:creationId xmlns:a16="http://schemas.microsoft.com/office/drawing/2014/main" id="{2B0D9E2F-709B-4A7A-B98A-F9D4A58BAE3F}"/>
            </a:ext>
          </a:extLst>
        </xdr:cNvPr>
        <xdr:cNvSpPr txBox="1"/>
      </xdr:nvSpPr>
      <xdr:spPr>
        <a:xfrm>
          <a:off x="1745034" y="38597252"/>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859</a:t>
          </a:r>
          <a:r>
            <a:rPr kumimoji="1" lang="ja-JP" altLang="en-US" sz="1100"/>
            <a:t>百万円</a:t>
          </a:r>
        </a:p>
      </xdr:txBody>
    </xdr:sp>
    <xdr:clientData/>
  </xdr:oneCellAnchor>
  <xdr:oneCellAnchor>
    <xdr:from>
      <xdr:col>21</xdr:col>
      <xdr:colOff>83315</xdr:colOff>
      <xdr:row>274</xdr:row>
      <xdr:rowOff>160171</xdr:rowOff>
    </xdr:from>
    <xdr:ext cx="889987" cy="275717"/>
    <xdr:sp macro="" textlink="">
      <xdr:nvSpPr>
        <xdr:cNvPr id="22" name="テキスト ボックス 21">
          <a:extLst>
            <a:ext uri="{FF2B5EF4-FFF2-40B4-BE49-F238E27FC236}">
              <a16:creationId xmlns:a16="http://schemas.microsoft.com/office/drawing/2014/main" id="{EABD6E99-D4FF-4F10-AAB6-BC04ED9C73C7}"/>
            </a:ext>
          </a:extLst>
        </xdr:cNvPr>
        <xdr:cNvSpPr txBox="1"/>
      </xdr:nvSpPr>
      <xdr:spPr>
        <a:xfrm>
          <a:off x="3848491" y="3989174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66966</xdr:colOff>
      <xdr:row>266</xdr:row>
      <xdr:rowOff>237333</xdr:rowOff>
    </xdr:from>
    <xdr:to>
      <xdr:col>37</xdr:col>
      <xdr:colOff>128918</xdr:colOff>
      <xdr:row>267</xdr:row>
      <xdr:rowOff>243647</xdr:rowOff>
    </xdr:to>
    <xdr:sp macro="" textlink="">
      <xdr:nvSpPr>
        <xdr:cNvPr id="23" name="大かっこ 22">
          <a:extLst>
            <a:ext uri="{FF2B5EF4-FFF2-40B4-BE49-F238E27FC236}">
              <a16:creationId xmlns:a16="http://schemas.microsoft.com/office/drawing/2014/main" id="{DF76C242-64DB-4AF3-B45B-6A475462761E}"/>
            </a:ext>
          </a:extLst>
        </xdr:cNvPr>
        <xdr:cNvSpPr/>
      </xdr:nvSpPr>
      <xdr:spPr>
        <a:xfrm>
          <a:off x="3832142" y="37109168"/>
          <a:ext cx="2930658" cy="3649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気象研究所で使用する電気の調達</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21</xdr:col>
      <xdr:colOff>87889</xdr:colOff>
      <xdr:row>272</xdr:row>
      <xdr:rowOff>274909</xdr:rowOff>
    </xdr:from>
    <xdr:to>
      <xdr:col>39</xdr:col>
      <xdr:colOff>44356</xdr:colOff>
      <xdr:row>273</xdr:row>
      <xdr:rowOff>281224</xdr:rowOff>
    </xdr:to>
    <xdr:sp macro="" textlink="">
      <xdr:nvSpPr>
        <xdr:cNvPr id="24" name="大かっこ 23">
          <a:extLst>
            <a:ext uri="{FF2B5EF4-FFF2-40B4-BE49-F238E27FC236}">
              <a16:creationId xmlns:a16="http://schemas.microsoft.com/office/drawing/2014/main" id="{F1608D9A-3A74-4E65-8057-B3CED849A889}"/>
            </a:ext>
          </a:extLst>
        </xdr:cNvPr>
        <xdr:cNvSpPr/>
      </xdr:nvSpPr>
      <xdr:spPr>
        <a:xfrm>
          <a:off x="3853065" y="39289309"/>
          <a:ext cx="3183762" cy="36490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66967</xdr:colOff>
      <xdr:row>279</xdr:row>
      <xdr:rowOff>147989</xdr:rowOff>
    </xdr:from>
    <xdr:to>
      <xdr:col>37</xdr:col>
      <xdr:colOff>128919</xdr:colOff>
      <xdr:row>280</xdr:row>
      <xdr:rowOff>156223</xdr:rowOff>
    </xdr:to>
    <xdr:sp macro="" textlink="">
      <xdr:nvSpPr>
        <xdr:cNvPr id="25" name="大かっこ 24">
          <a:extLst>
            <a:ext uri="{FF2B5EF4-FFF2-40B4-BE49-F238E27FC236}">
              <a16:creationId xmlns:a16="http://schemas.microsoft.com/office/drawing/2014/main" id="{9BF8226D-2DC7-4E5B-848E-E6D05838CDC2}"/>
            </a:ext>
          </a:extLst>
        </xdr:cNvPr>
        <xdr:cNvSpPr/>
      </xdr:nvSpPr>
      <xdr:spPr>
        <a:xfrm>
          <a:off x="3832143" y="41968342"/>
          <a:ext cx="2930658" cy="671622"/>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35859</xdr:colOff>
      <xdr:row>276</xdr:row>
      <xdr:rowOff>51616</xdr:rowOff>
    </xdr:from>
    <xdr:to>
      <xdr:col>16</xdr:col>
      <xdr:colOff>110650</xdr:colOff>
      <xdr:row>280</xdr:row>
      <xdr:rowOff>639318</xdr:rowOff>
    </xdr:to>
    <xdr:sp macro="" textlink="">
      <xdr:nvSpPr>
        <xdr:cNvPr id="26" name="大かっこ 25">
          <a:extLst>
            <a:ext uri="{FF2B5EF4-FFF2-40B4-BE49-F238E27FC236}">
              <a16:creationId xmlns:a16="http://schemas.microsoft.com/office/drawing/2014/main" id="{865DFC85-CA41-48E2-BFDB-73420AB81787}"/>
            </a:ext>
          </a:extLst>
        </xdr:cNvPr>
        <xdr:cNvSpPr/>
      </xdr:nvSpPr>
      <xdr:spPr>
        <a:xfrm>
          <a:off x="1470212" y="40491404"/>
          <a:ext cx="1509144" cy="2631655"/>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5.4</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twoCellAnchor>
    <xdr:from>
      <xdr:col>16</xdr:col>
      <xdr:colOff>4482</xdr:colOff>
      <xdr:row>270</xdr:row>
      <xdr:rowOff>324009</xdr:rowOff>
    </xdr:from>
    <xdr:to>
      <xdr:col>21</xdr:col>
      <xdr:colOff>61499</xdr:colOff>
      <xdr:row>270</xdr:row>
      <xdr:rowOff>329613</xdr:rowOff>
    </xdr:to>
    <xdr:cxnSp macro="">
      <xdr:nvCxnSpPr>
        <xdr:cNvPr id="27" name="直線コネクタ 26">
          <a:extLst>
            <a:ext uri="{FF2B5EF4-FFF2-40B4-BE49-F238E27FC236}">
              <a16:creationId xmlns:a16="http://schemas.microsoft.com/office/drawing/2014/main" id="{58FEF57F-D997-42AC-884B-AF23FFDA9876}"/>
            </a:ext>
          </a:extLst>
        </xdr:cNvPr>
        <xdr:cNvCxnSpPr/>
      </xdr:nvCxnSpPr>
      <xdr:spPr>
        <a:xfrm flipV="1">
          <a:off x="2873188" y="38621233"/>
          <a:ext cx="953487"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62097</xdr:colOff>
      <xdr:row>276</xdr:row>
      <xdr:rowOff>303899</xdr:rowOff>
    </xdr:from>
    <xdr:to>
      <xdr:col>21</xdr:col>
      <xdr:colOff>78940</xdr:colOff>
      <xdr:row>276</xdr:row>
      <xdr:rowOff>303900</xdr:rowOff>
    </xdr:to>
    <xdr:cxnSp macro="">
      <xdr:nvCxnSpPr>
        <xdr:cNvPr id="28" name="直線コネクタ 27">
          <a:extLst>
            <a:ext uri="{FF2B5EF4-FFF2-40B4-BE49-F238E27FC236}">
              <a16:creationId xmlns:a16="http://schemas.microsoft.com/office/drawing/2014/main" id="{14CB4776-C66A-4422-ABD4-8629D0FF8736}"/>
            </a:ext>
          </a:extLst>
        </xdr:cNvPr>
        <xdr:cNvCxnSpPr/>
      </xdr:nvCxnSpPr>
      <xdr:spPr>
        <a:xfrm flipV="1">
          <a:off x="3289391" y="40743687"/>
          <a:ext cx="554725"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85807</xdr:colOff>
      <xdr:row>270</xdr:row>
      <xdr:rowOff>194662</xdr:rowOff>
    </xdr:from>
    <xdr:ext cx="466794" cy="275717"/>
    <xdr:sp macro="" textlink="">
      <xdr:nvSpPr>
        <xdr:cNvPr id="29" name="テキスト ボックス 28">
          <a:extLst>
            <a:ext uri="{FF2B5EF4-FFF2-40B4-BE49-F238E27FC236}">
              <a16:creationId xmlns:a16="http://schemas.microsoft.com/office/drawing/2014/main" id="{D55DA647-A6B4-4D83-BCBA-340CF319A2BA}"/>
            </a:ext>
          </a:extLst>
        </xdr:cNvPr>
        <xdr:cNvSpPr txBox="1"/>
      </xdr:nvSpPr>
      <xdr:spPr>
        <a:xfrm>
          <a:off x="6898983" y="3849188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K283" sqref="K2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279</v>
      </c>
      <c r="AJ2" s="109" t="s">
        <v>599</v>
      </c>
      <c r="AK2" s="109"/>
      <c r="AL2" s="109"/>
      <c r="AM2" s="109"/>
      <c r="AN2" s="75" t="s">
        <v>279</v>
      </c>
      <c r="AO2" s="109">
        <v>21</v>
      </c>
      <c r="AP2" s="109"/>
      <c r="AQ2" s="109"/>
      <c r="AR2" s="76" t="s">
        <v>279</v>
      </c>
      <c r="AS2" s="110">
        <v>536</v>
      </c>
      <c r="AT2" s="110"/>
      <c r="AU2" s="110"/>
      <c r="AV2" s="75" t="str">
        <f>IF(AW2="","","-")</f>
        <v/>
      </c>
      <c r="AW2" s="111"/>
      <c r="AX2" s="111"/>
    </row>
    <row r="3" spans="1:50" ht="21" customHeight="1" thickBot="1" x14ac:dyDescent="0.2">
      <c r="A3" s="112" t="s">
        <v>597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600</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601</v>
      </c>
      <c r="H4" s="87"/>
      <c r="I4" s="87"/>
      <c r="J4" s="87"/>
      <c r="K4" s="87"/>
      <c r="L4" s="87"/>
      <c r="M4" s="87"/>
      <c r="N4" s="87"/>
      <c r="O4" s="87"/>
      <c r="P4" s="87"/>
      <c r="Q4" s="87"/>
      <c r="R4" s="87"/>
      <c r="S4" s="87"/>
      <c r="T4" s="87"/>
      <c r="U4" s="87"/>
      <c r="V4" s="87"/>
      <c r="W4" s="87"/>
      <c r="X4" s="87"/>
      <c r="Y4" s="88" t="s">
        <v>1</v>
      </c>
      <c r="Z4" s="89"/>
      <c r="AA4" s="89"/>
      <c r="AB4" s="89"/>
      <c r="AC4" s="89"/>
      <c r="AD4" s="90"/>
      <c r="AE4" s="91" t="s">
        <v>602</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605</v>
      </c>
      <c r="H5" s="100"/>
      <c r="I5" s="100"/>
      <c r="J5" s="100"/>
      <c r="K5" s="100"/>
      <c r="L5" s="100"/>
      <c r="M5" s="101" t="s">
        <v>57</v>
      </c>
      <c r="N5" s="102"/>
      <c r="O5" s="102"/>
      <c r="P5" s="102"/>
      <c r="Q5" s="102"/>
      <c r="R5" s="103"/>
      <c r="S5" s="104" t="s">
        <v>606</v>
      </c>
      <c r="T5" s="100"/>
      <c r="U5" s="100"/>
      <c r="V5" s="100"/>
      <c r="W5" s="100"/>
      <c r="X5" s="105"/>
      <c r="Y5" s="106" t="s">
        <v>3</v>
      </c>
      <c r="Z5" s="107"/>
      <c r="AA5" s="107"/>
      <c r="AB5" s="107"/>
      <c r="AC5" s="107"/>
      <c r="AD5" s="108"/>
      <c r="AE5" s="152" t="s">
        <v>603</v>
      </c>
      <c r="AF5" s="152"/>
      <c r="AG5" s="152"/>
      <c r="AH5" s="152"/>
      <c r="AI5" s="152"/>
      <c r="AJ5" s="152"/>
      <c r="AK5" s="152"/>
      <c r="AL5" s="152"/>
      <c r="AM5" s="152"/>
      <c r="AN5" s="152"/>
      <c r="AO5" s="152"/>
      <c r="AP5" s="153"/>
      <c r="AQ5" s="154" t="s">
        <v>604</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88.9" customHeight="1" x14ac:dyDescent="0.15">
      <c r="A7" s="138" t="s">
        <v>20</v>
      </c>
      <c r="B7" s="139"/>
      <c r="C7" s="139"/>
      <c r="D7" s="139"/>
      <c r="E7" s="139"/>
      <c r="F7" s="140"/>
      <c r="G7" s="162" t="s">
        <v>608</v>
      </c>
      <c r="H7" s="163"/>
      <c r="I7" s="163"/>
      <c r="J7" s="163"/>
      <c r="K7" s="163"/>
      <c r="L7" s="163"/>
      <c r="M7" s="163"/>
      <c r="N7" s="163"/>
      <c r="O7" s="163"/>
      <c r="P7" s="163"/>
      <c r="Q7" s="163"/>
      <c r="R7" s="163"/>
      <c r="S7" s="163"/>
      <c r="T7" s="163"/>
      <c r="U7" s="163"/>
      <c r="V7" s="163"/>
      <c r="W7" s="163"/>
      <c r="X7" s="164"/>
      <c r="Y7" s="165" t="s">
        <v>264</v>
      </c>
      <c r="Z7" s="166"/>
      <c r="AA7" s="166"/>
      <c r="AB7" s="166"/>
      <c r="AC7" s="166"/>
      <c r="AD7" s="167"/>
      <c r="AE7" s="168" t="s">
        <v>609</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海洋政策、科学技術・イノベーション、国土強靱化施策、地球温暖化対策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文教及び科学振興</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610</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611</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411</v>
      </c>
      <c r="Q12" s="136"/>
      <c r="R12" s="136"/>
      <c r="S12" s="136"/>
      <c r="T12" s="136"/>
      <c r="U12" s="136"/>
      <c r="V12" s="137"/>
      <c r="W12" s="135" t="s">
        <v>563</v>
      </c>
      <c r="X12" s="136"/>
      <c r="Y12" s="136"/>
      <c r="Z12" s="136"/>
      <c r="AA12" s="136"/>
      <c r="AB12" s="136"/>
      <c r="AC12" s="137"/>
      <c r="AD12" s="135" t="s">
        <v>565</v>
      </c>
      <c r="AE12" s="136"/>
      <c r="AF12" s="136"/>
      <c r="AG12" s="136"/>
      <c r="AH12" s="136"/>
      <c r="AI12" s="136"/>
      <c r="AJ12" s="137"/>
      <c r="AK12" s="135" t="s">
        <v>583</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1127</v>
      </c>
      <c r="Q13" s="175"/>
      <c r="R13" s="175"/>
      <c r="S13" s="175"/>
      <c r="T13" s="175"/>
      <c r="U13" s="175"/>
      <c r="V13" s="176"/>
      <c r="W13" s="174">
        <v>857</v>
      </c>
      <c r="X13" s="175"/>
      <c r="Y13" s="175"/>
      <c r="Z13" s="175"/>
      <c r="AA13" s="175"/>
      <c r="AB13" s="175"/>
      <c r="AC13" s="176"/>
      <c r="AD13" s="174">
        <v>822</v>
      </c>
      <c r="AE13" s="175"/>
      <c r="AF13" s="175"/>
      <c r="AG13" s="175"/>
      <c r="AH13" s="175"/>
      <c r="AI13" s="175"/>
      <c r="AJ13" s="176"/>
      <c r="AK13" s="174">
        <v>450</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-1</v>
      </c>
      <c r="Q14" s="175"/>
      <c r="R14" s="175"/>
      <c r="S14" s="175"/>
      <c r="T14" s="175"/>
      <c r="U14" s="175"/>
      <c r="V14" s="176"/>
      <c r="W14" s="174" t="s">
        <v>612</v>
      </c>
      <c r="X14" s="175"/>
      <c r="Y14" s="175"/>
      <c r="Z14" s="175"/>
      <c r="AA14" s="175"/>
      <c r="AB14" s="175"/>
      <c r="AC14" s="176"/>
      <c r="AD14" s="174">
        <v>1883</v>
      </c>
      <c r="AE14" s="175"/>
      <c r="AF14" s="175"/>
      <c r="AG14" s="175"/>
      <c r="AH14" s="175"/>
      <c r="AI14" s="175"/>
      <c r="AJ14" s="176"/>
      <c r="AK14" s="174">
        <f>AK15</f>
        <v>63</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596</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63</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612</v>
      </c>
      <c r="Q16" s="175"/>
      <c r="R16" s="175"/>
      <c r="S16" s="175"/>
      <c r="T16" s="175"/>
      <c r="U16" s="175"/>
      <c r="V16" s="176"/>
      <c r="W16" s="174" t="s">
        <v>612</v>
      </c>
      <c r="X16" s="175"/>
      <c r="Y16" s="175"/>
      <c r="Z16" s="175"/>
      <c r="AA16" s="175"/>
      <c r="AB16" s="175"/>
      <c r="AC16" s="176"/>
      <c r="AD16" s="174" t="s">
        <v>612</v>
      </c>
      <c r="AE16" s="175"/>
      <c r="AF16" s="175"/>
      <c r="AG16" s="175"/>
      <c r="AH16" s="175"/>
      <c r="AI16" s="175"/>
      <c r="AJ16" s="176"/>
      <c r="AK16" s="174">
        <v>1544</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t="s">
        <v>612</v>
      </c>
      <c r="Q17" s="175"/>
      <c r="R17" s="175"/>
      <c r="S17" s="175"/>
      <c r="T17" s="175"/>
      <c r="U17" s="175"/>
      <c r="V17" s="176"/>
      <c r="W17" s="174" t="s">
        <v>612</v>
      </c>
      <c r="X17" s="175"/>
      <c r="Y17" s="175"/>
      <c r="Z17" s="175"/>
      <c r="AA17" s="175"/>
      <c r="AB17" s="175"/>
      <c r="AC17" s="176"/>
      <c r="AD17" s="174">
        <v>-1544</v>
      </c>
      <c r="AE17" s="175"/>
      <c r="AF17" s="175"/>
      <c r="AG17" s="175"/>
      <c r="AH17" s="175"/>
      <c r="AI17" s="175"/>
      <c r="AJ17" s="176"/>
      <c r="AK17" s="174"/>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612</v>
      </c>
      <c r="Q18" s="175"/>
      <c r="R18" s="175"/>
      <c r="S18" s="175"/>
      <c r="T18" s="175"/>
      <c r="U18" s="175"/>
      <c r="V18" s="176"/>
      <c r="W18" s="174" t="s">
        <v>612</v>
      </c>
      <c r="X18" s="175"/>
      <c r="Y18" s="175"/>
      <c r="Z18" s="175"/>
      <c r="AA18" s="175"/>
      <c r="AB18" s="175"/>
      <c r="AC18" s="176"/>
      <c r="AD18" s="174" t="s">
        <v>612</v>
      </c>
      <c r="AE18" s="175"/>
      <c r="AF18" s="175"/>
      <c r="AG18" s="175"/>
      <c r="AH18" s="175"/>
      <c r="AI18" s="175"/>
      <c r="AJ18" s="176"/>
      <c r="AK18" s="174"/>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1126</v>
      </c>
      <c r="Q19" s="200"/>
      <c r="R19" s="200"/>
      <c r="S19" s="200"/>
      <c r="T19" s="200"/>
      <c r="U19" s="200"/>
      <c r="V19" s="201"/>
      <c r="W19" s="199">
        <f>SUM(W13:AC18)</f>
        <v>857</v>
      </c>
      <c r="X19" s="200"/>
      <c r="Y19" s="200"/>
      <c r="Z19" s="200"/>
      <c r="AA19" s="200"/>
      <c r="AB19" s="200"/>
      <c r="AC19" s="201"/>
      <c r="AD19" s="199">
        <f>SUM(AD13:AJ18)</f>
        <v>1161</v>
      </c>
      <c r="AE19" s="200"/>
      <c r="AF19" s="200"/>
      <c r="AG19" s="200"/>
      <c r="AH19" s="200"/>
      <c r="AI19" s="200"/>
      <c r="AJ19" s="201"/>
      <c r="AK19" s="199">
        <f>SUM(AK13:AQ18)-AK15</f>
        <v>2057</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1125</v>
      </c>
      <c r="Q20" s="175"/>
      <c r="R20" s="175"/>
      <c r="S20" s="175"/>
      <c r="T20" s="175"/>
      <c r="U20" s="175"/>
      <c r="V20" s="176"/>
      <c r="W20" s="174">
        <v>852</v>
      </c>
      <c r="X20" s="175"/>
      <c r="Y20" s="175"/>
      <c r="Z20" s="175"/>
      <c r="AA20" s="175"/>
      <c r="AB20" s="175"/>
      <c r="AC20" s="176"/>
      <c r="AD20" s="174">
        <v>859</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0.9991119005328597</v>
      </c>
      <c r="Q21" s="218"/>
      <c r="R21" s="218"/>
      <c r="S21" s="218"/>
      <c r="T21" s="218"/>
      <c r="U21" s="218"/>
      <c r="V21" s="218"/>
      <c r="W21" s="218">
        <f>IF(W19=0, "-", SUM(W20)/W19)</f>
        <v>0.99416569428238044</v>
      </c>
      <c r="X21" s="218"/>
      <c r="Y21" s="218"/>
      <c r="Z21" s="218"/>
      <c r="AA21" s="218"/>
      <c r="AB21" s="218"/>
      <c r="AC21" s="218"/>
      <c r="AD21" s="218">
        <f>IF(AD19=0, "-", SUM(AD20)/AD19)</f>
        <v>0.73987941429801896</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234</v>
      </c>
      <c r="H22" s="217"/>
      <c r="I22" s="217"/>
      <c r="J22" s="217"/>
      <c r="K22" s="217"/>
      <c r="L22" s="217"/>
      <c r="M22" s="217"/>
      <c r="N22" s="217"/>
      <c r="O22" s="217"/>
      <c r="P22" s="218">
        <f>IF(P20=0, "-", SUM(P20)/SUM(P13,P14))</f>
        <v>0.9991119005328597</v>
      </c>
      <c r="Q22" s="218"/>
      <c r="R22" s="218"/>
      <c r="S22" s="218"/>
      <c r="T22" s="218"/>
      <c r="U22" s="218"/>
      <c r="V22" s="218"/>
      <c r="W22" s="218">
        <f>IF(W20=0, "-", SUM(W20)/SUM(W13,W14))</f>
        <v>0.99416569428238044</v>
      </c>
      <c r="X22" s="218"/>
      <c r="Y22" s="218"/>
      <c r="Z22" s="218"/>
      <c r="AA22" s="218"/>
      <c r="AB22" s="218"/>
      <c r="AC22" s="218"/>
      <c r="AD22" s="218">
        <f>IF(AD20=0, "-", SUM(AD20)/SUM(AD13,AD14))</f>
        <v>0.31756007393715341</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598</v>
      </c>
      <c r="B23" s="268"/>
      <c r="C23" s="268"/>
      <c r="D23" s="268"/>
      <c r="E23" s="268"/>
      <c r="F23" s="269"/>
      <c r="G23" s="273" t="s">
        <v>224</v>
      </c>
      <c r="H23" s="230"/>
      <c r="I23" s="230"/>
      <c r="J23" s="230"/>
      <c r="K23" s="230"/>
      <c r="L23" s="230"/>
      <c r="M23" s="230"/>
      <c r="N23" s="230"/>
      <c r="O23" s="274"/>
      <c r="P23" s="275" t="s">
        <v>596</v>
      </c>
      <c r="Q23" s="230"/>
      <c r="R23" s="230"/>
      <c r="S23" s="230"/>
      <c r="T23" s="230"/>
      <c r="U23" s="230"/>
      <c r="V23" s="274"/>
      <c r="W23" s="229" t="s">
        <v>223</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613</v>
      </c>
      <c r="H24" s="277"/>
      <c r="I24" s="277"/>
      <c r="J24" s="277"/>
      <c r="K24" s="277"/>
      <c r="L24" s="277"/>
      <c r="M24" s="277"/>
      <c r="N24" s="277"/>
      <c r="O24" s="278"/>
      <c r="P24" s="279">
        <v>63</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63</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574</v>
      </c>
      <c r="B31" s="242"/>
      <c r="C31" s="242"/>
      <c r="D31" s="242"/>
      <c r="E31" s="242"/>
      <c r="F31" s="243"/>
      <c r="G31" s="244" t="s">
        <v>614</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575</v>
      </c>
      <c r="B32" s="248"/>
      <c r="C32" s="248"/>
      <c r="D32" s="248"/>
      <c r="E32" s="248"/>
      <c r="F32" s="249"/>
      <c r="G32" s="253" t="s">
        <v>567</v>
      </c>
      <c r="H32" s="254"/>
      <c r="I32" s="254"/>
      <c r="J32" s="254"/>
      <c r="K32" s="254"/>
      <c r="L32" s="254"/>
      <c r="M32" s="254"/>
      <c r="N32" s="254"/>
      <c r="O32" s="254"/>
      <c r="P32" s="255" t="s">
        <v>566</v>
      </c>
      <c r="Q32" s="254"/>
      <c r="R32" s="254"/>
      <c r="S32" s="254"/>
      <c r="T32" s="254"/>
      <c r="U32" s="254"/>
      <c r="V32" s="254"/>
      <c r="W32" s="254"/>
      <c r="X32" s="256"/>
      <c r="Y32" s="257"/>
      <c r="Z32" s="258"/>
      <c r="AA32" s="259"/>
      <c r="AB32" s="260" t="s">
        <v>11</v>
      </c>
      <c r="AC32" s="260"/>
      <c r="AD32" s="260"/>
      <c r="AE32" s="290" t="s">
        <v>411</v>
      </c>
      <c r="AF32" s="291"/>
      <c r="AG32" s="291"/>
      <c r="AH32" s="292"/>
      <c r="AI32" s="290" t="s">
        <v>563</v>
      </c>
      <c r="AJ32" s="291"/>
      <c r="AK32" s="291"/>
      <c r="AL32" s="292"/>
      <c r="AM32" s="290" t="s">
        <v>379</v>
      </c>
      <c r="AN32" s="291"/>
      <c r="AO32" s="291"/>
      <c r="AP32" s="292"/>
      <c r="AQ32" s="293" t="s">
        <v>410</v>
      </c>
      <c r="AR32" s="294"/>
      <c r="AS32" s="294"/>
      <c r="AT32" s="295"/>
      <c r="AU32" s="293" t="s">
        <v>584</v>
      </c>
      <c r="AV32" s="294"/>
      <c r="AW32" s="294"/>
      <c r="AX32" s="296"/>
    </row>
    <row r="33" spans="1:51" ht="23.25" customHeight="1" x14ac:dyDescent="0.15">
      <c r="A33" s="247"/>
      <c r="B33" s="248"/>
      <c r="C33" s="248"/>
      <c r="D33" s="248"/>
      <c r="E33" s="248"/>
      <c r="F33" s="249"/>
      <c r="G33" s="297" t="s">
        <v>615</v>
      </c>
      <c r="H33" s="298"/>
      <c r="I33" s="298"/>
      <c r="J33" s="298"/>
      <c r="K33" s="298"/>
      <c r="L33" s="298"/>
      <c r="M33" s="298"/>
      <c r="N33" s="298"/>
      <c r="O33" s="298"/>
      <c r="P33" s="301" t="s">
        <v>616</v>
      </c>
      <c r="Q33" s="302"/>
      <c r="R33" s="302"/>
      <c r="S33" s="302"/>
      <c r="T33" s="302"/>
      <c r="U33" s="302"/>
      <c r="V33" s="302"/>
      <c r="W33" s="302"/>
      <c r="X33" s="303"/>
      <c r="Y33" s="307" t="s">
        <v>48</v>
      </c>
      <c r="Z33" s="308"/>
      <c r="AA33" s="309"/>
      <c r="AB33" s="289" t="s">
        <v>617</v>
      </c>
      <c r="AC33" s="289"/>
      <c r="AD33" s="289"/>
      <c r="AE33" s="282">
        <v>144</v>
      </c>
      <c r="AF33" s="282"/>
      <c r="AG33" s="282"/>
      <c r="AH33" s="282"/>
      <c r="AI33" s="282">
        <v>184</v>
      </c>
      <c r="AJ33" s="282"/>
      <c r="AK33" s="282"/>
      <c r="AL33" s="282"/>
      <c r="AM33" s="282">
        <v>136</v>
      </c>
      <c r="AN33" s="282"/>
      <c r="AO33" s="282"/>
      <c r="AP33" s="282"/>
      <c r="AQ33" s="282" t="s">
        <v>279</v>
      </c>
      <c r="AR33" s="282"/>
      <c r="AS33" s="282"/>
      <c r="AT33" s="282"/>
      <c r="AU33" s="283" t="s">
        <v>279</v>
      </c>
      <c r="AV33" s="284"/>
      <c r="AW33" s="284"/>
      <c r="AX33" s="285"/>
    </row>
    <row r="34" spans="1:51" ht="23.2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618</v>
      </c>
      <c r="AC34" s="289"/>
      <c r="AD34" s="289"/>
      <c r="AE34" s="282" t="s">
        <v>612</v>
      </c>
      <c r="AF34" s="282"/>
      <c r="AG34" s="282"/>
      <c r="AH34" s="282"/>
      <c r="AI34" s="282" t="s">
        <v>612</v>
      </c>
      <c r="AJ34" s="282"/>
      <c r="AK34" s="282"/>
      <c r="AL34" s="282"/>
      <c r="AM34" s="282" t="s">
        <v>279</v>
      </c>
      <c r="AN34" s="282"/>
      <c r="AO34" s="282"/>
      <c r="AP34" s="282"/>
      <c r="AQ34" s="282" t="s">
        <v>279</v>
      </c>
      <c r="AR34" s="282"/>
      <c r="AS34" s="282"/>
      <c r="AT34" s="282"/>
      <c r="AU34" s="283" t="s">
        <v>279</v>
      </c>
      <c r="AV34" s="284"/>
      <c r="AW34" s="284"/>
      <c r="AX34" s="285"/>
    </row>
    <row r="35" spans="1:51" ht="23.25" customHeight="1" x14ac:dyDescent="0.15">
      <c r="A35" s="328" t="s">
        <v>576</v>
      </c>
      <c r="B35" s="329"/>
      <c r="C35" s="329"/>
      <c r="D35" s="329"/>
      <c r="E35" s="329"/>
      <c r="F35" s="330"/>
      <c r="G35" s="136" t="s">
        <v>577</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411</v>
      </c>
      <c r="AF35" s="136"/>
      <c r="AG35" s="136"/>
      <c r="AH35" s="137"/>
      <c r="AI35" s="135" t="s">
        <v>563</v>
      </c>
      <c r="AJ35" s="136"/>
      <c r="AK35" s="136"/>
      <c r="AL35" s="137"/>
      <c r="AM35" s="135" t="s">
        <v>379</v>
      </c>
      <c r="AN35" s="136"/>
      <c r="AO35" s="136"/>
      <c r="AP35" s="137"/>
      <c r="AQ35" s="339" t="s">
        <v>585</v>
      </c>
      <c r="AR35" s="340"/>
      <c r="AS35" s="340"/>
      <c r="AT35" s="340"/>
      <c r="AU35" s="340"/>
      <c r="AV35" s="340"/>
      <c r="AW35" s="340"/>
      <c r="AX35" s="341"/>
    </row>
    <row r="36" spans="1:51" ht="23.25" customHeight="1" x14ac:dyDescent="0.15">
      <c r="A36" s="331"/>
      <c r="B36" s="332"/>
      <c r="C36" s="332"/>
      <c r="D36" s="332"/>
      <c r="E36" s="332"/>
      <c r="F36" s="333"/>
      <c r="G36" s="342" t="s">
        <v>624</v>
      </c>
      <c r="H36" s="343"/>
      <c r="I36" s="343"/>
      <c r="J36" s="343"/>
      <c r="K36" s="343"/>
      <c r="L36" s="343"/>
      <c r="M36" s="343"/>
      <c r="N36" s="343"/>
      <c r="O36" s="343"/>
      <c r="P36" s="343"/>
      <c r="Q36" s="343"/>
      <c r="R36" s="343"/>
      <c r="S36" s="343"/>
      <c r="T36" s="343"/>
      <c r="U36" s="343"/>
      <c r="V36" s="343"/>
      <c r="W36" s="343"/>
      <c r="X36" s="343"/>
      <c r="Y36" s="318" t="s">
        <v>576</v>
      </c>
      <c r="Z36" s="319"/>
      <c r="AA36" s="320"/>
      <c r="AB36" s="321" t="s">
        <v>619</v>
      </c>
      <c r="AC36" s="322"/>
      <c r="AD36" s="323"/>
      <c r="AE36" s="324">
        <v>8</v>
      </c>
      <c r="AF36" s="324"/>
      <c r="AG36" s="324"/>
      <c r="AH36" s="324"/>
      <c r="AI36" s="324">
        <v>5</v>
      </c>
      <c r="AJ36" s="324"/>
      <c r="AK36" s="324"/>
      <c r="AL36" s="324"/>
      <c r="AM36" s="324">
        <v>6</v>
      </c>
      <c r="AN36" s="324"/>
      <c r="AO36" s="324"/>
      <c r="AP36" s="324"/>
      <c r="AQ36" s="325" t="s">
        <v>279</v>
      </c>
      <c r="AR36" s="326"/>
      <c r="AS36" s="326"/>
      <c r="AT36" s="326"/>
      <c r="AU36" s="326"/>
      <c r="AV36" s="326"/>
      <c r="AW36" s="326"/>
      <c r="AX36" s="327"/>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579</v>
      </c>
      <c r="Z37" s="311"/>
      <c r="AA37" s="312"/>
      <c r="AB37" s="313" t="s">
        <v>620</v>
      </c>
      <c r="AC37" s="314"/>
      <c r="AD37" s="315"/>
      <c r="AE37" s="316" t="s">
        <v>621</v>
      </c>
      <c r="AF37" s="316"/>
      <c r="AG37" s="316"/>
      <c r="AH37" s="316"/>
      <c r="AI37" s="316" t="s">
        <v>622</v>
      </c>
      <c r="AJ37" s="316"/>
      <c r="AK37" s="316"/>
      <c r="AL37" s="316"/>
      <c r="AM37" s="316" t="s">
        <v>623</v>
      </c>
      <c r="AN37" s="316"/>
      <c r="AO37" s="316"/>
      <c r="AP37" s="316"/>
      <c r="AQ37" s="316" t="s">
        <v>279</v>
      </c>
      <c r="AR37" s="316"/>
      <c r="AS37" s="316"/>
      <c r="AT37" s="316"/>
      <c r="AU37" s="316"/>
      <c r="AV37" s="316"/>
      <c r="AW37" s="316"/>
      <c r="AX37" s="317"/>
    </row>
    <row r="38" spans="1:51" ht="18.75" hidden="1" customHeight="1" x14ac:dyDescent="0.15">
      <c r="A38" s="361" t="s">
        <v>231</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411</v>
      </c>
      <c r="AF38" s="383"/>
      <c r="AG38" s="383"/>
      <c r="AH38" s="384"/>
      <c r="AI38" s="346" t="s">
        <v>563</v>
      </c>
      <c r="AJ38" s="346"/>
      <c r="AK38" s="346"/>
      <c r="AL38" s="347"/>
      <c r="AM38" s="346" t="s">
        <v>379</v>
      </c>
      <c r="AN38" s="346"/>
      <c r="AO38" s="346"/>
      <c r="AP38" s="347"/>
      <c r="AQ38" s="349" t="s">
        <v>170</v>
      </c>
      <c r="AR38" s="350"/>
      <c r="AS38" s="350"/>
      <c r="AT38" s="351"/>
      <c r="AU38" s="352" t="s">
        <v>124</v>
      </c>
      <c r="AV38" s="352"/>
      <c r="AW38" s="352"/>
      <c r="AX38" s="353"/>
    </row>
    <row r="39" spans="1:51" ht="18.75" hidden="1"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c r="AR39" s="355"/>
      <c r="AS39" s="356" t="s">
        <v>171</v>
      </c>
      <c r="AT39" s="357"/>
      <c r="AU39" s="358"/>
      <c r="AV39" s="358"/>
      <c r="AW39" s="359" t="s">
        <v>162</v>
      </c>
      <c r="AX39" s="360"/>
    </row>
    <row r="40" spans="1:51" ht="23.25" hidden="1" customHeight="1" x14ac:dyDescent="0.15">
      <c r="A40" s="367"/>
      <c r="B40" s="365"/>
      <c r="C40" s="365"/>
      <c r="D40" s="365"/>
      <c r="E40" s="365"/>
      <c r="F40" s="366"/>
      <c r="G40" s="387"/>
      <c r="H40" s="388"/>
      <c r="I40" s="388"/>
      <c r="J40" s="388"/>
      <c r="K40" s="388"/>
      <c r="L40" s="388"/>
      <c r="M40" s="388"/>
      <c r="N40" s="388"/>
      <c r="O40" s="389"/>
      <c r="P40" s="396"/>
      <c r="Q40" s="396"/>
      <c r="R40" s="396"/>
      <c r="S40" s="396"/>
      <c r="T40" s="396"/>
      <c r="U40" s="396"/>
      <c r="V40" s="396"/>
      <c r="W40" s="396"/>
      <c r="X40" s="397"/>
      <c r="Y40" s="310" t="s">
        <v>12</v>
      </c>
      <c r="Z40" s="402"/>
      <c r="AA40" s="403"/>
      <c r="AB40" s="404"/>
      <c r="AC40" s="404"/>
      <c r="AD40" s="404"/>
      <c r="AE40" s="325"/>
      <c r="AF40" s="326"/>
      <c r="AG40" s="326"/>
      <c r="AH40" s="326"/>
      <c r="AI40" s="325"/>
      <c r="AJ40" s="326"/>
      <c r="AK40" s="326"/>
      <c r="AL40" s="326"/>
      <c r="AM40" s="325"/>
      <c r="AN40" s="326"/>
      <c r="AO40" s="326"/>
      <c r="AP40" s="326"/>
      <c r="AQ40" s="405"/>
      <c r="AR40" s="406"/>
      <c r="AS40" s="406"/>
      <c r="AT40" s="407"/>
      <c r="AU40" s="326"/>
      <c r="AV40" s="326"/>
      <c r="AW40" s="326"/>
      <c r="AX40" s="327"/>
    </row>
    <row r="41" spans="1:51" ht="23.25" hidden="1"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c r="AC41" s="409"/>
      <c r="AD41" s="409"/>
      <c r="AE41" s="325"/>
      <c r="AF41" s="326"/>
      <c r="AG41" s="326"/>
      <c r="AH41" s="326"/>
      <c r="AI41" s="325"/>
      <c r="AJ41" s="326"/>
      <c r="AK41" s="326"/>
      <c r="AL41" s="326"/>
      <c r="AM41" s="325"/>
      <c r="AN41" s="326"/>
      <c r="AO41" s="326"/>
      <c r="AP41" s="326"/>
      <c r="AQ41" s="405"/>
      <c r="AR41" s="406"/>
      <c r="AS41" s="406"/>
      <c r="AT41" s="407"/>
      <c r="AU41" s="326"/>
      <c r="AV41" s="326"/>
      <c r="AW41" s="326"/>
      <c r="AX41" s="327"/>
    </row>
    <row r="42" spans="1:51" ht="23.25" hidden="1"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c r="AF42" s="326"/>
      <c r="AG42" s="326"/>
      <c r="AH42" s="326"/>
      <c r="AI42" s="325"/>
      <c r="AJ42" s="326"/>
      <c r="AK42" s="326"/>
      <c r="AL42" s="326"/>
      <c r="AM42" s="325"/>
      <c r="AN42" s="326"/>
      <c r="AO42" s="326"/>
      <c r="AP42" s="326"/>
      <c r="AQ42" s="405"/>
      <c r="AR42" s="406"/>
      <c r="AS42" s="406"/>
      <c r="AT42" s="407"/>
      <c r="AU42" s="326"/>
      <c r="AV42" s="326"/>
      <c r="AW42" s="326"/>
      <c r="AX42" s="327"/>
    </row>
    <row r="43" spans="1:51" ht="23.25" hidden="1" customHeight="1" x14ac:dyDescent="0.15">
      <c r="A43" s="426" t="s">
        <v>255</v>
      </c>
      <c r="B43" s="427"/>
      <c r="C43" s="427"/>
      <c r="D43" s="427"/>
      <c r="E43" s="427"/>
      <c r="F43" s="428"/>
      <c r="G43" s="429"/>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hidden="1" customHeight="1" x14ac:dyDescent="0.15">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568</v>
      </c>
      <c r="B45" s="438" t="s">
        <v>569</v>
      </c>
      <c r="C45" s="248"/>
      <c r="D45" s="248"/>
      <c r="E45" s="248"/>
      <c r="F45" s="249"/>
      <c r="G45" s="352" t="s">
        <v>570</v>
      </c>
      <c r="H45" s="352"/>
      <c r="I45" s="352"/>
      <c r="J45" s="352"/>
      <c r="K45" s="352"/>
      <c r="L45" s="352"/>
      <c r="M45" s="352"/>
      <c r="N45" s="352"/>
      <c r="O45" s="352"/>
      <c r="P45" s="352"/>
      <c r="Q45" s="352"/>
      <c r="R45" s="352"/>
      <c r="S45" s="352"/>
      <c r="T45" s="352"/>
      <c r="U45" s="352"/>
      <c r="V45" s="352"/>
      <c r="W45" s="352"/>
      <c r="X45" s="352"/>
      <c r="Y45" s="352"/>
      <c r="Z45" s="352"/>
      <c r="AA45" s="372"/>
      <c r="AB45" s="375" t="s">
        <v>586</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411</v>
      </c>
      <c r="AF50" s="425"/>
      <c r="AG50" s="425"/>
      <c r="AH50" s="425"/>
      <c r="AI50" s="425" t="s">
        <v>563</v>
      </c>
      <c r="AJ50" s="425"/>
      <c r="AK50" s="425"/>
      <c r="AL50" s="425"/>
      <c r="AM50" s="425" t="s">
        <v>379</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15">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15">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411</v>
      </c>
      <c r="AF55" s="425"/>
      <c r="AG55" s="425"/>
      <c r="AH55" s="425"/>
      <c r="AI55" s="425" t="s">
        <v>563</v>
      </c>
      <c r="AJ55" s="425"/>
      <c r="AK55" s="425"/>
      <c r="AL55" s="425"/>
      <c r="AM55" s="425" t="s">
        <v>379</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15">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15">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411</v>
      </c>
      <c r="AF60" s="425"/>
      <c r="AG60" s="425"/>
      <c r="AH60" s="425"/>
      <c r="AI60" s="425" t="s">
        <v>563</v>
      </c>
      <c r="AJ60" s="425"/>
      <c r="AK60" s="425"/>
      <c r="AL60" s="425"/>
      <c r="AM60" s="425" t="s">
        <v>379</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15">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15">
      <c r="A65" s="241" t="s">
        <v>574</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customHeight="1" x14ac:dyDescent="0.15">
      <c r="A66" s="247" t="s">
        <v>575</v>
      </c>
      <c r="B66" s="248"/>
      <c r="C66" s="248"/>
      <c r="D66" s="248"/>
      <c r="E66" s="248"/>
      <c r="F66" s="249"/>
      <c r="G66" s="253" t="s">
        <v>567</v>
      </c>
      <c r="H66" s="254"/>
      <c r="I66" s="254"/>
      <c r="J66" s="254"/>
      <c r="K66" s="254"/>
      <c r="L66" s="254"/>
      <c r="M66" s="254"/>
      <c r="N66" s="254"/>
      <c r="O66" s="254"/>
      <c r="P66" s="255" t="s">
        <v>566</v>
      </c>
      <c r="Q66" s="254"/>
      <c r="R66" s="254"/>
      <c r="S66" s="254"/>
      <c r="T66" s="254"/>
      <c r="U66" s="254"/>
      <c r="V66" s="254"/>
      <c r="W66" s="254"/>
      <c r="X66" s="256"/>
      <c r="Y66" s="257"/>
      <c r="Z66" s="258"/>
      <c r="AA66" s="259"/>
      <c r="AB66" s="260" t="s">
        <v>11</v>
      </c>
      <c r="AC66" s="260"/>
      <c r="AD66" s="260"/>
      <c r="AE66" s="290" t="s">
        <v>411</v>
      </c>
      <c r="AF66" s="291"/>
      <c r="AG66" s="291"/>
      <c r="AH66" s="292"/>
      <c r="AI66" s="290" t="s">
        <v>563</v>
      </c>
      <c r="AJ66" s="291"/>
      <c r="AK66" s="291"/>
      <c r="AL66" s="292"/>
      <c r="AM66" s="290" t="s">
        <v>379</v>
      </c>
      <c r="AN66" s="291"/>
      <c r="AO66" s="291"/>
      <c r="AP66" s="292"/>
      <c r="AQ66" s="293" t="s">
        <v>410</v>
      </c>
      <c r="AR66" s="294"/>
      <c r="AS66" s="294"/>
      <c r="AT66" s="295"/>
      <c r="AU66" s="293" t="s">
        <v>584</v>
      </c>
      <c r="AV66" s="294"/>
      <c r="AW66" s="294"/>
      <c r="AX66" s="296"/>
      <c r="AY66">
        <f>COUNTA($G$67)</f>
        <v>1</v>
      </c>
    </row>
    <row r="67" spans="1:51" ht="23.25" customHeight="1" x14ac:dyDescent="0.15">
      <c r="A67" s="247"/>
      <c r="B67" s="248"/>
      <c r="C67" s="248"/>
      <c r="D67" s="248"/>
      <c r="E67" s="248"/>
      <c r="F67" s="249"/>
      <c r="G67" s="297" t="s">
        <v>625</v>
      </c>
      <c r="H67" s="298"/>
      <c r="I67" s="298"/>
      <c r="J67" s="298"/>
      <c r="K67" s="298"/>
      <c r="L67" s="298"/>
      <c r="M67" s="298"/>
      <c r="N67" s="298"/>
      <c r="O67" s="298"/>
      <c r="P67" s="301" t="s">
        <v>626</v>
      </c>
      <c r="Q67" s="302"/>
      <c r="R67" s="302"/>
      <c r="S67" s="302"/>
      <c r="T67" s="302"/>
      <c r="U67" s="302"/>
      <c r="V67" s="302"/>
      <c r="W67" s="302"/>
      <c r="X67" s="303"/>
      <c r="Y67" s="307" t="s">
        <v>48</v>
      </c>
      <c r="Z67" s="308"/>
      <c r="AA67" s="309"/>
      <c r="AB67" s="289" t="s">
        <v>627</v>
      </c>
      <c r="AC67" s="289"/>
      <c r="AD67" s="289"/>
      <c r="AE67" s="282">
        <v>60</v>
      </c>
      <c r="AF67" s="282"/>
      <c r="AG67" s="282"/>
      <c r="AH67" s="282"/>
      <c r="AI67" s="282">
        <v>64</v>
      </c>
      <c r="AJ67" s="282"/>
      <c r="AK67" s="282"/>
      <c r="AL67" s="282"/>
      <c r="AM67" s="282">
        <v>69</v>
      </c>
      <c r="AN67" s="282"/>
      <c r="AO67" s="282"/>
      <c r="AP67" s="282"/>
      <c r="AQ67" s="282" t="s">
        <v>279</v>
      </c>
      <c r="AR67" s="282"/>
      <c r="AS67" s="282"/>
      <c r="AT67" s="282"/>
      <c r="AU67" s="283" t="s">
        <v>279</v>
      </c>
      <c r="AV67" s="284"/>
      <c r="AW67" s="284"/>
      <c r="AX67" s="285"/>
      <c r="AY67">
        <f>$AY$66</f>
        <v>1</v>
      </c>
    </row>
    <row r="68" spans="1:51" ht="23.25"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t="s">
        <v>618</v>
      </c>
      <c r="AC68" s="289"/>
      <c r="AD68" s="289"/>
      <c r="AE68" s="282" t="s">
        <v>612</v>
      </c>
      <c r="AF68" s="282"/>
      <c r="AG68" s="282"/>
      <c r="AH68" s="282"/>
      <c r="AI68" s="282" t="s">
        <v>612</v>
      </c>
      <c r="AJ68" s="282"/>
      <c r="AK68" s="282"/>
      <c r="AL68" s="282"/>
      <c r="AM68" s="282" t="s">
        <v>279</v>
      </c>
      <c r="AN68" s="282"/>
      <c r="AO68" s="282"/>
      <c r="AP68" s="282"/>
      <c r="AQ68" s="282" t="s">
        <v>279</v>
      </c>
      <c r="AR68" s="282"/>
      <c r="AS68" s="282"/>
      <c r="AT68" s="282"/>
      <c r="AU68" s="283" t="s">
        <v>279</v>
      </c>
      <c r="AV68" s="284"/>
      <c r="AW68" s="284"/>
      <c r="AX68" s="285"/>
      <c r="AY68">
        <f>$AY$66</f>
        <v>1</v>
      </c>
    </row>
    <row r="69" spans="1:51" ht="23.25" hidden="1" customHeight="1" x14ac:dyDescent="0.15">
      <c r="A69" s="328" t="s">
        <v>576</v>
      </c>
      <c r="B69" s="329"/>
      <c r="C69" s="329"/>
      <c r="D69" s="329"/>
      <c r="E69" s="329"/>
      <c r="F69" s="330"/>
      <c r="G69" s="136" t="s">
        <v>577</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411</v>
      </c>
      <c r="AF69" s="425"/>
      <c r="AG69" s="425"/>
      <c r="AH69" s="425"/>
      <c r="AI69" s="425" t="s">
        <v>563</v>
      </c>
      <c r="AJ69" s="425"/>
      <c r="AK69" s="425"/>
      <c r="AL69" s="425"/>
      <c r="AM69" s="425" t="s">
        <v>379</v>
      </c>
      <c r="AN69" s="425"/>
      <c r="AO69" s="425"/>
      <c r="AP69" s="425"/>
      <c r="AQ69" s="339" t="s">
        <v>585</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578</v>
      </c>
      <c r="H70" s="343"/>
      <c r="I70" s="343"/>
      <c r="J70" s="343"/>
      <c r="K70" s="343"/>
      <c r="L70" s="343"/>
      <c r="M70" s="343"/>
      <c r="N70" s="343"/>
      <c r="O70" s="343"/>
      <c r="P70" s="343"/>
      <c r="Q70" s="343"/>
      <c r="R70" s="343"/>
      <c r="S70" s="343"/>
      <c r="T70" s="343"/>
      <c r="U70" s="343"/>
      <c r="V70" s="343"/>
      <c r="W70" s="343"/>
      <c r="X70" s="343"/>
      <c r="Y70" s="318" t="s">
        <v>576</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579</v>
      </c>
      <c r="Z71" s="311"/>
      <c r="AA71" s="312"/>
      <c r="AB71" s="313" t="s">
        <v>580</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customHeight="1" x14ac:dyDescent="0.15">
      <c r="A72" s="475" t="s">
        <v>231</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411</v>
      </c>
      <c r="AF72" s="425"/>
      <c r="AG72" s="425"/>
      <c r="AH72" s="425"/>
      <c r="AI72" s="425" t="s">
        <v>563</v>
      </c>
      <c r="AJ72" s="425"/>
      <c r="AK72" s="425"/>
      <c r="AL72" s="425"/>
      <c r="AM72" s="425" t="s">
        <v>379</v>
      </c>
      <c r="AN72" s="425"/>
      <c r="AO72" s="425"/>
      <c r="AP72" s="425"/>
      <c r="AQ72" s="349" t="s">
        <v>170</v>
      </c>
      <c r="AR72" s="350"/>
      <c r="AS72" s="350"/>
      <c r="AT72" s="351"/>
      <c r="AU72" s="352" t="s">
        <v>124</v>
      </c>
      <c r="AV72" s="352"/>
      <c r="AW72" s="352"/>
      <c r="AX72" s="353"/>
      <c r="AY72">
        <f>COUNTA($G$74)</f>
        <v>1</v>
      </c>
    </row>
    <row r="73" spans="1:51" ht="18.75" customHeight="1" x14ac:dyDescent="0.15">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1</v>
      </c>
    </row>
    <row r="74" spans="1:51" ht="33" customHeight="1" x14ac:dyDescent="0.15">
      <c r="A74" s="481"/>
      <c r="B74" s="479"/>
      <c r="C74" s="479"/>
      <c r="D74" s="479"/>
      <c r="E74" s="479"/>
      <c r="F74" s="480"/>
      <c r="G74" s="387" t="s">
        <v>628</v>
      </c>
      <c r="H74" s="388"/>
      <c r="I74" s="388"/>
      <c r="J74" s="388"/>
      <c r="K74" s="388"/>
      <c r="L74" s="388"/>
      <c r="M74" s="388"/>
      <c r="N74" s="388"/>
      <c r="O74" s="389"/>
      <c r="P74" s="396" t="s">
        <v>629</v>
      </c>
      <c r="Q74" s="396"/>
      <c r="R74" s="396"/>
      <c r="S74" s="396"/>
      <c r="T74" s="396"/>
      <c r="U74" s="396"/>
      <c r="V74" s="396"/>
      <c r="W74" s="396"/>
      <c r="X74" s="397"/>
      <c r="Y74" s="310" t="s">
        <v>12</v>
      </c>
      <c r="Z74" s="402"/>
      <c r="AA74" s="403"/>
      <c r="AB74" s="404" t="s">
        <v>627</v>
      </c>
      <c r="AC74" s="404"/>
      <c r="AD74" s="404"/>
      <c r="AE74" s="325">
        <v>4</v>
      </c>
      <c r="AF74" s="326"/>
      <c r="AG74" s="326"/>
      <c r="AH74" s="326"/>
      <c r="AI74" s="325">
        <v>4</v>
      </c>
      <c r="AJ74" s="326"/>
      <c r="AK74" s="326"/>
      <c r="AL74" s="326"/>
      <c r="AM74" s="325">
        <v>6</v>
      </c>
      <c r="AN74" s="326"/>
      <c r="AO74" s="326"/>
      <c r="AP74" s="326"/>
      <c r="AQ74" s="405" t="s">
        <v>612</v>
      </c>
      <c r="AR74" s="406"/>
      <c r="AS74" s="406"/>
      <c r="AT74" s="407"/>
      <c r="AU74" s="326" t="s">
        <v>612</v>
      </c>
      <c r="AV74" s="326"/>
      <c r="AW74" s="326"/>
      <c r="AX74" s="327"/>
      <c r="AY74">
        <f t="shared" si="1"/>
        <v>1</v>
      </c>
    </row>
    <row r="75" spans="1:51" ht="23.25" customHeight="1" x14ac:dyDescent="0.15">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t="s">
        <v>627</v>
      </c>
      <c r="AC75" s="409"/>
      <c r="AD75" s="409"/>
      <c r="AE75" s="325">
        <v>3</v>
      </c>
      <c r="AF75" s="326"/>
      <c r="AG75" s="326"/>
      <c r="AH75" s="326"/>
      <c r="AI75" s="325">
        <v>3</v>
      </c>
      <c r="AJ75" s="326"/>
      <c r="AK75" s="326"/>
      <c r="AL75" s="326"/>
      <c r="AM75" s="325">
        <v>3</v>
      </c>
      <c r="AN75" s="326"/>
      <c r="AO75" s="326"/>
      <c r="AP75" s="326"/>
      <c r="AQ75" s="405" t="s">
        <v>612</v>
      </c>
      <c r="AR75" s="406"/>
      <c r="AS75" s="406"/>
      <c r="AT75" s="407"/>
      <c r="AU75" s="326" t="s">
        <v>612</v>
      </c>
      <c r="AV75" s="326"/>
      <c r="AW75" s="326"/>
      <c r="AX75" s="327"/>
      <c r="AY75">
        <f t="shared" si="1"/>
        <v>1</v>
      </c>
    </row>
    <row r="76" spans="1:51" ht="42" customHeight="1" x14ac:dyDescent="0.15">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v>133</v>
      </c>
      <c r="AF76" s="326"/>
      <c r="AG76" s="326"/>
      <c r="AH76" s="326"/>
      <c r="AI76" s="325">
        <v>133</v>
      </c>
      <c r="AJ76" s="326"/>
      <c r="AK76" s="326"/>
      <c r="AL76" s="326"/>
      <c r="AM76" s="325">
        <v>200</v>
      </c>
      <c r="AN76" s="326"/>
      <c r="AO76" s="326"/>
      <c r="AP76" s="326"/>
      <c r="AQ76" s="405" t="s">
        <v>612</v>
      </c>
      <c r="AR76" s="406"/>
      <c r="AS76" s="406"/>
      <c r="AT76" s="407"/>
      <c r="AU76" s="326" t="s">
        <v>612</v>
      </c>
      <c r="AV76" s="326"/>
      <c r="AW76" s="326"/>
      <c r="AX76" s="327"/>
      <c r="AY76">
        <f t="shared" si="1"/>
        <v>1</v>
      </c>
    </row>
    <row r="77" spans="1:51" ht="23.25" customHeight="1" x14ac:dyDescent="0.15">
      <c r="A77" s="426" t="s">
        <v>255</v>
      </c>
      <c r="B77" s="427"/>
      <c r="C77" s="427"/>
      <c r="D77" s="427"/>
      <c r="E77" s="427"/>
      <c r="F77" s="428"/>
      <c r="G77" s="429" t="s">
        <v>630</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1</v>
      </c>
    </row>
    <row r="78" spans="1:51" ht="42" customHeight="1" thickBo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1</v>
      </c>
    </row>
    <row r="79" spans="1:51" ht="18.75" hidden="1" customHeight="1" x14ac:dyDescent="0.15">
      <c r="A79" s="436" t="s">
        <v>568</v>
      </c>
      <c r="B79" s="438" t="s">
        <v>569</v>
      </c>
      <c r="C79" s="248"/>
      <c r="D79" s="248"/>
      <c r="E79" s="248"/>
      <c r="F79" s="249"/>
      <c r="G79" s="352" t="s">
        <v>570</v>
      </c>
      <c r="H79" s="352"/>
      <c r="I79" s="352"/>
      <c r="J79" s="352"/>
      <c r="K79" s="352"/>
      <c r="L79" s="352"/>
      <c r="M79" s="352"/>
      <c r="N79" s="352"/>
      <c r="O79" s="352"/>
      <c r="P79" s="352"/>
      <c r="Q79" s="352"/>
      <c r="R79" s="352"/>
      <c r="S79" s="352"/>
      <c r="T79" s="352"/>
      <c r="U79" s="352"/>
      <c r="V79" s="352"/>
      <c r="W79" s="352"/>
      <c r="X79" s="352"/>
      <c r="Y79" s="352"/>
      <c r="Z79" s="352"/>
      <c r="AA79" s="372"/>
      <c r="AB79" s="375" t="s">
        <v>586</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411</v>
      </c>
      <c r="AF84" s="425"/>
      <c r="AG84" s="425"/>
      <c r="AH84" s="425"/>
      <c r="AI84" s="425" t="s">
        <v>563</v>
      </c>
      <c r="AJ84" s="425"/>
      <c r="AK84" s="425"/>
      <c r="AL84" s="425"/>
      <c r="AM84" s="425" t="s">
        <v>379</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15">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1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411</v>
      </c>
      <c r="AF89" s="425"/>
      <c r="AG89" s="425"/>
      <c r="AH89" s="425"/>
      <c r="AI89" s="425" t="s">
        <v>563</v>
      </c>
      <c r="AJ89" s="425"/>
      <c r="AK89" s="425"/>
      <c r="AL89" s="425"/>
      <c r="AM89" s="425" t="s">
        <v>379</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15">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15">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411</v>
      </c>
      <c r="AF94" s="425"/>
      <c r="AG94" s="425"/>
      <c r="AH94" s="425"/>
      <c r="AI94" s="425" t="s">
        <v>563</v>
      </c>
      <c r="AJ94" s="425"/>
      <c r="AK94" s="425"/>
      <c r="AL94" s="425"/>
      <c r="AM94" s="425" t="s">
        <v>379</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15">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15">
      <c r="A99" s="485" t="s">
        <v>574</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575</v>
      </c>
      <c r="B100" s="248"/>
      <c r="C100" s="248"/>
      <c r="D100" s="248"/>
      <c r="E100" s="248"/>
      <c r="F100" s="249"/>
      <c r="G100" s="253" t="s">
        <v>567</v>
      </c>
      <c r="H100" s="254"/>
      <c r="I100" s="254"/>
      <c r="J100" s="254"/>
      <c r="K100" s="254"/>
      <c r="L100" s="254"/>
      <c r="M100" s="254"/>
      <c r="N100" s="254"/>
      <c r="O100" s="254"/>
      <c r="P100" s="255" t="s">
        <v>566</v>
      </c>
      <c r="Q100" s="254"/>
      <c r="R100" s="254"/>
      <c r="S100" s="254"/>
      <c r="T100" s="254"/>
      <c r="U100" s="254"/>
      <c r="V100" s="254"/>
      <c r="W100" s="254"/>
      <c r="X100" s="256"/>
      <c r="Y100" s="257"/>
      <c r="Z100" s="258"/>
      <c r="AA100" s="259"/>
      <c r="AB100" s="260" t="s">
        <v>11</v>
      </c>
      <c r="AC100" s="260"/>
      <c r="AD100" s="260"/>
      <c r="AE100" s="425" t="s">
        <v>411</v>
      </c>
      <c r="AF100" s="425"/>
      <c r="AG100" s="425"/>
      <c r="AH100" s="425"/>
      <c r="AI100" s="425" t="s">
        <v>563</v>
      </c>
      <c r="AJ100" s="425"/>
      <c r="AK100" s="425"/>
      <c r="AL100" s="425"/>
      <c r="AM100" s="425" t="s">
        <v>379</v>
      </c>
      <c r="AN100" s="425"/>
      <c r="AO100" s="425"/>
      <c r="AP100" s="425"/>
      <c r="AQ100" s="293" t="s">
        <v>410</v>
      </c>
      <c r="AR100" s="294"/>
      <c r="AS100" s="294"/>
      <c r="AT100" s="295"/>
      <c r="AU100" s="293" t="s">
        <v>584</v>
      </c>
      <c r="AV100" s="294"/>
      <c r="AW100" s="294"/>
      <c r="AX100" s="296"/>
      <c r="AY100">
        <f>COUNTA($G$101)</f>
        <v>0</v>
      </c>
    </row>
    <row r="101" spans="1:60" ht="23.25" hidden="1" customHeight="1" x14ac:dyDescent="0.15">
      <c r="A101" s="247"/>
      <c r="B101" s="248"/>
      <c r="C101" s="248"/>
      <c r="D101" s="248"/>
      <c r="E101" s="248"/>
      <c r="F101" s="249"/>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6" t="s">
        <v>576</v>
      </c>
      <c r="B103" s="417"/>
      <c r="C103" s="417"/>
      <c r="D103" s="417"/>
      <c r="E103" s="417"/>
      <c r="F103" s="488"/>
      <c r="G103" s="136" t="s">
        <v>577</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411</v>
      </c>
      <c r="AF103" s="425"/>
      <c r="AG103" s="425"/>
      <c r="AH103" s="425"/>
      <c r="AI103" s="425" t="s">
        <v>563</v>
      </c>
      <c r="AJ103" s="425"/>
      <c r="AK103" s="425"/>
      <c r="AL103" s="425"/>
      <c r="AM103" s="425" t="s">
        <v>379</v>
      </c>
      <c r="AN103" s="425"/>
      <c r="AO103" s="425"/>
      <c r="AP103" s="425"/>
      <c r="AQ103" s="339" t="s">
        <v>585</v>
      </c>
      <c r="AR103" s="340"/>
      <c r="AS103" s="340"/>
      <c r="AT103" s="340"/>
      <c r="AU103" s="340"/>
      <c r="AV103" s="340"/>
      <c r="AW103" s="340"/>
      <c r="AX103" s="341"/>
      <c r="AY103">
        <f>IF(SUBSTITUTE(SUBSTITUTE($G$104,"／",""),"　","")="",0,1)</f>
        <v>0</v>
      </c>
    </row>
    <row r="104" spans="1:60" ht="23.25" hidden="1" customHeight="1" x14ac:dyDescent="0.15">
      <c r="A104" s="489"/>
      <c r="B104" s="352"/>
      <c r="C104" s="352"/>
      <c r="D104" s="352"/>
      <c r="E104" s="352"/>
      <c r="F104" s="490"/>
      <c r="G104" s="342" t="s">
        <v>578</v>
      </c>
      <c r="H104" s="343"/>
      <c r="I104" s="343"/>
      <c r="J104" s="343"/>
      <c r="K104" s="343"/>
      <c r="L104" s="343"/>
      <c r="M104" s="343"/>
      <c r="N104" s="343"/>
      <c r="O104" s="343"/>
      <c r="P104" s="343"/>
      <c r="Q104" s="343"/>
      <c r="R104" s="343"/>
      <c r="S104" s="343"/>
      <c r="T104" s="343"/>
      <c r="U104" s="343"/>
      <c r="V104" s="343"/>
      <c r="W104" s="343"/>
      <c r="X104" s="343"/>
      <c r="Y104" s="318" t="s">
        <v>576</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15">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0" t="s">
        <v>579</v>
      </c>
      <c r="Z105" s="311"/>
      <c r="AA105" s="312"/>
      <c r="AB105" s="313" t="s">
        <v>580</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hidden="1" customHeight="1" x14ac:dyDescent="0.15">
      <c r="A106" s="475" t="s">
        <v>231</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411</v>
      </c>
      <c r="AF106" s="425"/>
      <c r="AG106" s="425"/>
      <c r="AH106" s="425"/>
      <c r="AI106" s="425" t="s">
        <v>563</v>
      </c>
      <c r="AJ106" s="425"/>
      <c r="AK106" s="425"/>
      <c r="AL106" s="425"/>
      <c r="AM106" s="425" t="s">
        <v>379</v>
      </c>
      <c r="AN106" s="425"/>
      <c r="AO106" s="425"/>
      <c r="AP106" s="425"/>
      <c r="AQ106" s="349" t="s">
        <v>170</v>
      </c>
      <c r="AR106" s="350"/>
      <c r="AS106" s="350"/>
      <c r="AT106" s="351"/>
      <c r="AU106" s="352" t="s">
        <v>124</v>
      </c>
      <c r="AV106" s="352"/>
      <c r="AW106" s="352"/>
      <c r="AX106" s="353"/>
      <c r="AY106">
        <f>COUNTA($G$108)</f>
        <v>0</v>
      </c>
    </row>
    <row r="107" spans="1:60" ht="18.75" hidden="1" customHeight="1" x14ac:dyDescent="0.15">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15">
      <c r="A108" s="481"/>
      <c r="B108" s="479"/>
      <c r="C108" s="479"/>
      <c r="D108" s="479"/>
      <c r="E108" s="479"/>
      <c r="F108" s="480"/>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15">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15">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15">
      <c r="A111" s="426" t="s">
        <v>255</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568</v>
      </c>
      <c r="B113" s="438" t="s">
        <v>569</v>
      </c>
      <c r="C113" s="248"/>
      <c r="D113" s="248"/>
      <c r="E113" s="248"/>
      <c r="F113" s="249"/>
      <c r="G113" s="352" t="s">
        <v>570</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586</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411</v>
      </c>
      <c r="AF118" s="425"/>
      <c r="AG118" s="425"/>
      <c r="AH118" s="425"/>
      <c r="AI118" s="425" t="s">
        <v>563</v>
      </c>
      <c r="AJ118" s="425"/>
      <c r="AK118" s="425"/>
      <c r="AL118" s="425"/>
      <c r="AM118" s="425" t="s">
        <v>379</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15">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15">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411</v>
      </c>
      <c r="AF123" s="425"/>
      <c r="AG123" s="425"/>
      <c r="AH123" s="425"/>
      <c r="AI123" s="425" t="s">
        <v>563</v>
      </c>
      <c r="AJ123" s="425"/>
      <c r="AK123" s="425"/>
      <c r="AL123" s="425"/>
      <c r="AM123" s="425" t="s">
        <v>379</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15">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15">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411</v>
      </c>
      <c r="AF128" s="425"/>
      <c r="AG128" s="425"/>
      <c r="AH128" s="425"/>
      <c r="AI128" s="425" t="s">
        <v>563</v>
      </c>
      <c r="AJ128" s="425"/>
      <c r="AK128" s="425"/>
      <c r="AL128" s="425"/>
      <c r="AM128" s="425" t="s">
        <v>379</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15">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15">
      <c r="A133" s="485" t="s">
        <v>574</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575</v>
      </c>
      <c r="B134" s="248"/>
      <c r="C134" s="248"/>
      <c r="D134" s="248"/>
      <c r="E134" s="248"/>
      <c r="F134" s="249"/>
      <c r="G134" s="253" t="s">
        <v>567</v>
      </c>
      <c r="H134" s="254"/>
      <c r="I134" s="254"/>
      <c r="J134" s="254"/>
      <c r="K134" s="254"/>
      <c r="L134" s="254"/>
      <c r="M134" s="254"/>
      <c r="N134" s="254"/>
      <c r="O134" s="254"/>
      <c r="P134" s="255" t="s">
        <v>566</v>
      </c>
      <c r="Q134" s="254"/>
      <c r="R134" s="254"/>
      <c r="S134" s="254"/>
      <c r="T134" s="254"/>
      <c r="U134" s="254"/>
      <c r="V134" s="254"/>
      <c r="W134" s="254"/>
      <c r="X134" s="256"/>
      <c r="Y134" s="257"/>
      <c r="Z134" s="258"/>
      <c r="AA134" s="259"/>
      <c r="AB134" s="260" t="s">
        <v>11</v>
      </c>
      <c r="AC134" s="260"/>
      <c r="AD134" s="260"/>
      <c r="AE134" s="425" t="s">
        <v>411</v>
      </c>
      <c r="AF134" s="425"/>
      <c r="AG134" s="425"/>
      <c r="AH134" s="425"/>
      <c r="AI134" s="425" t="s">
        <v>563</v>
      </c>
      <c r="AJ134" s="425"/>
      <c r="AK134" s="425"/>
      <c r="AL134" s="425"/>
      <c r="AM134" s="425" t="s">
        <v>379</v>
      </c>
      <c r="AN134" s="425"/>
      <c r="AO134" s="425"/>
      <c r="AP134" s="425"/>
      <c r="AQ134" s="293" t="s">
        <v>410</v>
      </c>
      <c r="AR134" s="294"/>
      <c r="AS134" s="294"/>
      <c r="AT134" s="295"/>
      <c r="AU134" s="293" t="s">
        <v>584</v>
      </c>
      <c r="AV134" s="294"/>
      <c r="AW134" s="294"/>
      <c r="AX134" s="296"/>
      <c r="AY134">
        <f>COUNTA($G$135)</f>
        <v>0</v>
      </c>
    </row>
    <row r="135" spans="1:60" ht="23.25" hidden="1" customHeight="1" x14ac:dyDescent="0.15">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6" t="s">
        <v>576</v>
      </c>
      <c r="B137" s="417"/>
      <c r="C137" s="417"/>
      <c r="D137" s="417"/>
      <c r="E137" s="417"/>
      <c r="F137" s="488"/>
      <c r="G137" s="136" t="s">
        <v>577</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411</v>
      </c>
      <c r="AF137" s="425"/>
      <c r="AG137" s="425"/>
      <c r="AH137" s="425"/>
      <c r="AI137" s="425" t="s">
        <v>563</v>
      </c>
      <c r="AJ137" s="425"/>
      <c r="AK137" s="425"/>
      <c r="AL137" s="425"/>
      <c r="AM137" s="425" t="s">
        <v>379</v>
      </c>
      <c r="AN137" s="425"/>
      <c r="AO137" s="425"/>
      <c r="AP137" s="425"/>
      <c r="AQ137" s="339" t="s">
        <v>585</v>
      </c>
      <c r="AR137" s="340"/>
      <c r="AS137" s="340"/>
      <c r="AT137" s="340"/>
      <c r="AU137" s="340"/>
      <c r="AV137" s="340"/>
      <c r="AW137" s="340"/>
      <c r="AX137" s="341"/>
      <c r="AY137">
        <f>IF(SUBSTITUTE(SUBSTITUTE($G$138,"／",""),"　","")="",0,1)</f>
        <v>0</v>
      </c>
    </row>
    <row r="138" spans="1:60" ht="23.25" hidden="1" customHeight="1" x14ac:dyDescent="0.15">
      <c r="A138" s="489"/>
      <c r="B138" s="352"/>
      <c r="C138" s="352"/>
      <c r="D138" s="352"/>
      <c r="E138" s="352"/>
      <c r="F138" s="490"/>
      <c r="G138" s="342" t="s">
        <v>578</v>
      </c>
      <c r="H138" s="343"/>
      <c r="I138" s="343"/>
      <c r="J138" s="343"/>
      <c r="K138" s="343"/>
      <c r="L138" s="343"/>
      <c r="M138" s="343"/>
      <c r="N138" s="343"/>
      <c r="O138" s="343"/>
      <c r="P138" s="343"/>
      <c r="Q138" s="343"/>
      <c r="R138" s="343"/>
      <c r="S138" s="343"/>
      <c r="T138" s="343"/>
      <c r="U138" s="343"/>
      <c r="V138" s="343"/>
      <c r="W138" s="343"/>
      <c r="X138" s="343"/>
      <c r="Y138" s="318" t="s">
        <v>576</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15">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0" t="s">
        <v>579</v>
      </c>
      <c r="Z139" s="311"/>
      <c r="AA139" s="312"/>
      <c r="AB139" s="313" t="s">
        <v>580</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15">
      <c r="A140" s="475" t="s">
        <v>231</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411</v>
      </c>
      <c r="AF140" s="425"/>
      <c r="AG140" s="425"/>
      <c r="AH140" s="425"/>
      <c r="AI140" s="425" t="s">
        <v>563</v>
      </c>
      <c r="AJ140" s="425"/>
      <c r="AK140" s="425"/>
      <c r="AL140" s="425"/>
      <c r="AM140" s="425" t="s">
        <v>379</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1"/>
      <c r="B142" s="479"/>
      <c r="C142" s="479"/>
      <c r="D142" s="479"/>
      <c r="E142" s="479"/>
      <c r="F142" s="480"/>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15">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15">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15">
      <c r="A145" s="426" t="s">
        <v>255</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568</v>
      </c>
      <c r="B147" s="438" t="s">
        <v>569</v>
      </c>
      <c r="C147" s="248"/>
      <c r="D147" s="248"/>
      <c r="E147" s="248"/>
      <c r="F147" s="249"/>
      <c r="G147" s="352" t="s">
        <v>570</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586</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411</v>
      </c>
      <c r="AF152" s="425"/>
      <c r="AG152" s="425"/>
      <c r="AH152" s="425"/>
      <c r="AI152" s="425" t="s">
        <v>563</v>
      </c>
      <c r="AJ152" s="425"/>
      <c r="AK152" s="425"/>
      <c r="AL152" s="425"/>
      <c r="AM152" s="425" t="s">
        <v>379</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15">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15">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411</v>
      </c>
      <c r="AF157" s="425"/>
      <c r="AG157" s="425"/>
      <c r="AH157" s="425"/>
      <c r="AI157" s="425" t="s">
        <v>563</v>
      </c>
      <c r="AJ157" s="425"/>
      <c r="AK157" s="425"/>
      <c r="AL157" s="425"/>
      <c r="AM157" s="425" t="s">
        <v>379</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15">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15">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411</v>
      </c>
      <c r="AF162" s="425"/>
      <c r="AG162" s="425"/>
      <c r="AH162" s="425"/>
      <c r="AI162" s="425" t="s">
        <v>563</v>
      </c>
      <c r="AJ162" s="425"/>
      <c r="AK162" s="425"/>
      <c r="AL162" s="425"/>
      <c r="AM162" s="425" t="s">
        <v>379</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15">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15">
      <c r="A167" s="485" t="s">
        <v>574</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575</v>
      </c>
      <c r="B168" s="248"/>
      <c r="C168" s="248"/>
      <c r="D168" s="248"/>
      <c r="E168" s="248"/>
      <c r="F168" s="249"/>
      <c r="G168" s="253" t="s">
        <v>567</v>
      </c>
      <c r="H168" s="254"/>
      <c r="I168" s="254"/>
      <c r="J168" s="254"/>
      <c r="K168" s="254"/>
      <c r="L168" s="254"/>
      <c r="M168" s="254"/>
      <c r="N168" s="254"/>
      <c r="O168" s="254"/>
      <c r="P168" s="255" t="s">
        <v>566</v>
      </c>
      <c r="Q168" s="254"/>
      <c r="R168" s="254"/>
      <c r="S168" s="254"/>
      <c r="T168" s="254"/>
      <c r="U168" s="254"/>
      <c r="V168" s="254"/>
      <c r="W168" s="254"/>
      <c r="X168" s="256"/>
      <c r="Y168" s="257"/>
      <c r="Z168" s="258"/>
      <c r="AA168" s="259"/>
      <c r="AB168" s="260" t="s">
        <v>11</v>
      </c>
      <c r="AC168" s="260"/>
      <c r="AD168" s="260"/>
      <c r="AE168" s="425" t="s">
        <v>411</v>
      </c>
      <c r="AF168" s="425"/>
      <c r="AG168" s="425"/>
      <c r="AH168" s="425"/>
      <c r="AI168" s="425" t="s">
        <v>563</v>
      </c>
      <c r="AJ168" s="425"/>
      <c r="AK168" s="425"/>
      <c r="AL168" s="425"/>
      <c r="AM168" s="425" t="s">
        <v>379</v>
      </c>
      <c r="AN168" s="425"/>
      <c r="AO168" s="425"/>
      <c r="AP168" s="425"/>
      <c r="AQ168" s="293" t="s">
        <v>410</v>
      </c>
      <c r="AR168" s="294"/>
      <c r="AS168" s="294"/>
      <c r="AT168" s="295"/>
      <c r="AU168" s="293" t="s">
        <v>584</v>
      </c>
      <c r="AV168" s="294"/>
      <c r="AW168" s="294"/>
      <c r="AX168" s="296"/>
      <c r="AY168">
        <f>COUNTA($G$169)</f>
        <v>0</v>
      </c>
    </row>
    <row r="169" spans="1:60" ht="23.25" hidden="1" customHeight="1" x14ac:dyDescent="0.15">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6" t="s">
        <v>576</v>
      </c>
      <c r="B171" s="417"/>
      <c r="C171" s="417"/>
      <c r="D171" s="417"/>
      <c r="E171" s="417"/>
      <c r="F171" s="488"/>
      <c r="G171" s="136" t="s">
        <v>577</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411</v>
      </c>
      <c r="AF171" s="425"/>
      <c r="AG171" s="425"/>
      <c r="AH171" s="425"/>
      <c r="AI171" s="425" t="s">
        <v>563</v>
      </c>
      <c r="AJ171" s="425"/>
      <c r="AK171" s="425"/>
      <c r="AL171" s="425"/>
      <c r="AM171" s="425" t="s">
        <v>379</v>
      </c>
      <c r="AN171" s="425"/>
      <c r="AO171" s="425"/>
      <c r="AP171" s="425"/>
      <c r="AQ171" s="339" t="s">
        <v>585</v>
      </c>
      <c r="AR171" s="340"/>
      <c r="AS171" s="340"/>
      <c r="AT171" s="340"/>
      <c r="AU171" s="340"/>
      <c r="AV171" s="340"/>
      <c r="AW171" s="340"/>
      <c r="AX171" s="341"/>
      <c r="AY171">
        <f>IF(SUBSTITUTE(SUBSTITUTE($G$172,"／",""),"　","")="",0,1)</f>
        <v>0</v>
      </c>
    </row>
    <row r="172" spans="1:60" ht="23.25" hidden="1" customHeight="1" x14ac:dyDescent="0.15">
      <c r="A172" s="489"/>
      <c r="B172" s="352"/>
      <c r="C172" s="352"/>
      <c r="D172" s="352"/>
      <c r="E172" s="352"/>
      <c r="F172" s="490"/>
      <c r="G172" s="342" t="s">
        <v>578</v>
      </c>
      <c r="H172" s="343"/>
      <c r="I172" s="343"/>
      <c r="J172" s="343"/>
      <c r="K172" s="343"/>
      <c r="L172" s="343"/>
      <c r="M172" s="343"/>
      <c r="N172" s="343"/>
      <c r="O172" s="343"/>
      <c r="P172" s="343"/>
      <c r="Q172" s="343"/>
      <c r="R172" s="343"/>
      <c r="S172" s="343"/>
      <c r="T172" s="343"/>
      <c r="U172" s="343"/>
      <c r="V172" s="343"/>
      <c r="W172" s="343"/>
      <c r="X172" s="343"/>
      <c r="Y172" s="318" t="s">
        <v>576</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15">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0" t="s">
        <v>579</v>
      </c>
      <c r="Z173" s="311"/>
      <c r="AA173" s="312"/>
      <c r="AB173" s="313" t="s">
        <v>580</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15">
      <c r="A174" s="475" t="s">
        <v>231</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411</v>
      </c>
      <c r="AF174" s="425"/>
      <c r="AG174" s="425"/>
      <c r="AH174" s="425"/>
      <c r="AI174" s="425" t="s">
        <v>563</v>
      </c>
      <c r="AJ174" s="425"/>
      <c r="AK174" s="425"/>
      <c r="AL174" s="425"/>
      <c r="AM174" s="425" t="s">
        <v>379</v>
      </c>
      <c r="AN174" s="425"/>
      <c r="AO174" s="425"/>
      <c r="AP174" s="425"/>
      <c r="AQ174" s="349" t="s">
        <v>170</v>
      </c>
      <c r="AR174" s="350"/>
      <c r="AS174" s="350"/>
      <c r="AT174" s="351"/>
      <c r="AU174" s="352" t="s">
        <v>124</v>
      </c>
      <c r="AV174" s="352"/>
      <c r="AW174" s="352"/>
      <c r="AX174" s="353"/>
      <c r="AY174">
        <f>COUNTA($G$176)</f>
        <v>0</v>
      </c>
    </row>
    <row r="175" spans="1:60" ht="18.75" hidden="1" customHeight="1" x14ac:dyDescent="0.15">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15">
      <c r="A176" s="481"/>
      <c r="B176" s="479"/>
      <c r="C176" s="479"/>
      <c r="D176" s="479"/>
      <c r="E176" s="479"/>
      <c r="F176" s="480"/>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15">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15">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15">
      <c r="A179" s="426" t="s">
        <v>255</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568</v>
      </c>
      <c r="B181" s="438" t="s">
        <v>569</v>
      </c>
      <c r="C181" s="248"/>
      <c r="D181" s="248"/>
      <c r="E181" s="248"/>
      <c r="F181" s="249"/>
      <c r="G181" s="352" t="s">
        <v>570</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586</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411</v>
      </c>
      <c r="AF186" s="425"/>
      <c r="AG186" s="425"/>
      <c r="AH186" s="425"/>
      <c r="AI186" s="425" t="s">
        <v>563</v>
      </c>
      <c r="AJ186" s="425"/>
      <c r="AK186" s="425"/>
      <c r="AL186" s="425"/>
      <c r="AM186" s="425" t="s">
        <v>379</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15">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15">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411</v>
      </c>
      <c r="AF191" s="425"/>
      <c r="AG191" s="425"/>
      <c r="AH191" s="425"/>
      <c r="AI191" s="425" t="s">
        <v>563</v>
      </c>
      <c r="AJ191" s="425"/>
      <c r="AK191" s="425"/>
      <c r="AL191" s="425"/>
      <c r="AM191" s="425" t="s">
        <v>379</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15">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15">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411</v>
      </c>
      <c r="AF196" s="425"/>
      <c r="AG196" s="425"/>
      <c r="AH196" s="425"/>
      <c r="AI196" s="425" t="s">
        <v>563</v>
      </c>
      <c r="AJ196" s="425"/>
      <c r="AK196" s="425"/>
      <c r="AL196" s="425"/>
      <c r="AM196" s="425" t="s">
        <v>379</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15">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15">
      <c r="A201" s="508" t="s">
        <v>232</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228</v>
      </c>
      <c r="X201" s="523"/>
      <c r="Y201" s="526"/>
      <c r="Z201" s="526"/>
      <c r="AA201" s="527"/>
      <c r="AB201" s="520" t="s">
        <v>11</v>
      </c>
      <c r="AC201" s="516"/>
      <c r="AD201" s="517"/>
      <c r="AE201" s="425" t="s">
        <v>411</v>
      </c>
      <c r="AF201" s="425"/>
      <c r="AG201" s="425"/>
      <c r="AH201" s="425"/>
      <c r="AI201" s="425" t="s">
        <v>563</v>
      </c>
      <c r="AJ201" s="425"/>
      <c r="AK201" s="425"/>
      <c r="AL201" s="425"/>
      <c r="AM201" s="425" t="s">
        <v>379</v>
      </c>
      <c r="AN201" s="425"/>
      <c r="AO201" s="425"/>
      <c r="AP201" s="425"/>
      <c r="AQ201" s="410" t="s">
        <v>170</v>
      </c>
      <c r="AR201" s="411"/>
      <c r="AS201" s="411"/>
      <c r="AT201" s="412"/>
      <c r="AU201" s="550" t="s">
        <v>124</v>
      </c>
      <c r="AV201" s="550"/>
      <c r="AW201" s="550"/>
      <c r="AX201" s="551"/>
      <c r="AY201">
        <f>COUNTA($H$203)</f>
        <v>0</v>
      </c>
    </row>
    <row r="202" spans="1:60" ht="18.75" hidden="1" customHeight="1" x14ac:dyDescent="0.15">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171</v>
      </c>
      <c r="AT202" s="357"/>
      <c r="AU202" s="358"/>
      <c r="AV202" s="358"/>
      <c r="AW202" s="518" t="s">
        <v>162</v>
      </c>
      <c r="AX202" s="552"/>
      <c r="AY202">
        <f t="shared" ref="AY202:AY208" si="10">$AY$201</f>
        <v>0</v>
      </c>
    </row>
    <row r="203" spans="1:60" ht="23.25" hidden="1" customHeight="1" x14ac:dyDescent="0.15">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245</v>
      </c>
      <c r="AC203" s="549"/>
      <c r="AD203" s="549"/>
      <c r="AE203" s="325"/>
      <c r="AF203" s="326"/>
      <c r="AG203" s="326"/>
      <c r="AH203" s="326"/>
      <c r="AI203" s="325"/>
      <c r="AJ203" s="326"/>
      <c r="AK203" s="326"/>
      <c r="AL203" s="326"/>
      <c r="AM203" s="325"/>
      <c r="AN203" s="326"/>
      <c r="AO203" s="326"/>
      <c r="AP203" s="326"/>
      <c r="AQ203" s="325"/>
      <c r="AR203" s="326"/>
      <c r="AS203" s="326"/>
      <c r="AT203" s="530"/>
      <c r="AU203" s="326"/>
      <c r="AV203" s="326"/>
      <c r="AW203" s="326"/>
      <c r="AX203" s="327"/>
      <c r="AY203">
        <f t="shared" si="10"/>
        <v>0</v>
      </c>
    </row>
    <row r="204" spans="1:60" ht="23.25" hidden="1" customHeight="1" x14ac:dyDescent="0.15">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245</v>
      </c>
      <c r="AC204" s="531"/>
      <c r="AD204" s="531"/>
      <c r="AE204" s="325"/>
      <c r="AF204" s="326"/>
      <c r="AG204" s="326"/>
      <c r="AH204" s="326"/>
      <c r="AI204" s="325"/>
      <c r="AJ204" s="326"/>
      <c r="AK204" s="326"/>
      <c r="AL204" s="326"/>
      <c r="AM204" s="325"/>
      <c r="AN204" s="326"/>
      <c r="AO204" s="326"/>
      <c r="AP204" s="326"/>
      <c r="AQ204" s="325"/>
      <c r="AR204" s="326"/>
      <c r="AS204" s="326"/>
      <c r="AT204" s="530"/>
      <c r="AU204" s="326"/>
      <c r="AV204" s="326"/>
      <c r="AW204" s="326"/>
      <c r="AX204" s="327"/>
      <c r="AY204">
        <f t="shared" si="10"/>
        <v>0</v>
      </c>
    </row>
    <row r="205" spans="1:60" ht="23.25" hidden="1" customHeight="1" x14ac:dyDescent="0.15">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246</v>
      </c>
      <c r="AC205" s="565"/>
      <c r="AD205" s="565"/>
      <c r="AE205" s="470"/>
      <c r="AF205" s="471"/>
      <c r="AG205" s="471"/>
      <c r="AH205" s="471"/>
      <c r="AI205" s="470"/>
      <c r="AJ205" s="471"/>
      <c r="AK205" s="471"/>
      <c r="AL205" s="471"/>
      <c r="AM205" s="470"/>
      <c r="AN205" s="471"/>
      <c r="AO205" s="471"/>
      <c r="AP205" s="471"/>
      <c r="AQ205" s="325"/>
      <c r="AR205" s="326"/>
      <c r="AS205" s="326"/>
      <c r="AT205" s="530"/>
      <c r="AU205" s="326"/>
      <c r="AV205" s="326"/>
      <c r="AW205" s="326"/>
      <c r="AX205" s="327"/>
      <c r="AY205">
        <f t="shared" si="10"/>
        <v>0</v>
      </c>
    </row>
    <row r="206" spans="1:60" ht="23.25" hidden="1" customHeight="1" x14ac:dyDescent="0.15">
      <c r="A206" s="511" t="s">
        <v>235</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244</v>
      </c>
      <c r="X206" s="560"/>
      <c r="Y206" s="547" t="s">
        <v>12</v>
      </c>
      <c r="Z206" s="547"/>
      <c r="AA206" s="548"/>
      <c r="AB206" s="549" t="s">
        <v>245</v>
      </c>
      <c r="AC206" s="549"/>
      <c r="AD206" s="549"/>
      <c r="AE206" s="325"/>
      <c r="AF206" s="326"/>
      <c r="AG206" s="326"/>
      <c r="AH206" s="326"/>
      <c r="AI206" s="325"/>
      <c r="AJ206" s="326"/>
      <c r="AK206" s="326"/>
      <c r="AL206" s="326"/>
      <c r="AM206" s="325"/>
      <c r="AN206" s="326"/>
      <c r="AO206" s="326"/>
      <c r="AP206" s="326"/>
      <c r="AQ206" s="325"/>
      <c r="AR206" s="326"/>
      <c r="AS206" s="326"/>
      <c r="AT206" s="530"/>
      <c r="AU206" s="326"/>
      <c r="AV206" s="326"/>
      <c r="AW206" s="326"/>
      <c r="AX206" s="327"/>
      <c r="AY206">
        <f t="shared" si="10"/>
        <v>0</v>
      </c>
    </row>
    <row r="207" spans="1:60" ht="23.25" hidden="1" customHeight="1" x14ac:dyDescent="0.15">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245</v>
      </c>
      <c r="AC207" s="531"/>
      <c r="AD207" s="531"/>
      <c r="AE207" s="325"/>
      <c r="AF207" s="326"/>
      <c r="AG207" s="326"/>
      <c r="AH207" s="326"/>
      <c r="AI207" s="325"/>
      <c r="AJ207" s="326"/>
      <c r="AK207" s="326"/>
      <c r="AL207" s="326"/>
      <c r="AM207" s="325"/>
      <c r="AN207" s="326"/>
      <c r="AO207" s="326"/>
      <c r="AP207" s="326"/>
      <c r="AQ207" s="325"/>
      <c r="AR207" s="326"/>
      <c r="AS207" s="326"/>
      <c r="AT207" s="530"/>
      <c r="AU207" s="326"/>
      <c r="AV207" s="326"/>
      <c r="AW207" s="326"/>
      <c r="AX207" s="327"/>
      <c r="AY207">
        <f t="shared" si="10"/>
        <v>0</v>
      </c>
    </row>
    <row r="208" spans="1:60" ht="23.25" hidden="1" customHeight="1" x14ac:dyDescent="0.15">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246</v>
      </c>
      <c r="AC208" s="565"/>
      <c r="AD208" s="565"/>
      <c r="AE208" s="470"/>
      <c r="AF208" s="471"/>
      <c r="AG208" s="471"/>
      <c r="AH208" s="471"/>
      <c r="AI208" s="470"/>
      <c r="AJ208" s="471"/>
      <c r="AK208" s="471"/>
      <c r="AL208" s="471"/>
      <c r="AM208" s="470"/>
      <c r="AN208" s="471"/>
      <c r="AO208" s="471"/>
      <c r="AP208" s="566"/>
      <c r="AQ208" s="325"/>
      <c r="AR208" s="326"/>
      <c r="AS208" s="326"/>
      <c r="AT208" s="530"/>
      <c r="AU208" s="326"/>
      <c r="AV208" s="326"/>
      <c r="AW208" s="326"/>
      <c r="AX208" s="327"/>
      <c r="AY208">
        <f t="shared" si="10"/>
        <v>0</v>
      </c>
    </row>
    <row r="209" spans="1:51" ht="18.75" hidden="1" customHeight="1" x14ac:dyDescent="0.15">
      <c r="A209" s="573" t="s">
        <v>232</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411</v>
      </c>
      <c r="AF209" s="568"/>
      <c r="AG209" s="568"/>
      <c r="AH209" s="568"/>
      <c r="AI209" s="425" t="s">
        <v>563</v>
      </c>
      <c r="AJ209" s="425"/>
      <c r="AK209" s="425"/>
      <c r="AL209" s="425"/>
      <c r="AM209" s="425" t="s">
        <v>379</v>
      </c>
      <c r="AN209" s="425"/>
      <c r="AO209" s="425"/>
      <c r="AP209" s="425"/>
      <c r="AQ209" s="410" t="s">
        <v>170</v>
      </c>
      <c r="AR209" s="411"/>
      <c r="AS209" s="411"/>
      <c r="AT209" s="412"/>
      <c r="AU209" s="569" t="s">
        <v>124</v>
      </c>
      <c r="AV209" s="570"/>
      <c r="AW209" s="570"/>
      <c r="AX209" s="571"/>
      <c r="AY209">
        <f>COUNTA($H$211)</f>
        <v>0</v>
      </c>
    </row>
    <row r="210" spans="1:51" ht="18.75" hidden="1" customHeight="1" x14ac:dyDescent="0.15">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171</v>
      </c>
      <c r="AT210" s="357"/>
      <c r="AU210" s="354"/>
      <c r="AV210" s="355"/>
      <c r="AW210" s="356" t="s">
        <v>162</v>
      </c>
      <c r="AX210" s="572"/>
      <c r="AY210">
        <f>$AY$209</f>
        <v>0</v>
      </c>
    </row>
    <row r="211" spans="1:51" ht="23.25" hidden="1" customHeight="1" x14ac:dyDescent="0.15">
      <c r="A211" s="511"/>
      <c r="B211" s="512"/>
      <c r="C211" s="512"/>
      <c r="D211" s="512"/>
      <c r="E211" s="512"/>
      <c r="F211" s="513"/>
      <c r="G211" s="585" t="s">
        <v>172</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15">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15">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6"/>
      <c r="AV213" s="326"/>
      <c r="AW213" s="326"/>
      <c r="AX213" s="327"/>
      <c r="AY213">
        <f>$AY$209</f>
        <v>0</v>
      </c>
    </row>
    <row r="214" spans="1:51" ht="69.75" hidden="1" customHeight="1" x14ac:dyDescent="0.15">
      <c r="A214" s="591" t="s">
        <v>258</v>
      </c>
      <c r="B214" s="592"/>
      <c r="C214" s="592"/>
      <c r="D214" s="592"/>
      <c r="E214" s="554" t="s">
        <v>220</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hidden="1" customHeight="1" thickBot="1" x14ac:dyDescent="0.2">
      <c r="A215" s="475" t="s">
        <v>571</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227</v>
      </c>
      <c r="AP215" s="601"/>
      <c r="AQ215" s="601"/>
      <c r="AR215" s="81"/>
      <c r="AS215" s="600"/>
      <c r="AT215" s="601"/>
      <c r="AU215" s="601"/>
      <c r="AV215" s="601"/>
      <c r="AW215" s="601"/>
      <c r="AX215" s="602"/>
      <c r="AY215">
        <f>COUNTIF($AR$215,"☑")</f>
        <v>0</v>
      </c>
    </row>
    <row r="216" spans="1:51" ht="45" customHeight="1" x14ac:dyDescent="0.15">
      <c r="A216" s="621" t="s">
        <v>278</v>
      </c>
      <c r="B216" s="622"/>
      <c r="C216" s="624" t="s">
        <v>174</v>
      </c>
      <c r="D216" s="622"/>
      <c r="E216" s="625" t="s">
        <v>190</v>
      </c>
      <c r="F216" s="626"/>
      <c r="G216" s="627" t="s">
        <v>631</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15">
      <c r="A217" s="623"/>
      <c r="B217" s="611"/>
      <c r="C217" s="610"/>
      <c r="D217" s="611"/>
      <c r="E217" s="452" t="s">
        <v>189</v>
      </c>
      <c r="F217" s="428"/>
      <c r="G217" s="457" t="s">
        <v>632</v>
      </c>
      <c r="H217" s="396"/>
      <c r="I217" s="396"/>
      <c r="J217" s="396"/>
      <c r="K217" s="396"/>
      <c r="L217" s="396"/>
      <c r="M217" s="396"/>
      <c r="N217" s="396"/>
      <c r="O217" s="396"/>
      <c r="P217" s="396"/>
      <c r="Q217" s="396"/>
      <c r="R217" s="396"/>
      <c r="S217" s="396"/>
      <c r="T217" s="396"/>
      <c r="U217" s="396"/>
      <c r="V217" s="397"/>
      <c r="W217" s="630" t="s">
        <v>581</v>
      </c>
      <c r="X217" s="631"/>
      <c r="Y217" s="631"/>
      <c r="Z217" s="631"/>
      <c r="AA217" s="632"/>
      <c r="AB217" s="633" t="s">
        <v>633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15">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582</v>
      </c>
      <c r="X218" s="637"/>
      <c r="Y218" s="637"/>
      <c r="Z218" s="637"/>
      <c r="AA218" s="638"/>
      <c r="AB218" s="633" t="s">
        <v>634</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15">
      <c r="A219" s="623"/>
      <c r="B219" s="611"/>
      <c r="C219" s="608" t="s">
        <v>589</v>
      </c>
      <c r="D219" s="609"/>
      <c r="E219" s="452" t="s">
        <v>274</v>
      </c>
      <c r="F219" s="428"/>
      <c r="G219" s="612" t="s">
        <v>177</v>
      </c>
      <c r="H219" s="613"/>
      <c r="I219" s="613"/>
      <c r="J219" s="614" t="s">
        <v>612</v>
      </c>
      <c r="K219" s="615"/>
      <c r="L219" s="615"/>
      <c r="M219" s="615"/>
      <c r="N219" s="615"/>
      <c r="O219" s="615"/>
      <c r="P219" s="615"/>
      <c r="Q219" s="615"/>
      <c r="R219" s="615"/>
      <c r="S219" s="615"/>
      <c r="T219" s="616"/>
      <c r="U219" s="594" t="s">
        <v>279</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15">
      <c r="A220" s="623"/>
      <c r="B220" s="611"/>
      <c r="C220" s="610"/>
      <c r="D220" s="611"/>
      <c r="E220" s="438"/>
      <c r="F220" s="249"/>
      <c r="G220" s="612" t="s">
        <v>590</v>
      </c>
      <c r="H220" s="613"/>
      <c r="I220" s="613"/>
      <c r="J220" s="613"/>
      <c r="K220" s="613"/>
      <c r="L220" s="613"/>
      <c r="M220" s="613"/>
      <c r="N220" s="613"/>
      <c r="O220" s="613"/>
      <c r="P220" s="613"/>
      <c r="Q220" s="613"/>
      <c r="R220" s="613"/>
      <c r="S220" s="613"/>
      <c r="T220" s="613"/>
      <c r="U220" s="593" t="s">
        <v>279</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
      <c r="A221" s="623"/>
      <c r="B221" s="611"/>
      <c r="C221" s="610"/>
      <c r="D221" s="611"/>
      <c r="E221" s="439"/>
      <c r="F221" s="252"/>
      <c r="G221" s="612" t="s">
        <v>582</v>
      </c>
      <c r="H221" s="613"/>
      <c r="I221" s="613"/>
      <c r="J221" s="613"/>
      <c r="K221" s="613"/>
      <c r="L221" s="613"/>
      <c r="M221" s="613"/>
      <c r="N221" s="613"/>
      <c r="O221" s="613"/>
      <c r="P221" s="613"/>
      <c r="Q221" s="613"/>
      <c r="R221" s="613"/>
      <c r="S221" s="613"/>
      <c r="T221" s="613"/>
      <c r="U221" s="618" t="s">
        <v>279</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15">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15">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27" customHeight="1" x14ac:dyDescent="0.15">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607</v>
      </c>
      <c r="AE224" s="704"/>
      <c r="AF224" s="704"/>
      <c r="AG224" s="705" t="s">
        <v>635</v>
      </c>
      <c r="AH224" s="706"/>
      <c r="AI224" s="706"/>
      <c r="AJ224" s="706"/>
      <c r="AK224" s="706"/>
      <c r="AL224" s="706"/>
      <c r="AM224" s="706"/>
      <c r="AN224" s="706"/>
      <c r="AO224" s="706"/>
      <c r="AP224" s="706"/>
      <c r="AQ224" s="706"/>
      <c r="AR224" s="706"/>
      <c r="AS224" s="706"/>
      <c r="AT224" s="706"/>
      <c r="AU224" s="706"/>
      <c r="AV224" s="706"/>
      <c r="AW224" s="706"/>
      <c r="AX224" s="707"/>
    </row>
    <row r="225" spans="1:50" ht="64.900000000000006" customHeight="1" x14ac:dyDescent="0.15">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607</v>
      </c>
      <c r="AE225" s="640"/>
      <c r="AF225" s="640"/>
      <c r="AG225" s="654" t="s">
        <v>636</v>
      </c>
      <c r="AH225" s="655"/>
      <c r="AI225" s="655"/>
      <c r="AJ225" s="655"/>
      <c r="AK225" s="655"/>
      <c r="AL225" s="655"/>
      <c r="AM225" s="655"/>
      <c r="AN225" s="655"/>
      <c r="AO225" s="655"/>
      <c r="AP225" s="655"/>
      <c r="AQ225" s="655"/>
      <c r="AR225" s="655"/>
      <c r="AS225" s="655"/>
      <c r="AT225" s="655"/>
      <c r="AU225" s="655"/>
      <c r="AV225" s="655"/>
      <c r="AW225" s="655"/>
      <c r="AX225" s="656"/>
    </row>
    <row r="226" spans="1:50" ht="27" customHeight="1" x14ac:dyDescent="0.15">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607</v>
      </c>
      <c r="AE226" s="661"/>
      <c r="AF226" s="661"/>
      <c r="AG226" s="662" t="s">
        <v>637</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15">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607</v>
      </c>
      <c r="AE227" s="676"/>
      <c r="AF227" s="676"/>
      <c r="AG227" s="677" t="s">
        <v>638</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15">
      <c r="A228" s="666"/>
      <c r="B228" s="667"/>
      <c r="C228" s="679"/>
      <c r="D228" s="680"/>
      <c r="E228" s="683" t="s">
        <v>256</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639</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15">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639</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15">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640</v>
      </c>
      <c r="AE230" s="650"/>
      <c r="AF230" s="650"/>
      <c r="AG230" s="651"/>
      <c r="AH230" s="652"/>
      <c r="AI230" s="652"/>
      <c r="AJ230" s="652"/>
      <c r="AK230" s="652"/>
      <c r="AL230" s="652"/>
      <c r="AM230" s="652"/>
      <c r="AN230" s="652"/>
      <c r="AO230" s="652"/>
      <c r="AP230" s="652"/>
      <c r="AQ230" s="652"/>
      <c r="AR230" s="652"/>
      <c r="AS230" s="652"/>
      <c r="AT230" s="652"/>
      <c r="AU230" s="652"/>
      <c r="AV230" s="652"/>
      <c r="AW230" s="652"/>
      <c r="AX230" s="653"/>
    </row>
    <row r="231" spans="1:50" ht="48" customHeight="1" x14ac:dyDescent="0.15">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607</v>
      </c>
      <c r="AE231" s="640"/>
      <c r="AF231" s="640"/>
      <c r="AG231" s="654" t="s">
        <v>641</v>
      </c>
      <c r="AH231" s="655"/>
      <c r="AI231" s="655"/>
      <c r="AJ231" s="655"/>
      <c r="AK231" s="655"/>
      <c r="AL231" s="655"/>
      <c r="AM231" s="655"/>
      <c r="AN231" s="655"/>
      <c r="AO231" s="655"/>
      <c r="AP231" s="655"/>
      <c r="AQ231" s="655"/>
      <c r="AR231" s="655"/>
      <c r="AS231" s="655"/>
      <c r="AT231" s="655"/>
      <c r="AU231" s="655"/>
      <c r="AV231" s="655"/>
      <c r="AW231" s="655"/>
      <c r="AX231" s="656"/>
    </row>
    <row r="232" spans="1:50" ht="26.25" customHeight="1" x14ac:dyDescent="0.15">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640</v>
      </c>
      <c r="AE232" s="640"/>
      <c r="AF232" s="640"/>
      <c r="AG232" s="654"/>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15">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607</v>
      </c>
      <c r="AE233" s="640"/>
      <c r="AF233" s="640"/>
      <c r="AG233" s="654" t="s">
        <v>642</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15">
      <c r="A234" s="666"/>
      <c r="B234" s="668"/>
      <c r="C234" s="723" t="s">
        <v>229</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640</v>
      </c>
      <c r="AE234" s="661"/>
      <c r="AF234" s="661"/>
      <c r="AG234" s="725"/>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66"/>
      <c r="B235" s="668"/>
      <c r="C235" s="711" t="s">
        <v>230</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640</v>
      </c>
      <c r="AE235" s="640"/>
      <c r="AF235" s="641"/>
      <c r="AG235" s="654"/>
      <c r="AH235" s="655"/>
      <c r="AI235" s="655"/>
      <c r="AJ235" s="655"/>
      <c r="AK235" s="655"/>
      <c r="AL235" s="655"/>
      <c r="AM235" s="655"/>
      <c r="AN235" s="655"/>
      <c r="AO235" s="655"/>
      <c r="AP235" s="655"/>
      <c r="AQ235" s="655"/>
      <c r="AR235" s="655"/>
      <c r="AS235" s="655"/>
      <c r="AT235" s="655"/>
      <c r="AU235" s="655"/>
      <c r="AV235" s="655"/>
      <c r="AW235" s="655"/>
      <c r="AX235" s="656"/>
    </row>
    <row r="236" spans="1:50" ht="38.450000000000003" customHeight="1" x14ac:dyDescent="0.15">
      <c r="A236" s="669"/>
      <c r="B236" s="670"/>
      <c r="C236" s="714" t="s">
        <v>217</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607</v>
      </c>
      <c r="AE236" s="718"/>
      <c r="AF236" s="719"/>
      <c r="AG236" s="720" t="s">
        <v>643</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15">
      <c r="A237" s="664" t="s">
        <v>36</v>
      </c>
      <c r="B237" s="756"/>
      <c r="C237" s="757" t="s">
        <v>218</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607</v>
      </c>
      <c r="AE237" s="650"/>
      <c r="AF237" s="760"/>
      <c r="AG237" s="651" t="s">
        <v>644</v>
      </c>
      <c r="AH237" s="652"/>
      <c r="AI237" s="652"/>
      <c r="AJ237" s="652"/>
      <c r="AK237" s="652"/>
      <c r="AL237" s="652"/>
      <c r="AM237" s="652"/>
      <c r="AN237" s="652"/>
      <c r="AO237" s="652"/>
      <c r="AP237" s="652"/>
      <c r="AQ237" s="652"/>
      <c r="AR237" s="652"/>
      <c r="AS237" s="652"/>
      <c r="AT237" s="652"/>
      <c r="AU237" s="652"/>
      <c r="AV237" s="652"/>
      <c r="AW237" s="652"/>
      <c r="AX237" s="653"/>
    </row>
    <row r="238" spans="1:50" ht="47.45" customHeight="1" x14ac:dyDescent="0.15">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607</v>
      </c>
      <c r="AE238" s="765"/>
      <c r="AF238" s="765"/>
      <c r="AG238" s="654" t="s">
        <v>645</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15">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607</v>
      </c>
      <c r="AE239" s="640"/>
      <c r="AF239" s="640"/>
      <c r="AG239" s="654" t="s">
        <v>646</v>
      </c>
      <c r="AH239" s="655"/>
      <c r="AI239" s="655"/>
      <c r="AJ239" s="655"/>
      <c r="AK239" s="655"/>
      <c r="AL239" s="655"/>
      <c r="AM239" s="655"/>
      <c r="AN239" s="655"/>
      <c r="AO239" s="655"/>
      <c r="AP239" s="655"/>
      <c r="AQ239" s="655"/>
      <c r="AR239" s="655"/>
      <c r="AS239" s="655"/>
      <c r="AT239" s="655"/>
      <c r="AU239" s="655"/>
      <c r="AV239" s="655"/>
      <c r="AW239" s="655"/>
      <c r="AX239" s="656"/>
    </row>
    <row r="240" spans="1:50" ht="66" customHeight="1" x14ac:dyDescent="0.15">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607</v>
      </c>
      <c r="AE240" s="640"/>
      <c r="AF240" s="640"/>
      <c r="AG240" s="738" t="s">
        <v>647</v>
      </c>
      <c r="AH240" s="400"/>
      <c r="AI240" s="400"/>
      <c r="AJ240" s="400"/>
      <c r="AK240" s="400"/>
      <c r="AL240" s="400"/>
      <c r="AM240" s="400"/>
      <c r="AN240" s="400"/>
      <c r="AO240" s="400"/>
      <c r="AP240" s="400"/>
      <c r="AQ240" s="400"/>
      <c r="AR240" s="400"/>
      <c r="AS240" s="400"/>
      <c r="AT240" s="400"/>
      <c r="AU240" s="400"/>
      <c r="AV240" s="400"/>
      <c r="AW240" s="400"/>
      <c r="AX240" s="739"/>
    </row>
    <row r="241" spans="1:52" ht="41.25" customHeight="1" x14ac:dyDescent="0.15">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640</v>
      </c>
      <c r="AE241" s="676"/>
      <c r="AF241" s="748"/>
      <c r="AG241" s="677"/>
      <c r="AH241" s="396"/>
      <c r="AI241" s="396"/>
      <c r="AJ241" s="396"/>
      <c r="AK241" s="396"/>
      <c r="AL241" s="396"/>
      <c r="AM241" s="396"/>
      <c r="AN241" s="396"/>
      <c r="AO241" s="396"/>
      <c r="AP241" s="396"/>
      <c r="AQ241" s="396"/>
      <c r="AR241" s="396"/>
      <c r="AS241" s="396"/>
      <c r="AT241" s="396"/>
      <c r="AU241" s="396"/>
      <c r="AV241" s="396"/>
      <c r="AW241" s="396"/>
      <c r="AX241" s="678"/>
    </row>
    <row r="242" spans="1:52" ht="19.7" customHeight="1" x14ac:dyDescent="0.15">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x14ac:dyDescent="0.15">
      <c r="A243" s="742"/>
      <c r="B243" s="743"/>
      <c r="C243" s="754"/>
      <c r="D243" s="755"/>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customHeight="1" x14ac:dyDescent="0.15">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customHeight="1" x14ac:dyDescent="0.15">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customHeight="1" x14ac:dyDescent="0.15">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customHeight="1" thickBot="1" x14ac:dyDescent="0.2">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customHeight="1" x14ac:dyDescent="0.15">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67.5" customHeight="1" thickBot="1" x14ac:dyDescent="0.2">
      <c r="A249" s="786"/>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15">
      <c r="A250" s="787" t="s">
        <v>233</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15">
      <c r="A251" s="790" t="s">
        <v>272</v>
      </c>
      <c r="B251" s="455"/>
      <c r="C251" s="455"/>
      <c r="D251" s="456"/>
      <c r="E251" s="776" t="s">
        <v>648</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15">
      <c r="A252" s="568" t="s">
        <v>271</v>
      </c>
      <c r="B252" s="568"/>
      <c r="C252" s="568"/>
      <c r="D252" s="568"/>
      <c r="E252" s="776" t="s">
        <v>649</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15">
      <c r="A253" s="568" t="s">
        <v>270</v>
      </c>
      <c r="B253" s="568"/>
      <c r="C253" s="568"/>
      <c r="D253" s="568"/>
      <c r="E253" s="776" t="s">
        <v>650</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15">
      <c r="A254" s="568" t="s">
        <v>269</v>
      </c>
      <c r="B254" s="568"/>
      <c r="C254" s="568"/>
      <c r="D254" s="568"/>
      <c r="E254" s="776" t="s">
        <v>651</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15">
      <c r="A255" s="568" t="s">
        <v>268</v>
      </c>
      <c r="B255" s="568"/>
      <c r="C255" s="568"/>
      <c r="D255" s="568"/>
      <c r="E255" s="776" t="s">
        <v>652</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15">
      <c r="A256" s="568" t="s">
        <v>267</v>
      </c>
      <c r="B256" s="568"/>
      <c r="C256" s="568"/>
      <c r="D256" s="568"/>
      <c r="E256" s="776" t="s">
        <v>652</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15">
      <c r="A257" s="568" t="s">
        <v>266</v>
      </c>
      <c r="B257" s="568"/>
      <c r="C257" s="568"/>
      <c r="D257" s="568"/>
      <c r="E257" s="776" t="s">
        <v>653</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15">
      <c r="A258" s="568" t="s">
        <v>265</v>
      </c>
      <c r="B258" s="568"/>
      <c r="C258" s="568"/>
      <c r="D258" s="568"/>
      <c r="E258" s="776" t="s">
        <v>654</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15">
      <c r="A259" s="568" t="s">
        <v>411</v>
      </c>
      <c r="B259" s="568"/>
      <c r="C259" s="568"/>
      <c r="D259" s="568"/>
      <c r="E259" s="794" t="s">
        <v>600</v>
      </c>
      <c r="F259" s="795"/>
      <c r="G259" s="795"/>
      <c r="H259" s="77" t="str">
        <f>IF(E259="","","-")</f>
        <v>-</v>
      </c>
      <c r="I259" s="795"/>
      <c r="J259" s="795"/>
      <c r="K259" s="77" t="str">
        <f>IF(I259="","","-")</f>
        <v/>
      </c>
      <c r="L259" s="791">
        <v>465</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15">
      <c r="A260" s="568" t="s">
        <v>587</v>
      </c>
      <c r="B260" s="568"/>
      <c r="C260" s="568"/>
      <c r="D260" s="568"/>
      <c r="E260" s="794" t="s">
        <v>600</v>
      </c>
      <c r="F260" s="795"/>
      <c r="G260" s="795"/>
      <c r="H260" s="77"/>
      <c r="I260" s="795"/>
      <c r="J260" s="795"/>
      <c r="K260" s="77"/>
      <c r="L260" s="791">
        <v>505</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15">
      <c r="A261" s="568" t="s">
        <v>379</v>
      </c>
      <c r="B261" s="568"/>
      <c r="C261" s="568"/>
      <c r="D261" s="568"/>
      <c r="E261" s="806">
        <v>2021</v>
      </c>
      <c r="F261" s="807"/>
      <c r="G261" s="795" t="s">
        <v>599</v>
      </c>
      <c r="H261" s="795"/>
      <c r="I261" s="795"/>
      <c r="J261" s="807">
        <v>20</v>
      </c>
      <c r="K261" s="807"/>
      <c r="L261" s="791">
        <v>552</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35" customHeight="1" x14ac:dyDescent="0.15">
      <c r="A262" s="127" t="s">
        <v>259</v>
      </c>
      <c r="B262" s="128"/>
      <c r="C262" s="128"/>
      <c r="D262" s="128"/>
      <c r="E262" s="128"/>
      <c r="F262" s="129"/>
      <c r="G262" s="64" t="s">
        <v>588</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6.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1" t="s">
        <v>261</v>
      </c>
      <c r="B301" s="812"/>
      <c r="C301" s="812"/>
      <c r="D301" s="812"/>
      <c r="E301" s="812"/>
      <c r="F301" s="813"/>
      <c r="G301" s="817" t="s">
        <v>655</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656</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15">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15">
      <c r="A303" s="814"/>
      <c r="B303" s="815"/>
      <c r="C303" s="815"/>
      <c r="D303" s="815"/>
      <c r="E303" s="815"/>
      <c r="F303" s="816"/>
      <c r="G303" s="829" t="s">
        <v>657</v>
      </c>
      <c r="H303" s="830"/>
      <c r="I303" s="830"/>
      <c r="J303" s="830"/>
      <c r="K303" s="831"/>
      <c r="L303" s="832" t="s">
        <v>658</v>
      </c>
      <c r="M303" s="833"/>
      <c r="N303" s="833"/>
      <c r="O303" s="833"/>
      <c r="P303" s="833"/>
      <c r="Q303" s="833"/>
      <c r="R303" s="833"/>
      <c r="S303" s="833"/>
      <c r="T303" s="833"/>
      <c r="U303" s="833"/>
      <c r="V303" s="833"/>
      <c r="W303" s="833"/>
      <c r="X303" s="834"/>
      <c r="Y303" s="835">
        <v>54</v>
      </c>
      <c r="Z303" s="836"/>
      <c r="AA303" s="836"/>
      <c r="AB303" s="837"/>
      <c r="AC303" s="829" t="s">
        <v>659</v>
      </c>
      <c r="AD303" s="830"/>
      <c r="AE303" s="830"/>
      <c r="AF303" s="830"/>
      <c r="AG303" s="831"/>
      <c r="AH303" s="832" t="s">
        <v>660</v>
      </c>
      <c r="AI303" s="833"/>
      <c r="AJ303" s="833"/>
      <c r="AK303" s="833"/>
      <c r="AL303" s="833"/>
      <c r="AM303" s="833"/>
      <c r="AN303" s="833"/>
      <c r="AO303" s="833"/>
      <c r="AP303" s="833"/>
      <c r="AQ303" s="833"/>
      <c r="AR303" s="833"/>
      <c r="AS303" s="833"/>
      <c r="AT303" s="834"/>
      <c r="AU303" s="835">
        <v>374</v>
      </c>
      <c r="AV303" s="836"/>
      <c r="AW303" s="836"/>
      <c r="AX303" s="838"/>
    </row>
    <row r="304" spans="1:50" ht="24.75" customHeight="1" x14ac:dyDescent="0.15">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customHeight="1" x14ac:dyDescent="0.15">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customHeight="1" x14ac:dyDescent="0.15">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customHeight="1" x14ac:dyDescent="0.15">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customHeight="1" x14ac:dyDescent="0.15">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customHeight="1" x14ac:dyDescent="0.15">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customHeight="1" x14ac:dyDescent="0.15">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customHeight="1" x14ac:dyDescent="0.15">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customHeight="1" x14ac:dyDescent="0.15">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thickBot="1" x14ac:dyDescent="0.2">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54</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374</v>
      </c>
      <c r="AV313" s="845"/>
      <c r="AW313" s="845"/>
      <c r="AX313" s="847"/>
    </row>
    <row r="314" spans="1:51" ht="24.75" customHeight="1" x14ac:dyDescent="0.15">
      <c r="A314" s="814"/>
      <c r="B314" s="815"/>
      <c r="C314" s="815"/>
      <c r="D314" s="815"/>
      <c r="E314" s="815"/>
      <c r="F314" s="816"/>
      <c r="G314" s="817" t="s">
        <v>661</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213</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1</v>
      </c>
    </row>
    <row r="315" spans="1:51" ht="24.75" customHeight="1" x14ac:dyDescent="0.15">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1</v>
      </c>
    </row>
    <row r="316" spans="1:51" ht="24.75" customHeight="1" x14ac:dyDescent="0.15">
      <c r="A316" s="814"/>
      <c r="B316" s="815"/>
      <c r="C316" s="815"/>
      <c r="D316" s="815"/>
      <c r="E316" s="815"/>
      <c r="F316" s="816"/>
      <c r="G316" s="829" t="s">
        <v>659</v>
      </c>
      <c r="H316" s="830"/>
      <c r="I316" s="830"/>
      <c r="J316" s="830"/>
      <c r="K316" s="831"/>
      <c r="L316" s="832" t="s">
        <v>662</v>
      </c>
      <c r="M316" s="833"/>
      <c r="N316" s="833"/>
      <c r="O316" s="833"/>
      <c r="P316" s="833"/>
      <c r="Q316" s="833"/>
      <c r="R316" s="833"/>
      <c r="S316" s="833"/>
      <c r="T316" s="833"/>
      <c r="U316" s="833"/>
      <c r="V316" s="833"/>
      <c r="W316" s="833"/>
      <c r="X316" s="834"/>
      <c r="Y316" s="835">
        <v>0.1</v>
      </c>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c r="AY316">
        <f t="shared" si="11"/>
        <v>1</v>
      </c>
    </row>
    <row r="317" spans="1:51" ht="24.75" customHeight="1" x14ac:dyDescent="0.15">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1</v>
      </c>
    </row>
    <row r="318" spans="1:51" ht="24.75" customHeight="1" x14ac:dyDescent="0.15">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1</v>
      </c>
    </row>
    <row r="319" spans="1:51" ht="24.75" customHeight="1" x14ac:dyDescent="0.15">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1</v>
      </c>
    </row>
    <row r="320" spans="1:51" ht="24.75" customHeight="1" x14ac:dyDescent="0.15">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1</v>
      </c>
    </row>
    <row r="321" spans="1:51" ht="24.75" customHeight="1" x14ac:dyDescent="0.15">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1</v>
      </c>
    </row>
    <row r="322" spans="1:51" ht="24.75" customHeight="1" x14ac:dyDescent="0.15">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1</v>
      </c>
    </row>
    <row r="323" spans="1:51" ht="24.75" customHeight="1" x14ac:dyDescent="0.15">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1</v>
      </c>
    </row>
    <row r="324" spans="1:51" ht="24.75" customHeight="1" x14ac:dyDescent="0.15">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1</v>
      </c>
    </row>
    <row r="325" spans="1:51" ht="24.75" customHeight="1" x14ac:dyDescent="0.15">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1</v>
      </c>
    </row>
    <row r="326" spans="1:51" ht="24.75" customHeight="1" x14ac:dyDescent="0.15">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0.1</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0</v>
      </c>
      <c r="AV326" s="845"/>
      <c r="AW326" s="845"/>
      <c r="AX326" s="847"/>
      <c r="AY326">
        <f t="shared" si="11"/>
        <v>1</v>
      </c>
    </row>
    <row r="327" spans="1:51" ht="24.75" hidden="1" customHeight="1" x14ac:dyDescent="0.15">
      <c r="A327" s="814"/>
      <c r="B327" s="815"/>
      <c r="C327" s="815"/>
      <c r="D327" s="815"/>
      <c r="E327" s="815"/>
      <c r="F327" s="816"/>
      <c r="G327" s="817" t="s">
        <v>214</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215</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0</v>
      </c>
    </row>
    <row r="328" spans="1:51" ht="24.75" hidden="1" customHeight="1" x14ac:dyDescent="0.15">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0</v>
      </c>
    </row>
    <row r="329" spans="1:51" ht="24.75" hidden="1" customHeight="1" x14ac:dyDescent="0.15">
      <c r="A329" s="814"/>
      <c r="B329" s="815"/>
      <c r="C329" s="815"/>
      <c r="D329" s="815"/>
      <c r="E329" s="815"/>
      <c r="F329" s="816"/>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2"/>
        <v>0</v>
      </c>
    </row>
    <row r="330" spans="1:51" ht="24.75" hidden="1" customHeight="1" x14ac:dyDescent="0.15">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0</v>
      </c>
    </row>
    <row r="331" spans="1:51" ht="24.75" hidden="1" customHeight="1" x14ac:dyDescent="0.15">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0</v>
      </c>
    </row>
    <row r="332" spans="1:51" ht="24.75" hidden="1" customHeight="1" x14ac:dyDescent="0.15">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0</v>
      </c>
    </row>
    <row r="333" spans="1:51" ht="24.75" hidden="1" customHeight="1" x14ac:dyDescent="0.15">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0</v>
      </c>
    </row>
    <row r="334" spans="1:51" ht="24.75" hidden="1" customHeight="1" x14ac:dyDescent="0.15">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0</v>
      </c>
    </row>
    <row r="335" spans="1:51" ht="24.75" hidden="1" customHeight="1" x14ac:dyDescent="0.15">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0</v>
      </c>
    </row>
    <row r="336" spans="1:51" ht="24.75" hidden="1" customHeight="1" x14ac:dyDescent="0.15">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0</v>
      </c>
    </row>
    <row r="337" spans="1:51" ht="24.75" hidden="1" customHeight="1" x14ac:dyDescent="0.15">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0</v>
      </c>
    </row>
    <row r="338" spans="1:51" ht="24.75" hidden="1" customHeight="1" x14ac:dyDescent="0.15">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0</v>
      </c>
    </row>
    <row r="339" spans="1:51" ht="24.75" hidden="1" customHeight="1" thickBot="1" x14ac:dyDescent="0.2">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0</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0</v>
      </c>
      <c r="AV339" s="845"/>
      <c r="AW339" s="845"/>
      <c r="AX339" s="847"/>
      <c r="AY339">
        <f t="shared" si="12"/>
        <v>0</v>
      </c>
    </row>
    <row r="340" spans="1:51" ht="24.75" hidden="1" customHeight="1" x14ac:dyDescent="0.15">
      <c r="A340" s="814"/>
      <c r="B340" s="815"/>
      <c r="C340" s="815"/>
      <c r="D340" s="815"/>
      <c r="E340" s="815"/>
      <c r="F340" s="816"/>
      <c r="G340" s="817" t="s">
        <v>191</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0</v>
      </c>
    </row>
    <row r="341" spans="1:51" ht="24.75" hidden="1" customHeight="1" x14ac:dyDescent="0.15">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0</v>
      </c>
    </row>
    <row r="342" spans="1:51" s="16" customFormat="1" ht="24.75" hidden="1" customHeight="1" x14ac:dyDescent="0.15">
      <c r="A342" s="814"/>
      <c r="B342" s="815"/>
      <c r="C342" s="815"/>
      <c r="D342" s="815"/>
      <c r="E342" s="815"/>
      <c r="F342" s="816"/>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0</v>
      </c>
    </row>
    <row r="343" spans="1:51" ht="24.75" hidden="1" customHeight="1" x14ac:dyDescent="0.15">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0</v>
      </c>
    </row>
    <row r="344" spans="1:51" ht="24.75" hidden="1" customHeight="1" x14ac:dyDescent="0.15">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0</v>
      </c>
    </row>
    <row r="345" spans="1:51" ht="24.75" hidden="1" customHeight="1" x14ac:dyDescent="0.15">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0</v>
      </c>
    </row>
    <row r="346" spans="1:51" ht="24.75" hidden="1" customHeight="1" x14ac:dyDescent="0.15">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0</v>
      </c>
    </row>
    <row r="347" spans="1:51" ht="24.75" hidden="1" customHeight="1" x14ac:dyDescent="0.15">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0</v>
      </c>
    </row>
    <row r="348" spans="1:51" ht="24.75" hidden="1" customHeight="1" x14ac:dyDescent="0.15">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0</v>
      </c>
    </row>
    <row r="349" spans="1:51" ht="24.75" hidden="1" customHeight="1" x14ac:dyDescent="0.15">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0</v>
      </c>
    </row>
    <row r="350" spans="1:51" ht="24.75" hidden="1" customHeight="1" x14ac:dyDescent="0.15">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0</v>
      </c>
    </row>
    <row r="351" spans="1:51" ht="24.75" hidden="1" customHeight="1" x14ac:dyDescent="0.15">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0</v>
      </c>
    </row>
    <row r="352" spans="1:51" ht="24.75" hidden="1" customHeight="1" x14ac:dyDescent="0.15">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0</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0</v>
      </c>
    </row>
    <row r="353" spans="1:51" ht="24.75" hidden="1" customHeight="1" thickBot="1" x14ac:dyDescent="0.2">
      <c r="A353" s="865" t="s">
        <v>572</v>
      </c>
      <c r="B353" s="866"/>
      <c r="C353" s="866"/>
      <c r="D353" s="866"/>
      <c r="E353" s="866"/>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7"/>
      <c r="AL353" s="868" t="s">
        <v>227</v>
      </c>
      <c r="AM353" s="869"/>
      <c r="AN353" s="869"/>
      <c r="AO353" s="79" t="s">
        <v>226</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75.599999999999994" customHeight="1" x14ac:dyDescent="0.15">
      <c r="A358" s="870"/>
      <c r="B358" s="870"/>
      <c r="C358" s="870" t="s">
        <v>24</v>
      </c>
      <c r="D358" s="870"/>
      <c r="E358" s="870"/>
      <c r="F358" s="870"/>
      <c r="G358" s="870"/>
      <c r="H358" s="870"/>
      <c r="I358" s="870"/>
      <c r="J358" s="871" t="s">
        <v>193</v>
      </c>
      <c r="K358" s="568"/>
      <c r="L358" s="568"/>
      <c r="M358" s="568"/>
      <c r="N358" s="568"/>
      <c r="O358" s="568"/>
      <c r="P358" s="425" t="s">
        <v>25</v>
      </c>
      <c r="Q358" s="425"/>
      <c r="R358" s="425"/>
      <c r="S358" s="425"/>
      <c r="T358" s="425"/>
      <c r="U358" s="425"/>
      <c r="V358" s="425"/>
      <c r="W358" s="425"/>
      <c r="X358" s="425"/>
      <c r="Y358" s="872" t="s">
        <v>192</v>
      </c>
      <c r="Z358" s="873"/>
      <c r="AA358" s="873"/>
      <c r="AB358" s="873"/>
      <c r="AC358" s="871" t="s">
        <v>225</v>
      </c>
      <c r="AD358" s="871"/>
      <c r="AE358" s="871"/>
      <c r="AF358" s="871"/>
      <c r="AG358" s="871"/>
      <c r="AH358" s="872" t="s">
        <v>243</v>
      </c>
      <c r="AI358" s="870"/>
      <c r="AJ358" s="870"/>
      <c r="AK358" s="870"/>
      <c r="AL358" s="870" t="s">
        <v>19</v>
      </c>
      <c r="AM358" s="870"/>
      <c r="AN358" s="870"/>
      <c r="AO358" s="874"/>
      <c r="AP358" s="848" t="s">
        <v>194</v>
      </c>
      <c r="AQ358" s="848"/>
      <c r="AR358" s="848"/>
      <c r="AS358" s="848"/>
      <c r="AT358" s="848"/>
      <c r="AU358" s="848"/>
      <c r="AV358" s="848"/>
      <c r="AW358" s="848"/>
      <c r="AX358" s="848"/>
    </row>
    <row r="359" spans="1:51" ht="30" customHeight="1" x14ac:dyDescent="0.15">
      <c r="A359" s="849">
        <v>1</v>
      </c>
      <c r="B359" s="849">
        <v>1</v>
      </c>
      <c r="C359" s="850" t="s">
        <v>663</v>
      </c>
      <c r="D359" s="850"/>
      <c r="E359" s="850"/>
      <c r="F359" s="850"/>
      <c r="G359" s="850"/>
      <c r="H359" s="850"/>
      <c r="I359" s="850"/>
      <c r="J359" s="851">
        <v>8010001166930</v>
      </c>
      <c r="K359" s="852"/>
      <c r="L359" s="852"/>
      <c r="M359" s="852"/>
      <c r="N359" s="852"/>
      <c r="O359" s="852"/>
      <c r="P359" s="853" t="s">
        <v>664</v>
      </c>
      <c r="Q359" s="853"/>
      <c r="R359" s="853"/>
      <c r="S359" s="853"/>
      <c r="T359" s="853"/>
      <c r="U359" s="853"/>
      <c r="V359" s="853"/>
      <c r="W359" s="853"/>
      <c r="X359" s="853"/>
      <c r="Y359" s="854">
        <v>54</v>
      </c>
      <c r="Z359" s="855"/>
      <c r="AA359" s="855"/>
      <c r="AB359" s="856"/>
      <c r="AC359" s="857" t="s">
        <v>247</v>
      </c>
      <c r="AD359" s="858"/>
      <c r="AE359" s="858"/>
      <c r="AF359" s="858"/>
      <c r="AG359" s="858"/>
      <c r="AH359" s="859">
        <v>6</v>
      </c>
      <c r="AI359" s="860"/>
      <c r="AJ359" s="860"/>
      <c r="AK359" s="860"/>
      <c r="AL359" s="861">
        <v>85.3</v>
      </c>
      <c r="AM359" s="862"/>
      <c r="AN359" s="862"/>
      <c r="AO359" s="863"/>
      <c r="AP359" s="864" t="s">
        <v>279</v>
      </c>
      <c r="AQ359" s="864"/>
      <c r="AR359" s="864"/>
      <c r="AS359" s="864"/>
      <c r="AT359" s="864"/>
      <c r="AU359" s="864"/>
      <c r="AV359" s="864"/>
      <c r="AW359" s="864"/>
      <c r="AX359" s="864"/>
    </row>
    <row r="360" spans="1:51" ht="30" customHeight="1" x14ac:dyDescent="0.15">
      <c r="A360" s="849">
        <v>2</v>
      </c>
      <c r="B360" s="849">
        <v>1</v>
      </c>
      <c r="C360" s="875" t="s">
        <v>665</v>
      </c>
      <c r="D360" s="850"/>
      <c r="E360" s="850"/>
      <c r="F360" s="850"/>
      <c r="G360" s="850"/>
      <c r="H360" s="850"/>
      <c r="I360" s="850"/>
      <c r="J360" s="851">
        <v>8050001016181</v>
      </c>
      <c r="K360" s="852"/>
      <c r="L360" s="852"/>
      <c r="M360" s="852"/>
      <c r="N360" s="852"/>
      <c r="O360" s="852"/>
      <c r="P360" s="853" t="s">
        <v>666</v>
      </c>
      <c r="Q360" s="853"/>
      <c r="R360" s="853"/>
      <c r="S360" s="853"/>
      <c r="T360" s="853"/>
      <c r="U360" s="853"/>
      <c r="V360" s="853"/>
      <c r="W360" s="853"/>
      <c r="X360" s="853"/>
      <c r="Y360" s="854">
        <v>13</v>
      </c>
      <c r="Z360" s="855"/>
      <c r="AA360" s="855"/>
      <c r="AB360" s="856"/>
      <c r="AC360" s="857" t="s">
        <v>247</v>
      </c>
      <c r="AD360" s="858"/>
      <c r="AE360" s="858"/>
      <c r="AF360" s="858"/>
      <c r="AG360" s="858"/>
      <c r="AH360" s="859">
        <v>1</v>
      </c>
      <c r="AI360" s="860"/>
      <c r="AJ360" s="860"/>
      <c r="AK360" s="860"/>
      <c r="AL360" s="861">
        <v>99.7</v>
      </c>
      <c r="AM360" s="862"/>
      <c r="AN360" s="862"/>
      <c r="AO360" s="863"/>
      <c r="AP360" s="864" t="s">
        <v>279</v>
      </c>
      <c r="AQ360" s="864"/>
      <c r="AR360" s="864"/>
      <c r="AS360" s="864"/>
      <c r="AT360" s="864"/>
      <c r="AU360" s="864"/>
      <c r="AV360" s="864"/>
      <c r="AW360" s="864"/>
      <c r="AX360" s="864"/>
      <c r="AY360">
        <f>COUNTA($C$360)</f>
        <v>1</v>
      </c>
    </row>
    <row r="361" spans="1:51" ht="30" customHeight="1" x14ac:dyDescent="0.15">
      <c r="A361" s="849">
        <v>3</v>
      </c>
      <c r="B361" s="849">
        <v>1</v>
      </c>
      <c r="C361" s="875" t="s">
        <v>665</v>
      </c>
      <c r="D361" s="850"/>
      <c r="E361" s="850"/>
      <c r="F361" s="850"/>
      <c r="G361" s="850"/>
      <c r="H361" s="850"/>
      <c r="I361" s="850"/>
      <c r="J361" s="851">
        <v>8050001016181</v>
      </c>
      <c r="K361" s="852"/>
      <c r="L361" s="852"/>
      <c r="M361" s="852"/>
      <c r="N361" s="852"/>
      <c r="O361" s="852"/>
      <c r="P361" s="876" t="s">
        <v>667</v>
      </c>
      <c r="Q361" s="853"/>
      <c r="R361" s="853"/>
      <c r="S361" s="853"/>
      <c r="T361" s="853"/>
      <c r="U361" s="853"/>
      <c r="V361" s="853"/>
      <c r="W361" s="853"/>
      <c r="X361" s="853"/>
      <c r="Y361" s="854">
        <v>11</v>
      </c>
      <c r="Z361" s="855"/>
      <c r="AA361" s="855"/>
      <c r="AB361" s="856"/>
      <c r="AC361" s="857" t="s">
        <v>247</v>
      </c>
      <c r="AD361" s="858"/>
      <c r="AE361" s="858"/>
      <c r="AF361" s="858"/>
      <c r="AG361" s="858"/>
      <c r="AH361" s="877">
        <v>1</v>
      </c>
      <c r="AI361" s="878"/>
      <c r="AJ361" s="878"/>
      <c r="AK361" s="878"/>
      <c r="AL361" s="861">
        <v>99.7</v>
      </c>
      <c r="AM361" s="862"/>
      <c r="AN361" s="862"/>
      <c r="AO361" s="863"/>
      <c r="AP361" s="864" t="s">
        <v>279</v>
      </c>
      <c r="AQ361" s="864"/>
      <c r="AR361" s="864"/>
      <c r="AS361" s="864"/>
      <c r="AT361" s="864"/>
      <c r="AU361" s="864"/>
      <c r="AV361" s="864"/>
      <c r="AW361" s="864"/>
      <c r="AX361" s="864"/>
      <c r="AY361">
        <f>COUNTA($C$361)</f>
        <v>1</v>
      </c>
    </row>
    <row r="362" spans="1:51" ht="52.15" customHeight="1" x14ac:dyDescent="0.15">
      <c r="A362" s="849">
        <v>4</v>
      </c>
      <c r="B362" s="849">
        <v>1</v>
      </c>
      <c r="C362" s="875" t="s">
        <v>665</v>
      </c>
      <c r="D362" s="850"/>
      <c r="E362" s="850"/>
      <c r="F362" s="850"/>
      <c r="G362" s="850"/>
      <c r="H362" s="850"/>
      <c r="I362" s="850"/>
      <c r="J362" s="851">
        <v>8050001016181</v>
      </c>
      <c r="K362" s="852"/>
      <c r="L362" s="852"/>
      <c r="M362" s="852"/>
      <c r="N362" s="852"/>
      <c r="O362" s="852"/>
      <c r="P362" s="876" t="s">
        <v>668</v>
      </c>
      <c r="Q362" s="853"/>
      <c r="R362" s="853"/>
      <c r="S362" s="853"/>
      <c r="T362" s="853"/>
      <c r="U362" s="853"/>
      <c r="V362" s="853"/>
      <c r="W362" s="853"/>
      <c r="X362" s="853"/>
      <c r="Y362" s="854">
        <v>7</v>
      </c>
      <c r="Z362" s="855"/>
      <c r="AA362" s="855"/>
      <c r="AB362" s="856"/>
      <c r="AC362" s="857" t="s">
        <v>247</v>
      </c>
      <c r="AD362" s="858"/>
      <c r="AE362" s="858"/>
      <c r="AF362" s="858"/>
      <c r="AG362" s="858"/>
      <c r="AH362" s="877">
        <v>1</v>
      </c>
      <c r="AI362" s="878"/>
      <c r="AJ362" s="878"/>
      <c r="AK362" s="878"/>
      <c r="AL362" s="861">
        <v>99.3</v>
      </c>
      <c r="AM362" s="862"/>
      <c r="AN362" s="862"/>
      <c r="AO362" s="863"/>
      <c r="AP362" s="864" t="s">
        <v>279</v>
      </c>
      <c r="AQ362" s="864"/>
      <c r="AR362" s="864"/>
      <c r="AS362" s="864"/>
      <c r="AT362" s="864"/>
      <c r="AU362" s="864"/>
      <c r="AV362" s="864"/>
      <c r="AW362" s="864"/>
      <c r="AX362" s="864"/>
      <c r="AY362">
        <f>COUNTA($C$362)</f>
        <v>1</v>
      </c>
    </row>
    <row r="363" spans="1:51" ht="45" customHeight="1" x14ac:dyDescent="0.15">
      <c r="A363" s="849">
        <v>5</v>
      </c>
      <c r="B363" s="849">
        <v>1</v>
      </c>
      <c r="C363" s="875" t="s">
        <v>665</v>
      </c>
      <c r="D363" s="850"/>
      <c r="E363" s="850"/>
      <c r="F363" s="850"/>
      <c r="G363" s="850"/>
      <c r="H363" s="850"/>
      <c r="I363" s="850"/>
      <c r="J363" s="851">
        <v>8050001016181</v>
      </c>
      <c r="K363" s="852"/>
      <c r="L363" s="852"/>
      <c r="M363" s="852"/>
      <c r="N363" s="852"/>
      <c r="O363" s="852"/>
      <c r="P363" s="853" t="s">
        <v>669</v>
      </c>
      <c r="Q363" s="853"/>
      <c r="R363" s="853"/>
      <c r="S363" s="853"/>
      <c r="T363" s="853"/>
      <c r="U363" s="853"/>
      <c r="V363" s="853"/>
      <c r="W363" s="853"/>
      <c r="X363" s="853"/>
      <c r="Y363" s="854">
        <v>4</v>
      </c>
      <c r="Z363" s="855"/>
      <c r="AA363" s="855"/>
      <c r="AB363" s="856"/>
      <c r="AC363" s="857" t="s">
        <v>247</v>
      </c>
      <c r="AD363" s="858"/>
      <c r="AE363" s="858"/>
      <c r="AF363" s="858"/>
      <c r="AG363" s="858"/>
      <c r="AH363" s="877">
        <v>3</v>
      </c>
      <c r="AI363" s="878"/>
      <c r="AJ363" s="878"/>
      <c r="AK363" s="878"/>
      <c r="AL363" s="861">
        <v>74</v>
      </c>
      <c r="AM363" s="862"/>
      <c r="AN363" s="862"/>
      <c r="AO363" s="863"/>
      <c r="AP363" s="864" t="s">
        <v>279</v>
      </c>
      <c r="AQ363" s="864"/>
      <c r="AR363" s="864"/>
      <c r="AS363" s="864"/>
      <c r="AT363" s="864"/>
      <c r="AU363" s="864"/>
      <c r="AV363" s="864"/>
      <c r="AW363" s="864"/>
      <c r="AX363" s="864"/>
      <c r="AY363">
        <f>COUNTA($C$363)</f>
        <v>1</v>
      </c>
    </row>
    <row r="364" spans="1:51" ht="30" customHeight="1" x14ac:dyDescent="0.15">
      <c r="A364" s="849">
        <v>6</v>
      </c>
      <c r="B364" s="849">
        <v>1</v>
      </c>
      <c r="C364" s="875" t="s">
        <v>665</v>
      </c>
      <c r="D364" s="850"/>
      <c r="E364" s="850"/>
      <c r="F364" s="850"/>
      <c r="G364" s="850"/>
      <c r="H364" s="850"/>
      <c r="I364" s="850"/>
      <c r="J364" s="851">
        <v>8050001016181</v>
      </c>
      <c r="K364" s="852"/>
      <c r="L364" s="852"/>
      <c r="M364" s="852"/>
      <c r="N364" s="852"/>
      <c r="O364" s="852"/>
      <c r="P364" s="853" t="s">
        <v>670</v>
      </c>
      <c r="Q364" s="853"/>
      <c r="R364" s="853"/>
      <c r="S364" s="853"/>
      <c r="T364" s="853"/>
      <c r="U364" s="853"/>
      <c r="V364" s="853"/>
      <c r="W364" s="853"/>
      <c r="X364" s="853"/>
      <c r="Y364" s="854">
        <v>3</v>
      </c>
      <c r="Z364" s="855"/>
      <c r="AA364" s="855"/>
      <c r="AB364" s="856"/>
      <c r="AC364" s="857" t="s">
        <v>247</v>
      </c>
      <c r="AD364" s="858"/>
      <c r="AE364" s="858"/>
      <c r="AF364" s="858"/>
      <c r="AG364" s="858"/>
      <c r="AH364" s="877">
        <v>5</v>
      </c>
      <c r="AI364" s="878"/>
      <c r="AJ364" s="878"/>
      <c r="AK364" s="878"/>
      <c r="AL364" s="861">
        <v>100</v>
      </c>
      <c r="AM364" s="862"/>
      <c r="AN364" s="862"/>
      <c r="AO364" s="863"/>
      <c r="AP364" s="864" t="s">
        <v>279</v>
      </c>
      <c r="AQ364" s="864"/>
      <c r="AR364" s="864"/>
      <c r="AS364" s="864"/>
      <c r="AT364" s="864"/>
      <c r="AU364" s="864"/>
      <c r="AV364" s="864"/>
      <c r="AW364" s="864"/>
      <c r="AX364" s="864"/>
      <c r="AY364">
        <f>COUNTA($C$364)</f>
        <v>1</v>
      </c>
    </row>
    <row r="365" spans="1:51" ht="44.45" customHeight="1" x14ac:dyDescent="0.15">
      <c r="A365" s="849">
        <v>7</v>
      </c>
      <c r="B365" s="849">
        <v>1</v>
      </c>
      <c r="C365" s="875" t="s">
        <v>665</v>
      </c>
      <c r="D365" s="850"/>
      <c r="E365" s="850"/>
      <c r="F365" s="850"/>
      <c r="G365" s="850"/>
      <c r="H365" s="850"/>
      <c r="I365" s="850"/>
      <c r="J365" s="851">
        <v>8050001016181</v>
      </c>
      <c r="K365" s="852"/>
      <c r="L365" s="852"/>
      <c r="M365" s="852"/>
      <c r="N365" s="852"/>
      <c r="O365" s="852"/>
      <c r="P365" s="853" t="s">
        <v>671</v>
      </c>
      <c r="Q365" s="853"/>
      <c r="R365" s="853"/>
      <c r="S365" s="853"/>
      <c r="T365" s="853"/>
      <c r="U365" s="853"/>
      <c r="V365" s="853"/>
      <c r="W365" s="853"/>
      <c r="X365" s="853"/>
      <c r="Y365" s="854">
        <v>3</v>
      </c>
      <c r="Z365" s="855"/>
      <c r="AA365" s="855"/>
      <c r="AB365" s="856"/>
      <c r="AC365" s="857" t="s">
        <v>247</v>
      </c>
      <c r="AD365" s="858"/>
      <c r="AE365" s="858"/>
      <c r="AF365" s="858"/>
      <c r="AG365" s="858"/>
      <c r="AH365" s="877">
        <v>1</v>
      </c>
      <c r="AI365" s="878"/>
      <c r="AJ365" s="878"/>
      <c r="AK365" s="878"/>
      <c r="AL365" s="861">
        <v>99.1</v>
      </c>
      <c r="AM365" s="862"/>
      <c r="AN365" s="862"/>
      <c r="AO365" s="863"/>
      <c r="AP365" s="864" t="s">
        <v>279</v>
      </c>
      <c r="AQ365" s="864"/>
      <c r="AR365" s="864"/>
      <c r="AS365" s="864"/>
      <c r="AT365" s="864"/>
      <c r="AU365" s="864"/>
      <c r="AV365" s="864"/>
      <c r="AW365" s="864"/>
      <c r="AX365" s="864"/>
      <c r="AY365">
        <f>COUNTA($C$365)</f>
        <v>1</v>
      </c>
    </row>
    <row r="366" spans="1:51" ht="30" customHeight="1" x14ac:dyDescent="0.15">
      <c r="A366" s="849">
        <v>8</v>
      </c>
      <c r="B366" s="849">
        <v>1</v>
      </c>
      <c r="C366" s="850" t="s">
        <v>672</v>
      </c>
      <c r="D366" s="850"/>
      <c r="E366" s="850"/>
      <c r="F366" s="850"/>
      <c r="G366" s="850"/>
      <c r="H366" s="850"/>
      <c r="I366" s="850"/>
      <c r="J366" s="851">
        <v>5050001010385</v>
      </c>
      <c r="K366" s="852"/>
      <c r="L366" s="852"/>
      <c r="M366" s="852"/>
      <c r="N366" s="852"/>
      <c r="O366" s="852"/>
      <c r="P366" s="853" t="s">
        <v>673</v>
      </c>
      <c r="Q366" s="853"/>
      <c r="R366" s="853"/>
      <c r="S366" s="853"/>
      <c r="T366" s="853"/>
      <c r="U366" s="853"/>
      <c r="V366" s="853"/>
      <c r="W366" s="853"/>
      <c r="X366" s="853"/>
      <c r="Y366" s="854">
        <v>26</v>
      </c>
      <c r="Z366" s="855"/>
      <c r="AA366" s="855"/>
      <c r="AB366" s="856"/>
      <c r="AC366" s="857" t="s">
        <v>247</v>
      </c>
      <c r="AD366" s="858"/>
      <c r="AE366" s="858"/>
      <c r="AF366" s="858"/>
      <c r="AG366" s="858"/>
      <c r="AH366" s="877">
        <v>1</v>
      </c>
      <c r="AI366" s="878"/>
      <c r="AJ366" s="878"/>
      <c r="AK366" s="878"/>
      <c r="AL366" s="861" t="s">
        <v>279</v>
      </c>
      <c r="AM366" s="862"/>
      <c r="AN366" s="862"/>
      <c r="AO366" s="863"/>
      <c r="AP366" s="864" t="s">
        <v>279</v>
      </c>
      <c r="AQ366" s="864"/>
      <c r="AR366" s="864"/>
      <c r="AS366" s="864"/>
      <c r="AT366" s="864"/>
      <c r="AU366" s="864"/>
      <c r="AV366" s="864"/>
      <c r="AW366" s="864"/>
      <c r="AX366" s="864"/>
      <c r="AY366">
        <f>COUNTA($C$366)</f>
        <v>1</v>
      </c>
    </row>
    <row r="367" spans="1:51" ht="30" customHeight="1" x14ac:dyDescent="0.15">
      <c r="A367" s="849">
        <v>9</v>
      </c>
      <c r="B367" s="849">
        <v>1</v>
      </c>
      <c r="C367" s="850" t="s">
        <v>672</v>
      </c>
      <c r="D367" s="850"/>
      <c r="E367" s="850"/>
      <c r="F367" s="850"/>
      <c r="G367" s="850"/>
      <c r="H367" s="850"/>
      <c r="I367" s="850"/>
      <c r="J367" s="851">
        <v>5050001010385</v>
      </c>
      <c r="K367" s="852"/>
      <c r="L367" s="852"/>
      <c r="M367" s="852"/>
      <c r="N367" s="852"/>
      <c r="O367" s="852"/>
      <c r="P367" s="853" t="s">
        <v>674</v>
      </c>
      <c r="Q367" s="853"/>
      <c r="R367" s="853"/>
      <c r="S367" s="853"/>
      <c r="T367" s="853"/>
      <c r="U367" s="853"/>
      <c r="V367" s="853"/>
      <c r="W367" s="853"/>
      <c r="X367" s="853"/>
      <c r="Y367" s="854">
        <v>1</v>
      </c>
      <c r="Z367" s="855"/>
      <c r="AA367" s="855"/>
      <c r="AB367" s="856"/>
      <c r="AC367" s="857" t="s">
        <v>247</v>
      </c>
      <c r="AD367" s="858"/>
      <c r="AE367" s="858"/>
      <c r="AF367" s="858"/>
      <c r="AG367" s="858"/>
      <c r="AH367" s="877">
        <v>1</v>
      </c>
      <c r="AI367" s="878"/>
      <c r="AJ367" s="878"/>
      <c r="AK367" s="878"/>
      <c r="AL367" s="861" t="s">
        <v>279</v>
      </c>
      <c r="AM367" s="862"/>
      <c r="AN367" s="862"/>
      <c r="AO367" s="863"/>
      <c r="AP367" s="864" t="s">
        <v>279</v>
      </c>
      <c r="AQ367" s="864"/>
      <c r="AR367" s="864"/>
      <c r="AS367" s="864"/>
      <c r="AT367" s="864"/>
      <c r="AU367" s="864"/>
      <c r="AV367" s="864"/>
      <c r="AW367" s="864"/>
      <c r="AX367" s="864"/>
      <c r="AY367">
        <f>COUNTA($C$367)</f>
        <v>1</v>
      </c>
    </row>
    <row r="368" spans="1:51" ht="30" customHeight="1" x14ac:dyDescent="0.15">
      <c r="A368" s="849">
        <v>10</v>
      </c>
      <c r="B368" s="849">
        <v>1</v>
      </c>
      <c r="C368" s="850" t="s">
        <v>672</v>
      </c>
      <c r="D368" s="850"/>
      <c r="E368" s="850"/>
      <c r="F368" s="850"/>
      <c r="G368" s="850"/>
      <c r="H368" s="850"/>
      <c r="I368" s="850"/>
      <c r="J368" s="851">
        <v>5050001010385</v>
      </c>
      <c r="K368" s="852"/>
      <c r="L368" s="852"/>
      <c r="M368" s="852"/>
      <c r="N368" s="852"/>
      <c r="O368" s="852"/>
      <c r="P368" s="853" t="s">
        <v>675</v>
      </c>
      <c r="Q368" s="853"/>
      <c r="R368" s="853"/>
      <c r="S368" s="853"/>
      <c r="T368" s="853"/>
      <c r="U368" s="853"/>
      <c r="V368" s="853"/>
      <c r="W368" s="853"/>
      <c r="X368" s="853"/>
      <c r="Y368" s="854">
        <v>6</v>
      </c>
      <c r="Z368" s="855"/>
      <c r="AA368" s="855"/>
      <c r="AB368" s="856"/>
      <c r="AC368" s="857" t="s">
        <v>247</v>
      </c>
      <c r="AD368" s="858"/>
      <c r="AE368" s="858"/>
      <c r="AF368" s="858"/>
      <c r="AG368" s="858"/>
      <c r="AH368" s="877">
        <v>1</v>
      </c>
      <c r="AI368" s="878"/>
      <c r="AJ368" s="878"/>
      <c r="AK368" s="878"/>
      <c r="AL368" s="861" t="s">
        <v>279</v>
      </c>
      <c r="AM368" s="862"/>
      <c r="AN368" s="862"/>
      <c r="AO368" s="863"/>
      <c r="AP368" s="864" t="s">
        <v>279</v>
      </c>
      <c r="AQ368" s="864"/>
      <c r="AR368" s="864"/>
      <c r="AS368" s="864"/>
      <c r="AT368" s="864"/>
      <c r="AU368" s="864"/>
      <c r="AV368" s="864"/>
      <c r="AW368" s="864"/>
      <c r="AX368" s="864"/>
      <c r="AY368">
        <f>COUNTA($C$368)</f>
        <v>1</v>
      </c>
    </row>
    <row r="369" spans="1:51" ht="30" customHeight="1" x14ac:dyDescent="0.15">
      <c r="A369" s="849">
        <v>11</v>
      </c>
      <c r="B369" s="849">
        <v>1</v>
      </c>
      <c r="C369" s="850" t="s">
        <v>676</v>
      </c>
      <c r="D369" s="850"/>
      <c r="E369" s="850"/>
      <c r="F369" s="850"/>
      <c r="G369" s="850"/>
      <c r="H369" s="850"/>
      <c r="I369" s="850"/>
      <c r="J369" s="851">
        <v>4020002073484</v>
      </c>
      <c r="K369" s="852"/>
      <c r="L369" s="852"/>
      <c r="M369" s="852"/>
      <c r="N369" s="852"/>
      <c r="O369" s="852"/>
      <c r="P369" s="853" t="s">
        <v>677</v>
      </c>
      <c r="Q369" s="853"/>
      <c r="R369" s="853"/>
      <c r="S369" s="853"/>
      <c r="T369" s="853"/>
      <c r="U369" s="853"/>
      <c r="V369" s="853"/>
      <c r="W369" s="853"/>
      <c r="X369" s="853"/>
      <c r="Y369" s="854">
        <v>26</v>
      </c>
      <c r="Z369" s="855"/>
      <c r="AA369" s="855"/>
      <c r="AB369" s="856"/>
      <c r="AC369" s="857" t="s">
        <v>247</v>
      </c>
      <c r="AD369" s="858"/>
      <c r="AE369" s="858"/>
      <c r="AF369" s="858"/>
      <c r="AG369" s="858"/>
      <c r="AH369" s="877">
        <v>2</v>
      </c>
      <c r="AI369" s="878"/>
      <c r="AJ369" s="878"/>
      <c r="AK369" s="878"/>
      <c r="AL369" s="861">
        <v>98.9</v>
      </c>
      <c r="AM369" s="862"/>
      <c r="AN369" s="862"/>
      <c r="AO369" s="863"/>
      <c r="AP369" s="864" t="s">
        <v>279</v>
      </c>
      <c r="AQ369" s="864"/>
      <c r="AR369" s="864"/>
      <c r="AS369" s="864"/>
      <c r="AT369" s="864"/>
      <c r="AU369" s="864"/>
      <c r="AV369" s="864"/>
      <c r="AW369" s="864"/>
      <c r="AX369" s="864"/>
      <c r="AY369">
        <f>COUNTA($C$369)</f>
        <v>1</v>
      </c>
    </row>
    <row r="370" spans="1:51" ht="30" customHeight="1" x14ac:dyDescent="0.15">
      <c r="A370" s="849">
        <v>12</v>
      </c>
      <c r="B370" s="849">
        <v>1</v>
      </c>
      <c r="C370" s="850" t="s">
        <v>678</v>
      </c>
      <c r="D370" s="850"/>
      <c r="E370" s="850"/>
      <c r="F370" s="850"/>
      <c r="G370" s="850"/>
      <c r="H370" s="850"/>
      <c r="I370" s="850"/>
      <c r="J370" s="851">
        <v>1040001089656</v>
      </c>
      <c r="K370" s="852"/>
      <c r="L370" s="852"/>
      <c r="M370" s="852"/>
      <c r="N370" s="852"/>
      <c r="O370" s="852"/>
      <c r="P370" s="853" t="s">
        <v>664</v>
      </c>
      <c r="Q370" s="853"/>
      <c r="R370" s="853"/>
      <c r="S370" s="853"/>
      <c r="T370" s="853"/>
      <c r="U370" s="853"/>
      <c r="V370" s="853"/>
      <c r="W370" s="853"/>
      <c r="X370" s="853"/>
      <c r="Y370" s="854">
        <v>21</v>
      </c>
      <c r="Z370" s="855"/>
      <c r="AA370" s="855"/>
      <c r="AB370" s="856"/>
      <c r="AC370" s="857" t="s">
        <v>247</v>
      </c>
      <c r="AD370" s="858"/>
      <c r="AE370" s="858"/>
      <c r="AF370" s="858"/>
      <c r="AG370" s="858"/>
      <c r="AH370" s="877">
        <v>1</v>
      </c>
      <c r="AI370" s="878"/>
      <c r="AJ370" s="878"/>
      <c r="AK370" s="878"/>
      <c r="AL370" s="861">
        <v>99.1</v>
      </c>
      <c r="AM370" s="862"/>
      <c r="AN370" s="862"/>
      <c r="AO370" s="863"/>
      <c r="AP370" s="864" t="s">
        <v>279</v>
      </c>
      <c r="AQ370" s="864"/>
      <c r="AR370" s="864"/>
      <c r="AS370" s="864"/>
      <c r="AT370" s="864"/>
      <c r="AU370" s="864"/>
      <c r="AV370" s="864"/>
      <c r="AW370" s="864"/>
      <c r="AX370" s="864"/>
      <c r="AY370">
        <f>COUNTA($C$370)</f>
        <v>1</v>
      </c>
    </row>
    <row r="371" spans="1:51" ht="42.6" customHeight="1" x14ac:dyDescent="0.15">
      <c r="A371" s="849">
        <v>13</v>
      </c>
      <c r="B371" s="849">
        <v>1</v>
      </c>
      <c r="C371" s="850" t="s">
        <v>679</v>
      </c>
      <c r="D371" s="850"/>
      <c r="E371" s="850"/>
      <c r="F371" s="850"/>
      <c r="G371" s="850"/>
      <c r="H371" s="850"/>
      <c r="I371" s="850"/>
      <c r="J371" s="851">
        <v>9050001037607</v>
      </c>
      <c r="K371" s="852"/>
      <c r="L371" s="852"/>
      <c r="M371" s="852"/>
      <c r="N371" s="852"/>
      <c r="O371" s="852"/>
      <c r="P371" s="853" t="s">
        <v>680</v>
      </c>
      <c r="Q371" s="853"/>
      <c r="R371" s="853"/>
      <c r="S371" s="853"/>
      <c r="T371" s="853"/>
      <c r="U371" s="853"/>
      <c r="V371" s="853"/>
      <c r="W371" s="853"/>
      <c r="X371" s="853"/>
      <c r="Y371" s="854">
        <v>11</v>
      </c>
      <c r="Z371" s="855"/>
      <c r="AA371" s="855"/>
      <c r="AB371" s="856"/>
      <c r="AC371" s="857" t="s">
        <v>247</v>
      </c>
      <c r="AD371" s="858"/>
      <c r="AE371" s="858"/>
      <c r="AF371" s="858"/>
      <c r="AG371" s="858"/>
      <c r="AH371" s="877">
        <v>1</v>
      </c>
      <c r="AI371" s="878"/>
      <c r="AJ371" s="878"/>
      <c r="AK371" s="878"/>
      <c r="AL371" s="861" t="s">
        <v>279</v>
      </c>
      <c r="AM371" s="862"/>
      <c r="AN371" s="862"/>
      <c r="AO371" s="863"/>
      <c r="AP371" s="864" t="s">
        <v>279</v>
      </c>
      <c r="AQ371" s="864"/>
      <c r="AR371" s="864"/>
      <c r="AS371" s="864"/>
      <c r="AT371" s="864"/>
      <c r="AU371" s="864"/>
      <c r="AV371" s="864"/>
      <c r="AW371" s="864"/>
      <c r="AX371" s="864"/>
      <c r="AY371">
        <f>COUNTA($C$371)</f>
        <v>1</v>
      </c>
    </row>
    <row r="372" spans="1:51" ht="30" customHeight="1" x14ac:dyDescent="0.15">
      <c r="A372" s="849">
        <v>14</v>
      </c>
      <c r="B372" s="849">
        <v>1</v>
      </c>
      <c r="C372" s="850" t="s">
        <v>679</v>
      </c>
      <c r="D372" s="850"/>
      <c r="E372" s="850"/>
      <c r="F372" s="850"/>
      <c r="G372" s="850"/>
      <c r="H372" s="850"/>
      <c r="I372" s="850"/>
      <c r="J372" s="851">
        <v>9050001037607</v>
      </c>
      <c r="K372" s="852"/>
      <c r="L372" s="852"/>
      <c r="M372" s="852"/>
      <c r="N372" s="852"/>
      <c r="O372" s="852"/>
      <c r="P372" s="853" t="s">
        <v>681</v>
      </c>
      <c r="Q372" s="853"/>
      <c r="R372" s="853"/>
      <c r="S372" s="853"/>
      <c r="T372" s="853"/>
      <c r="U372" s="853"/>
      <c r="V372" s="853"/>
      <c r="W372" s="853"/>
      <c r="X372" s="853"/>
      <c r="Y372" s="854">
        <v>5</v>
      </c>
      <c r="Z372" s="855"/>
      <c r="AA372" s="855"/>
      <c r="AB372" s="856"/>
      <c r="AC372" s="857" t="s">
        <v>247</v>
      </c>
      <c r="AD372" s="858"/>
      <c r="AE372" s="858"/>
      <c r="AF372" s="858"/>
      <c r="AG372" s="858"/>
      <c r="AH372" s="877">
        <v>1</v>
      </c>
      <c r="AI372" s="878"/>
      <c r="AJ372" s="878"/>
      <c r="AK372" s="878"/>
      <c r="AL372" s="861" t="s">
        <v>279</v>
      </c>
      <c r="AM372" s="862"/>
      <c r="AN372" s="862"/>
      <c r="AO372" s="863"/>
      <c r="AP372" s="864" t="s">
        <v>279</v>
      </c>
      <c r="AQ372" s="864"/>
      <c r="AR372" s="864"/>
      <c r="AS372" s="864"/>
      <c r="AT372" s="864"/>
      <c r="AU372" s="864"/>
      <c r="AV372" s="864"/>
      <c r="AW372" s="864"/>
      <c r="AX372" s="864"/>
      <c r="AY372">
        <f>COUNTA($C$372)</f>
        <v>1</v>
      </c>
    </row>
    <row r="373" spans="1:51" ht="45.6" customHeight="1" x14ac:dyDescent="0.15">
      <c r="A373" s="849">
        <v>15</v>
      </c>
      <c r="B373" s="849">
        <v>1</v>
      </c>
      <c r="C373" s="850" t="s">
        <v>679</v>
      </c>
      <c r="D373" s="850"/>
      <c r="E373" s="850"/>
      <c r="F373" s="850"/>
      <c r="G373" s="850"/>
      <c r="H373" s="850"/>
      <c r="I373" s="850"/>
      <c r="J373" s="851">
        <v>9050001037607</v>
      </c>
      <c r="K373" s="852"/>
      <c r="L373" s="852"/>
      <c r="M373" s="852"/>
      <c r="N373" s="852"/>
      <c r="O373" s="852"/>
      <c r="P373" s="853" t="s">
        <v>682</v>
      </c>
      <c r="Q373" s="853"/>
      <c r="R373" s="853"/>
      <c r="S373" s="853"/>
      <c r="T373" s="853"/>
      <c r="U373" s="853"/>
      <c r="V373" s="853"/>
      <c r="W373" s="853"/>
      <c r="X373" s="853"/>
      <c r="Y373" s="854">
        <v>2</v>
      </c>
      <c r="Z373" s="855"/>
      <c r="AA373" s="855"/>
      <c r="AB373" s="856"/>
      <c r="AC373" s="857" t="s">
        <v>247</v>
      </c>
      <c r="AD373" s="858"/>
      <c r="AE373" s="858"/>
      <c r="AF373" s="858"/>
      <c r="AG373" s="858"/>
      <c r="AH373" s="877">
        <v>1</v>
      </c>
      <c r="AI373" s="878"/>
      <c r="AJ373" s="878"/>
      <c r="AK373" s="878"/>
      <c r="AL373" s="861" t="s">
        <v>279</v>
      </c>
      <c r="AM373" s="862"/>
      <c r="AN373" s="862"/>
      <c r="AO373" s="863"/>
      <c r="AP373" s="864" t="s">
        <v>279</v>
      </c>
      <c r="AQ373" s="864"/>
      <c r="AR373" s="864"/>
      <c r="AS373" s="864"/>
      <c r="AT373" s="864"/>
      <c r="AU373" s="864"/>
      <c r="AV373" s="864"/>
      <c r="AW373" s="864"/>
      <c r="AX373" s="864"/>
      <c r="AY373">
        <f>COUNTA($C$373)</f>
        <v>1</v>
      </c>
    </row>
    <row r="374" spans="1:51" ht="48" customHeight="1" x14ac:dyDescent="0.15">
      <c r="A374" s="849">
        <v>16</v>
      </c>
      <c r="B374" s="849">
        <v>1</v>
      </c>
      <c r="C374" s="850" t="s">
        <v>679</v>
      </c>
      <c r="D374" s="850"/>
      <c r="E374" s="850"/>
      <c r="F374" s="850"/>
      <c r="G374" s="850"/>
      <c r="H374" s="850"/>
      <c r="I374" s="850"/>
      <c r="J374" s="851">
        <v>9050001037607</v>
      </c>
      <c r="K374" s="852"/>
      <c r="L374" s="852"/>
      <c r="M374" s="852"/>
      <c r="N374" s="852"/>
      <c r="O374" s="852"/>
      <c r="P374" s="853" t="s">
        <v>683</v>
      </c>
      <c r="Q374" s="853"/>
      <c r="R374" s="853"/>
      <c r="S374" s="853"/>
      <c r="T374" s="853"/>
      <c r="U374" s="853"/>
      <c r="V374" s="853"/>
      <c r="W374" s="853"/>
      <c r="X374" s="853"/>
      <c r="Y374" s="854">
        <v>1</v>
      </c>
      <c r="Z374" s="855"/>
      <c r="AA374" s="855"/>
      <c r="AB374" s="856"/>
      <c r="AC374" s="857" t="s">
        <v>247</v>
      </c>
      <c r="AD374" s="858"/>
      <c r="AE374" s="858"/>
      <c r="AF374" s="858"/>
      <c r="AG374" s="858"/>
      <c r="AH374" s="877">
        <v>2</v>
      </c>
      <c r="AI374" s="878"/>
      <c r="AJ374" s="878"/>
      <c r="AK374" s="878"/>
      <c r="AL374" s="861" t="s">
        <v>279</v>
      </c>
      <c r="AM374" s="862"/>
      <c r="AN374" s="862"/>
      <c r="AO374" s="863"/>
      <c r="AP374" s="864" t="s">
        <v>279</v>
      </c>
      <c r="AQ374" s="864"/>
      <c r="AR374" s="864"/>
      <c r="AS374" s="864"/>
      <c r="AT374" s="864"/>
      <c r="AU374" s="864"/>
      <c r="AV374" s="864"/>
      <c r="AW374" s="864"/>
      <c r="AX374" s="864"/>
      <c r="AY374">
        <f>COUNTA($C$374)</f>
        <v>1</v>
      </c>
    </row>
    <row r="375" spans="1:51" s="16" customFormat="1" ht="30" customHeight="1" x14ac:dyDescent="0.15">
      <c r="A375" s="849">
        <v>17</v>
      </c>
      <c r="B375" s="849">
        <v>1</v>
      </c>
      <c r="C375" s="850" t="s">
        <v>679</v>
      </c>
      <c r="D375" s="850"/>
      <c r="E375" s="850"/>
      <c r="F375" s="850"/>
      <c r="G375" s="850"/>
      <c r="H375" s="850"/>
      <c r="I375" s="850"/>
      <c r="J375" s="851">
        <v>9050001037607</v>
      </c>
      <c r="K375" s="852"/>
      <c r="L375" s="852"/>
      <c r="M375" s="852"/>
      <c r="N375" s="852"/>
      <c r="O375" s="852"/>
      <c r="P375" s="853" t="s">
        <v>684</v>
      </c>
      <c r="Q375" s="853"/>
      <c r="R375" s="853"/>
      <c r="S375" s="853"/>
      <c r="T375" s="853"/>
      <c r="U375" s="853"/>
      <c r="V375" s="853"/>
      <c r="W375" s="853"/>
      <c r="X375" s="853"/>
      <c r="Y375" s="854">
        <v>1</v>
      </c>
      <c r="Z375" s="855"/>
      <c r="AA375" s="855"/>
      <c r="AB375" s="856"/>
      <c r="AC375" s="857" t="s">
        <v>247</v>
      </c>
      <c r="AD375" s="858"/>
      <c r="AE375" s="858"/>
      <c r="AF375" s="858"/>
      <c r="AG375" s="858"/>
      <c r="AH375" s="877">
        <v>1</v>
      </c>
      <c r="AI375" s="878"/>
      <c r="AJ375" s="878"/>
      <c r="AK375" s="878"/>
      <c r="AL375" s="861" t="s">
        <v>279</v>
      </c>
      <c r="AM375" s="862"/>
      <c r="AN375" s="862"/>
      <c r="AO375" s="863"/>
      <c r="AP375" s="864" t="s">
        <v>279</v>
      </c>
      <c r="AQ375" s="864"/>
      <c r="AR375" s="864"/>
      <c r="AS375" s="864"/>
      <c r="AT375" s="864"/>
      <c r="AU375" s="864"/>
      <c r="AV375" s="864"/>
      <c r="AW375" s="864"/>
      <c r="AX375" s="864"/>
      <c r="AY375">
        <f>COUNTA($C$375)</f>
        <v>1</v>
      </c>
    </row>
    <row r="376" spans="1:51" ht="30" customHeight="1" x14ac:dyDescent="0.15">
      <c r="A376" s="849">
        <v>18</v>
      </c>
      <c r="B376" s="849">
        <v>1</v>
      </c>
      <c r="C376" s="850" t="s">
        <v>685</v>
      </c>
      <c r="D376" s="850"/>
      <c r="E376" s="850"/>
      <c r="F376" s="850"/>
      <c r="G376" s="850"/>
      <c r="H376" s="850"/>
      <c r="I376" s="850"/>
      <c r="J376" s="851">
        <v>1010601035921</v>
      </c>
      <c r="K376" s="852"/>
      <c r="L376" s="852"/>
      <c r="M376" s="852"/>
      <c r="N376" s="852"/>
      <c r="O376" s="852"/>
      <c r="P376" s="853" t="s">
        <v>686</v>
      </c>
      <c r="Q376" s="853"/>
      <c r="R376" s="853"/>
      <c r="S376" s="853"/>
      <c r="T376" s="853"/>
      <c r="U376" s="853"/>
      <c r="V376" s="853"/>
      <c r="W376" s="853"/>
      <c r="X376" s="853"/>
      <c r="Y376" s="854">
        <v>14</v>
      </c>
      <c r="Z376" s="855"/>
      <c r="AA376" s="855"/>
      <c r="AB376" s="856"/>
      <c r="AC376" s="857" t="s">
        <v>247</v>
      </c>
      <c r="AD376" s="858"/>
      <c r="AE376" s="858"/>
      <c r="AF376" s="858"/>
      <c r="AG376" s="858"/>
      <c r="AH376" s="877">
        <v>1</v>
      </c>
      <c r="AI376" s="878"/>
      <c r="AJ376" s="878"/>
      <c r="AK376" s="878"/>
      <c r="AL376" s="861">
        <v>100</v>
      </c>
      <c r="AM376" s="862"/>
      <c r="AN376" s="862"/>
      <c r="AO376" s="863"/>
      <c r="AP376" s="864" t="s">
        <v>279</v>
      </c>
      <c r="AQ376" s="864"/>
      <c r="AR376" s="864"/>
      <c r="AS376" s="864"/>
      <c r="AT376" s="864"/>
      <c r="AU376" s="864"/>
      <c r="AV376" s="864"/>
      <c r="AW376" s="864"/>
      <c r="AX376" s="864"/>
      <c r="AY376">
        <f>COUNTA($C$376)</f>
        <v>1</v>
      </c>
    </row>
    <row r="377" spans="1:51" ht="63.6" customHeight="1" x14ac:dyDescent="0.15">
      <c r="A377" s="849">
        <v>19</v>
      </c>
      <c r="B377" s="849">
        <v>1</v>
      </c>
      <c r="C377" s="850" t="s">
        <v>687</v>
      </c>
      <c r="D377" s="850"/>
      <c r="E377" s="850"/>
      <c r="F377" s="850"/>
      <c r="G377" s="850"/>
      <c r="H377" s="850"/>
      <c r="I377" s="850"/>
      <c r="J377" s="851">
        <v>8070002007459</v>
      </c>
      <c r="K377" s="852"/>
      <c r="L377" s="852"/>
      <c r="M377" s="852"/>
      <c r="N377" s="852"/>
      <c r="O377" s="852"/>
      <c r="P377" s="853" t="s">
        <v>688</v>
      </c>
      <c r="Q377" s="853"/>
      <c r="R377" s="853"/>
      <c r="S377" s="853"/>
      <c r="T377" s="853"/>
      <c r="U377" s="853"/>
      <c r="V377" s="853"/>
      <c r="W377" s="853"/>
      <c r="X377" s="853"/>
      <c r="Y377" s="854">
        <v>13</v>
      </c>
      <c r="Z377" s="855"/>
      <c r="AA377" s="855"/>
      <c r="AB377" s="856"/>
      <c r="AC377" s="857" t="s">
        <v>247</v>
      </c>
      <c r="AD377" s="858"/>
      <c r="AE377" s="858"/>
      <c r="AF377" s="858"/>
      <c r="AG377" s="858"/>
      <c r="AH377" s="877">
        <v>1</v>
      </c>
      <c r="AI377" s="878"/>
      <c r="AJ377" s="878"/>
      <c r="AK377" s="878"/>
      <c r="AL377" s="861">
        <v>94.3</v>
      </c>
      <c r="AM377" s="862"/>
      <c r="AN377" s="862"/>
      <c r="AO377" s="863"/>
      <c r="AP377" s="864" t="s">
        <v>279</v>
      </c>
      <c r="AQ377" s="864"/>
      <c r="AR377" s="864"/>
      <c r="AS377" s="864"/>
      <c r="AT377" s="864"/>
      <c r="AU377" s="864"/>
      <c r="AV377" s="864"/>
      <c r="AW377" s="864"/>
      <c r="AX377" s="864"/>
      <c r="AY377">
        <f>COUNTA($C$377)</f>
        <v>1</v>
      </c>
    </row>
    <row r="378" spans="1:51" ht="53.45" customHeight="1" x14ac:dyDescent="0.15">
      <c r="A378" s="849">
        <v>20</v>
      </c>
      <c r="B378" s="849">
        <v>1</v>
      </c>
      <c r="C378" s="850" t="s">
        <v>689</v>
      </c>
      <c r="D378" s="850"/>
      <c r="E378" s="850"/>
      <c r="F378" s="850"/>
      <c r="G378" s="850"/>
      <c r="H378" s="850"/>
      <c r="I378" s="850"/>
      <c r="J378" s="851">
        <v>6090001003112</v>
      </c>
      <c r="K378" s="852"/>
      <c r="L378" s="852"/>
      <c r="M378" s="852"/>
      <c r="N378" s="852"/>
      <c r="O378" s="852"/>
      <c r="P378" s="853" t="s">
        <v>690</v>
      </c>
      <c r="Q378" s="853"/>
      <c r="R378" s="853"/>
      <c r="S378" s="853"/>
      <c r="T378" s="853"/>
      <c r="U378" s="853"/>
      <c r="V378" s="853"/>
      <c r="W378" s="853"/>
      <c r="X378" s="853"/>
      <c r="Y378" s="854">
        <v>12</v>
      </c>
      <c r="Z378" s="855"/>
      <c r="AA378" s="855"/>
      <c r="AB378" s="856"/>
      <c r="AC378" s="857" t="s">
        <v>247</v>
      </c>
      <c r="AD378" s="858"/>
      <c r="AE378" s="858"/>
      <c r="AF378" s="858"/>
      <c r="AG378" s="858"/>
      <c r="AH378" s="877">
        <v>1</v>
      </c>
      <c r="AI378" s="878"/>
      <c r="AJ378" s="878"/>
      <c r="AK378" s="878"/>
      <c r="AL378" s="861">
        <v>100</v>
      </c>
      <c r="AM378" s="862"/>
      <c r="AN378" s="862"/>
      <c r="AO378" s="863"/>
      <c r="AP378" s="864" t="s">
        <v>279</v>
      </c>
      <c r="AQ378" s="864"/>
      <c r="AR378" s="864"/>
      <c r="AS378" s="864"/>
      <c r="AT378" s="864"/>
      <c r="AU378" s="864"/>
      <c r="AV378" s="864"/>
      <c r="AW378" s="864"/>
      <c r="AX378" s="864"/>
      <c r="AY378">
        <f>COUNTA($C$378)</f>
        <v>1</v>
      </c>
    </row>
    <row r="379" spans="1:51" ht="60" customHeight="1" x14ac:dyDescent="0.15">
      <c r="A379" s="849">
        <v>21</v>
      </c>
      <c r="B379" s="849">
        <v>1</v>
      </c>
      <c r="C379" s="850" t="s">
        <v>691</v>
      </c>
      <c r="D379" s="850"/>
      <c r="E379" s="850"/>
      <c r="F379" s="850"/>
      <c r="G379" s="850"/>
      <c r="H379" s="850"/>
      <c r="I379" s="850"/>
      <c r="J379" s="851">
        <v>3010001100935</v>
      </c>
      <c r="K379" s="852"/>
      <c r="L379" s="852"/>
      <c r="M379" s="852"/>
      <c r="N379" s="852"/>
      <c r="O379" s="852"/>
      <c r="P379" s="853" t="s">
        <v>692</v>
      </c>
      <c r="Q379" s="853"/>
      <c r="R379" s="853"/>
      <c r="S379" s="853"/>
      <c r="T379" s="853"/>
      <c r="U379" s="853"/>
      <c r="V379" s="853"/>
      <c r="W379" s="853"/>
      <c r="X379" s="853"/>
      <c r="Y379" s="854">
        <v>7</v>
      </c>
      <c r="Z379" s="855"/>
      <c r="AA379" s="855"/>
      <c r="AB379" s="856"/>
      <c r="AC379" s="857" t="s">
        <v>247</v>
      </c>
      <c r="AD379" s="858"/>
      <c r="AE379" s="858"/>
      <c r="AF379" s="858"/>
      <c r="AG379" s="858"/>
      <c r="AH379" s="877">
        <v>1</v>
      </c>
      <c r="AI379" s="878"/>
      <c r="AJ379" s="878"/>
      <c r="AK379" s="878"/>
      <c r="AL379" s="861">
        <v>100</v>
      </c>
      <c r="AM379" s="862"/>
      <c r="AN379" s="862"/>
      <c r="AO379" s="863"/>
      <c r="AP379" s="864" t="s">
        <v>279</v>
      </c>
      <c r="AQ379" s="864"/>
      <c r="AR379" s="864"/>
      <c r="AS379" s="864"/>
      <c r="AT379" s="864"/>
      <c r="AU379" s="864"/>
      <c r="AV379" s="864"/>
      <c r="AW379" s="864"/>
      <c r="AX379" s="864"/>
      <c r="AY379">
        <f>COUNTA($C$379)</f>
        <v>1</v>
      </c>
    </row>
    <row r="380" spans="1:51" ht="30" customHeight="1" x14ac:dyDescent="0.15">
      <c r="A380" s="849">
        <v>22</v>
      </c>
      <c r="B380" s="849">
        <v>1</v>
      </c>
      <c r="C380" s="850" t="s">
        <v>691</v>
      </c>
      <c r="D380" s="850"/>
      <c r="E380" s="850"/>
      <c r="F380" s="850"/>
      <c r="G380" s="850"/>
      <c r="H380" s="850"/>
      <c r="I380" s="850"/>
      <c r="J380" s="851">
        <v>3010001100935</v>
      </c>
      <c r="K380" s="852"/>
      <c r="L380" s="852"/>
      <c r="M380" s="852"/>
      <c r="N380" s="852"/>
      <c r="O380" s="852"/>
      <c r="P380" s="853" t="s">
        <v>693</v>
      </c>
      <c r="Q380" s="853"/>
      <c r="R380" s="853"/>
      <c r="S380" s="853"/>
      <c r="T380" s="853"/>
      <c r="U380" s="853"/>
      <c r="V380" s="853"/>
      <c r="W380" s="853"/>
      <c r="X380" s="853"/>
      <c r="Y380" s="854">
        <v>2</v>
      </c>
      <c r="Z380" s="855"/>
      <c r="AA380" s="855"/>
      <c r="AB380" s="856"/>
      <c r="AC380" s="857" t="s">
        <v>247</v>
      </c>
      <c r="AD380" s="858"/>
      <c r="AE380" s="858"/>
      <c r="AF380" s="858"/>
      <c r="AG380" s="858"/>
      <c r="AH380" s="877">
        <v>2</v>
      </c>
      <c r="AI380" s="878"/>
      <c r="AJ380" s="878"/>
      <c r="AK380" s="878"/>
      <c r="AL380" s="861">
        <v>99.5</v>
      </c>
      <c r="AM380" s="862"/>
      <c r="AN380" s="862"/>
      <c r="AO380" s="863"/>
      <c r="AP380" s="864" t="s">
        <v>279</v>
      </c>
      <c r="AQ380" s="864"/>
      <c r="AR380" s="864"/>
      <c r="AS380" s="864"/>
      <c r="AT380" s="864"/>
      <c r="AU380" s="864"/>
      <c r="AV380" s="864"/>
      <c r="AW380" s="864"/>
      <c r="AX380" s="864"/>
      <c r="AY380">
        <f>COUNTA($C$380)</f>
        <v>1</v>
      </c>
    </row>
    <row r="381" spans="1:51" ht="30" hidden="1" customHeight="1" x14ac:dyDescent="0.15">
      <c r="A381" s="849">
        <v>23</v>
      </c>
      <c r="B381" s="849">
        <v>1</v>
      </c>
      <c r="C381" s="850"/>
      <c r="D381" s="850"/>
      <c r="E381" s="850"/>
      <c r="F381" s="850"/>
      <c r="G381" s="850"/>
      <c r="H381" s="850"/>
      <c r="I381" s="850"/>
      <c r="J381" s="851"/>
      <c r="K381" s="852"/>
      <c r="L381" s="852"/>
      <c r="M381" s="852"/>
      <c r="N381" s="852"/>
      <c r="O381" s="852"/>
      <c r="P381" s="853"/>
      <c r="Q381" s="853"/>
      <c r="R381" s="853"/>
      <c r="S381" s="853"/>
      <c r="T381" s="853"/>
      <c r="U381" s="853"/>
      <c r="V381" s="853"/>
      <c r="W381" s="853"/>
      <c r="X381" s="853"/>
      <c r="Y381" s="854"/>
      <c r="Z381" s="855"/>
      <c r="AA381" s="855"/>
      <c r="AB381" s="856"/>
      <c r="AC381" s="857"/>
      <c r="AD381" s="858"/>
      <c r="AE381" s="858"/>
      <c r="AF381" s="858"/>
      <c r="AG381" s="858"/>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30" hidden="1" customHeight="1" x14ac:dyDescent="0.15">
      <c r="A382" s="849">
        <v>24</v>
      </c>
      <c r="B382" s="849">
        <v>1</v>
      </c>
      <c r="C382" s="850"/>
      <c r="D382" s="850"/>
      <c r="E382" s="850"/>
      <c r="F382" s="850"/>
      <c r="G382" s="850"/>
      <c r="H382" s="850"/>
      <c r="I382" s="850"/>
      <c r="J382" s="851"/>
      <c r="K382" s="852"/>
      <c r="L382" s="852"/>
      <c r="M382" s="852"/>
      <c r="N382" s="852"/>
      <c r="O382" s="852"/>
      <c r="P382" s="853"/>
      <c r="Q382" s="853"/>
      <c r="R382" s="853"/>
      <c r="S382" s="853"/>
      <c r="T382" s="853"/>
      <c r="U382" s="853"/>
      <c r="V382" s="853"/>
      <c r="W382" s="853"/>
      <c r="X382" s="853"/>
      <c r="Y382" s="854"/>
      <c r="Z382" s="855"/>
      <c r="AA382" s="855"/>
      <c r="AB382" s="856"/>
      <c r="AC382" s="857"/>
      <c r="AD382" s="858"/>
      <c r="AE382" s="858"/>
      <c r="AF382" s="858"/>
      <c r="AG382" s="858"/>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49">
        <v>25</v>
      </c>
      <c r="B383" s="849">
        <v>1</v>
      </c>
      <c r="C383" s="850"/>
      <c r="D383" s="850"/>
      <c r="E383" s="850"/>
      <c r="F383" s="850"/>
      <c r="G383" s="850"/>
      <c r="H383" s="850"/>
      <c r="I383" s="850"/>
      <c r="J383" s="851"/>
      <c r="K383" s="852"/>
      <c r="L383" s="852"/>
      <c r="M383" s="852"/>
      <c r="N383" s="852"/>
      <c r="O383" s="852"/>
      <c r="P383" s="853"/>
      <c r="Q383" s="853"/>
      <c r="R383" s="853"/>
      <c r="S383" s="853"/>
      <c r="T383" s="853"/>
      <c r="U383" s="853"/>
      <c r="V383" s="853"/>
      <c r="W383" s="853"/>
      <c r="X383" s="853"/>
      <c r="Y383" s="854"/>
      <c r="Z383" s="855"/>
      <c r="AA383" s="855"/>
      <c r="AB383" s="856"/>
      <c r="AC383" s="857"/>
      <c r="AD383" s="858"/>
      <c r="AE383" s="858"/>
      <c r="AF383" s="858"/>
      <c r="AG383" s="858"/>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49">
        <v>26</v>
      </c>
      <c r="B384" s="849">
        <v>1</v>
      </c>
      <c r="C384" s="850"/>
      <c r="D384" s="850"/>
      <c r="E384" s="850"/>
      <c r="F384" s="850"/>
      <c r="G384" s="850"/>
      <c r="H384" s="850"/>
      <c r="I384" s="850"/>
      <c r="J384" s="851"/>
      <c r="K384" s="852"/>
      <c r="L384" s="852"/>
      <c r="M384" s="852"/>
      <c r="N384" s="852"/>
      <c r="O384" s="852"/>
      <c r="P384" s="853"/>
      <c r="Q384" s="853"/>
      <c r="R384" s="853"/>
      <c r="S384" s="853"/>
      <c r="T384" s="853"/>
      <c r="U384" s="853"/>
      <c r="V384" s="853"/>
      <c r="W384" s="853"/>
      <c r="X384" s="853"/>
      <c r="Y384" s="854"/>
      <c r="Z384" s="855"/>
      <c r="AA384" s="855"/>
      <c r="AB384" s="856"/>
      <c r="AC384" s="857"/>
      <c r="AD384" s="858"/>
      <c r="AE384" s="858"/>
      <c r="AF384" s="858"/>
      <c r="AG384" s="858"/>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49">
        <v>27</v>
      </c>
      <c r="B385" s="849">
        <v>1</v>
      </c>
      <c r="C385" s="850"/>
      <c r="D385" s="850"/>
      <c r="E385" s="850"/>
      <c r="F385" s="850"/>
      <c r="G385" s="850"/>
      <c r="H385" s="850"/>
      <c r="I385" s="850"/>
      <c r="J385" s="851"/>
      <c r="K385" s="852"/>
      <c r="L385" s="852"/>
      <c r="M385" s="852"/>
      <c r="N385" s="852"/>
      <c r="O385" s="852"/>
      <c r="P385" s="853"/>
      <c r="Q385" s="853"/>
      <c r="R385" s="853"/>
      <c r="S385" s="853"/>
      <c r="T385" s="853"/>
      <c r="U385" s="853"/>
      <c r="V385" s="853"/>
      <c r="W385" s="853"/>
      <c r="X385" s="853"/>
      <c r="Y385" s="854"/>
      <c r="Z385" s="855"/>
      <c r="AA385" s="855"/>
      <c r="AB385" s="856"/>
      <c r="AC385" s="857"/>
      <c r="AD385" s="858"/>
      <c r="AE385" s="858"/>
      <c r="AF385" s="858"/>
      <c r="AG385" s="858"/>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49">
        <v>28</v>
      </c>
      <c r="B386" s="849">
        <v>1</v>
      </c>
      <c r="C386" s="850"/>
      <c r="D386" s="850"/>
      <c r="E386" s="850"/>
      <c r="F386" s="850"/>
      <c r="G386" s="850"/>
      <c r="H386" s="850"/>
      <c r="I386" s="850"/>
      <c r="J386" s="851"/>
      <c r="K386" s="852"/>
      <c r="L386" s="852"/>
      <c r="M386" s="852"/>
      <c r="N386" s="852"/>
      <c r="O386" s="852"/>
      <c r="P386" s="853"/>
      <c r="Q386" s="853"/>
      <c r="R386" s="853"/>
      <c r="S386" s="853"/>
      <c r="T386" s="853"/>
      <c r="U386" s="853"/>
      <c r="V386" s="853"/>
      <c r="W386" s="853"/>
      <c r="X386" s="853"/>
      <c r="Y386" s="854"/>
      <c r="Z386" s="855"/>
      <c r="AA386" s="855"/>
      <c r="AB386" s="856"/>
      <c r="AC386" s="857"/>
      <c r="AD386" s="858"/>
      <c r="AE386" s="858"/>
      <c r="AF386" s="858"/>
      <c r="AG386" s="858"/>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49">
        <v>29</v>
      </c>
      <c r="B387" s="849">
        <v>1</v>
      </c>
      <c r="C387" s="850"/>
      <c r="D387" s="850"/>
      <c r="E387" s="850"/>
      <c r="F387" s="850"/>
      <c r="G387" s="850"/>
      <c r="H387" s="850"/>
      <c r="I387" s="850"/>
      <c r="J387" s="851"/>
      <c r="K387" s="852"/>
      <c r="L387" s="852"/>
      <c r="M387" s="852"/>
      <c r="N387" s="852"/>
      <c r="O387" s="852"/>
      <c r="P387" s="853"/>
      <c r="Q387" s="853"/>
      <c r="R387" s="853"/>
      <c r="S387" s="853"/>
      <c r="T387" s="853"/>
      <c r="U387" s="853"/>
      <c r="V387" s="853"/>
      <c r="W387" s="853"/>
      <c r="X387" s="853"/>
      <c r="Y387" s="854"/>
      <c r="Z387" s="855"/>
      <c r="AA387" s="855"/>
      <c r="AB387" s="856"/>
      <c r="AC387" s="857"/>
      <c r="AD387" s="858"/>
      <c r="AE387" s="858"/>
      <c r="AF387" s="858"/>
      <c r="AG387" s="858"/>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49">
        <v>30</v>
      </c>
      <c r="B388" s="849">
        <v>1</v>
      </c>
      <c r="C388" s="850"/>
      <c r="D388" s="850"/>
      <c r="E388" s="850"/>
      <c r="F388" s="850"/>
      <c r="G388" s="850"/>
      <c r="H388" s="850"/>
      <c r="I388" s="850"/>
      <c r="J388" s="851"/>
      <c r="K388" s="852"/>
      <c r="L388" s="852"/>
      <c r="M388" s="852"/>
      <c r="N388" s="852"/>
      <c r="O388" s="852"/>
      <c r="P388" s="853"/>
      <c r="Q388" s="853"/>
      <c r="R388" s="853"/>
      <c r="S388" s="853"/>
      <c r="T388" s="853"/>
      <c r="U388" s="853"/>
      <c r="V388" s="853"/>
      <c r="W388" s="853"/>
      <c r="X388" s="853"/>
      <c r="Y388" s="854"/>
      <c r="Z388" s="855"/>
      <c r="AA388" s="855"/>
      <c r="AB388" s="856"/>
      <c r="AC388" s="857"/>
      <c r="AD388" s="858"/>
      <c r="AE388" s="858"/>
      <c r="AF388" s="858"/>
      <c r="AG388" s="858"/>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0"/>
      <c r="B391" s="870"/>
      <c r="C391" s="870" t="s">
        <v>24</v>
      </c>
      <c r="D391" s="870"/>
      <c r="E391" s="870"/>
      <c r="F391" s="870"/>
      <c r="G391" s="870"/>
      <c r="H391" s="870"/>
      <c r="I391" s="870"/>
      <c r="J391" s="871" t="s">
        <v>193</v>
      </c>
      <c r="K391" s="568"/>
      <c r="L391" s="568"/>
      <c r="M391" s="568"/>
      <c r="N391" s="568"/>
      <c r="O391" s="568"/>
      <c r="P391" s="425" t="s">
        <v>25</v>
      </c>
      <c r="Q391" s="425"/>
      <c r="R391" s="425"/>
      <c r="S391" s="425"/>
      <c r="T391" s="425"/>
      <c r="U391" s="425"/>
      <c r="V391" s="425"/>
      <c r="W391" s="425"/>
      <c r="X391" s="425"/>
      <c r="Y391" s="872" t="s">
        <v>192</v>
      </c>
      <c r="Z391" s="873"/>
      <c r="AA391" s="873"/>
      <c r="AB391" s="873"/>
      <c r="AC391" s="871" t="s">
        <v>225</v>
      </c>
      <c r="AD391" s="871"/>
      <c r="AE391" s="871"/>
      <c r="AF391" s="871"/>
      <c r="AG391" s="871"/>
      <c r="AH391" s="872" t="s">
        <v>243</v>
      </c>
      <c r="AI391" s="870"/>
      <c r="AJ391" s="870"/>
      <c r="AK391" s="870"/>
      <c r="AL391" s="870" t="s">
        <v>19</v>
      </c>
      <c r="AM391" s="870"/>
      <c r="AN391" s="870"/>
      <c r="AO391" s="874"/>
      <c r="AP391" s="848" t="s">
        <v>194</v>
      </c>
      <c r="AQ391" s="848"/>
      <c r="AR391" s="848"/>
      <c r="AS391" s="848"/>
      <c r="AT391" s="848"/>
      <c r="AU391" s="848"/>
      <c r="AV391" s="848"/>
      <c r="AW391" s="848"/>
      <c r="AX391" s="848"/>
      <c r="AY391">
        <f>$AY$389</f>
        <v>1</v>
      </c>
    </row>
    <row r="392" spans="1:51" ht="30" customHeight="1" x14ac:dyDescent="0.15">
      <c r="A392" s="849">
        <v>1</v>
      </c>
      <c r="B392" s="849">
        <v>1</v>
      </c>
      <c r="C392" s="850" t="s">
        <v>694</v>
      </c>
      <c r="D392" s="850"/>
      <c r="E392" s="850"/>
      <c r="F392" s="850"/>
      <c r="G392" s="850"/>
      <c r="H392" s="850"/>
      <c r="I392" s="850"/>
      <c r="J392" s="851">
        <v>6010401015821</v>
      </c>
      <c r="K392" s="852"/>
      <c r="L392" s="852"/>
      <c r="M392" s="852"/>
      <c r="N392" s="852"/>
      <c r="O392" s="852"/>
      <c r="P392" s="853" t="s">
        <v>695</v>
      </c>
      <c r="Q392" s="853"/>
      <c r="R392" s="853"/>
      <c r="S392" s="853"/>
      <c r="T392" s="853"/>
      <c r="U392" s="853"/>
      <c r="V392" s="853"/>
      <c r="W392" s="853"/>
      <c r="X392" s="853"/>
      <c r="Y392" s="854">
        <v>374</v>
      </c>
      <c r="Z392" s="855"/>
      <c r="AA392" s="855"/>
      <c r="AB392" s="856"/>
      <c r="AC392" s="857" t="s">
        <v>696</v>
      </c>
      <c r="AD392" s="858"/>
      <c r="AE392" s="858"/>
      <c r="AF392" s="858"/>
      <c r="AG392" s="858"/>
      <c r="AH392" s="859" t="s">
        <v>279</v>
      </c>
      <c r="AI392" s="860"/>
      <c r="AJ392" s="860"/>
      <c r="AK392" s="860"/>
      <c r="AL392" s="861" t="s">
        <v>279</v>
      </c>
      <c r="AM392" s="862"/>
      <c r="AN392" s="862"/>
      <c r="AO392" s="863"/>
      <c r="AP392" s="864" t="s">
        <v>279</v>
      </c>
      <c r="AQ392" s="864"/>
      <c r="AR392" s="864"/>
      <c r="AS392" s="864"/>
      <c r="AT392" s="864"/>
      <c r="AU392" s="864"/>
      <c r="AV392" s="864"/>
      <c r="AW392" s="864"/>
      <c r="AX392" s="864"/>
      <c r="AY392">
        <f>$AY$389</f>
        <v>1</v>
      </c>
    </row>
    <row r="393" spans="1:51" ht="30" customHeight="1" x14ac:dyDescent="0.15">
      <c r="A393" s="849">
        <v>2</v>
      </c>
      <c r="B393" s="849">
        <v>1</v>
      </c>
      <c r="C393" s="875" t="s">
        <v>697</v>
      </c>
      <c r="D393" s="850"/>
      <c r="E393" s="850"/>
      <c r="F393" s="850"/>
      <c r="G393" s="850"/>
      <c r="H393" s="850"/>
      <c r="I393" s="850"/>
      <c r="J393" s="851">
        <v>2011101014084</v>
      </c>
      <c r="K393" s="852"/>
      <c r="L393" s="852"/>
      <c r="M393" s="852"/>
      <c r="N393" s="852"/>
      <c r="O393" s="852"/>
      <c r="P393" s="853" t="s">
        <v>698</v>
      </c>
      <c r="Q393" s="853"/>
      <c r="R393" s="853"/>
      <c r="S393" s="853"/>
      <c r="T393" s="853"/>
      <c r="U393" s="853"/>
      <c r="V393" s="853"/>
      <c r="W393" s="853"/>
      <c r="X393" s="853"/>
      <c r="Y393" s="854">
        <v>9</v>
      </c>
      <c r="Z393" s="855"/>
      <c r="AA393" s="855"/>
      <c r="AB393" s="856"/>
      <c r="AC393" s="857" t="s">
        <v>252</v>
      </c>
      <c r="AD393" s="858"/>
      <c r="AE393" s="858"/>
      <c r="AF393" s="858"/>
      <c r="AG393" s="858"/>
      <c r="AH393" s="859" t="s">
        <v>279</v>
      </c>
      <c r="AI393" s="860"/>
      <c r="AJ393" s="860"/>
      <c r="AK393" s="860"/>
      <c r="AL393" s="861" t="s">
        <v>279</v>
      </c>
      <c r="AM393" s="862"/>
      <c r="AN393" s="862"/>
      <c r="AO393" s="863"/>
      <c r="AP393" s="864" t="s">
        <v>279</v>
      </c>
      <c r="AQ393" s="864"/>
      <c r="AR393" s="864"/>
      <c r="AS393" s="864"/>
      <c r="AT393" s="864"/>
      <c r="AU393" s="864"/>
      <c r="AV393" s="864"/>
      <c r="AW393" s="864"/>
      <c r="AX393" s="864"/>
      <c r="AY393">
        <f>COUNTA($C$393)</f>
        <v>1</v>
      </c>
    </row>
    <row r="394" spans="1:51" ht="55.9" customHeight="1" x14ac:dyDescent="0.15">
      <c r="A394" s="849">
        <v>3</v>
      </c>
      <c r="B394" s="849">
        <v>1</v>
      </c>
      <c r="C394" s="875" t="s">
        <v>697</v>
      </c>
      <c r="D394" s="850"/>
      <c r="E394" s="850"/>
      <c r="F394" s="850"/>
      <c r="G394" s="850"/>
      <c r="H394" s="850"/>
      <c r="I394" s="850"/>
      <c r="J394" s="851">
        <v>2011101014084</v>
      </c>
      <c r="K394" s="852"/>
      <c r="L394" s="852"/>
      <c r="M394" s="852"/>
      <c r="N394" s="852"/>
      <c r="O394" s="852"/>
      <c r="P394" s="876" t="s">
        <v>699</v>
      </c>
      <c r="Q394" s="853"/>
      <c r="R394" s="853"/>
      <c r="S394" s="853"/>
      <c r="T394" s="853"/>
      <c r="U394" s="853"/>
      <c r="V394" s="853"/>
      <c r="W394" s="853"/>
      <c r="X394" s="853"/>
      <c r="Y394" s="854">
        <v>3</v>
      </c>
      <c r="Z394" s="855"/>
      <c r="AA394" s="855"/>
      <c r="AB394" s="856"/>
      <c r="AC394" s="857" t="s">
        <v>252</v>
      </c>
      <c r="AD394" s="858"/>
      <c r="AE394" s="858"/>
      <c r="AF394" s="858"/>
      <c r="AG394" s="858"/>
      <c r="AH394" s="877" t="s">
        <v>279</v>
      </c>
      <c r="AI394" s="878"/>
      <c r="AJ394" s="878"/>
      <c r="AK394" s="878"/>
      <c r="AL394" s="861" t="s">
        <v>279</v>
      </c>
      <c r="AM394" s="862"/>
      <c r="AN394" s="862"/>
      <c r="AO394" s="863"/>
      <c r="AP394" s="864" t="s">
        <v>279</v>
      </c>
      <c r="AQ394" s="864"/>
      <c r="AR394" s="864"/>
      <c r="AS394" s="864"/>
      <c r="AT394" s="864"/>
      <c r="AU394" s="864"/>
      <c r="AV394" s="864"/>
      <c r="AW394" s="864"/>
      <c r="AX394" s="864"/>
      <c r="AY394">
        <f>COUNTA($C$394)</f>
        <v>1</v>
      </c>
    </row>
    <row r="395" spans="1:51" ht="30" customHeight="1" x14ac:dyDescent="0.15">
      <c r="A395" s="849">
        <v>4</v>
      </c>
      <c r="B395" s="849">
        <v>1</v>
      </c>
      <c r="C395" s="875" t="s">
        <v>697</v>
      </c>
      <c r="D395" s="850"/>
      <c r="E395" s="850"/>
      <c r="F395" s="850"/>
      <c r="G395" s="850"/>
      <c r="H395" s="850"/>
      <c r="I395" s="850"/>
      <c r="J395" s="851">
        <v>2011101014084</v>
      </c>
      <c r="K395" s="852"/>
      <c r="L395" s="852"/>
      <c r="M395" s="852"/>
      <c r="N395" s="852"/>
      <c r="O395" s="852"/>
      <c r="P395" s="876" t="s">
        <v>700</v>
      </c>
      <c r="Q395" s="853"/>
      <c r="R395" s="853"/>
      <c r="S395" s="853"/>
      <c r="T395" s="853"/>
      <c r="U395" s="853"/>
      <c r="V395" s="853"/>
      <c r="W395" s="853"/>
      <c r="X395" s="853"/>
      <c r="Y395" s="854">
        <v>5</v>
      </c>
      <c r="Z395" s="855"/>
      <c r="AA395" s="855"/>
      <c r="AB395" s="856"/>
      <c r="AC395" s="857" t="s">
        <v>253</v>
      </c>
      <c r="AD395" s="858"/>
      <c r="AE395" s="858"/>
      <c r="AF395" s="858"/>
      <c r="AG395" s="858"/>
      <c r="AH395" s="877" t="s">
        <v>279</v>
      </c>
      <c r="AI395" s="878"/>
      <c r="AJ395" s="878"/>
      <c r="AK395" s="878"/>
      <c r="AL395" s="861" t="s">
        <v>279</v>
      </c>
      <c r="AM395" s="862"/>
      <c r="AN395" s="862"/>
      <c r="AO395" s="863"/>
      <c r="AP395" s="864" t="s">
        <v>279</v>
      </c>
      <c r="AQ395" s="864"/>
      <c r="AR395" s="864"/>
      <c r="AS395" s="864"/>
      <c r="AT395" s="864"/>
      <c r="AU395" s="864"/>
      <c r="AV395" s="864"/>
      <c r="AW395" s="864"/>
      <c r="AX395" s="864"/>
      <c r="AY395">
        <f>COUNTA($C$395)</f>
        <v>1</v>
      </c>
    </row>
    <row r="396" spans="1:51" ht="30" customHeight="1" x14ac:dyDescent="0.15">
      <c r="A396" s="849">
        <v>5</v>
      </c>
      <c r="B396" s="849">
        <v>1</v>
      </c>
      <c r="C396" s="850" t="s">
        <v>701</v>
      </c>
      <c r="D396" s="850"/>
      <c r="E396" s="850"/>
      <c r="F396" s="850"/>
      <c r="G396" s="850"/>
      <c r="H396" s="850"/>
      <c r="I396" s="850"/>
      <c r="J396" s="851">
        <v>9010401162149</v>
      </c>
      <c r="K396" s="852"/>
      <c r="L396" s="852"/>
      <c r="M396" s="852"/>
      <c r="N396" s="852"/>
      <c r="O396" s="852"/>
      <c r="P396" s="853" t="s">
        <v>702</v>
      </c>
      <c r="Q396" s="853"/>
      <c r="R396" s="853"/>
      <c r="S396" s="853"/>
      <c r="T396" s="853"/>
      <c r="U396" s="853"/>
      <c r="V396" s="853"/>
      <c r="W396" s="853"/>
      <c r="X396" s="853"/>
      <c r="Y396" s="854">
        <v>15</v>
      </c>
      <c r="Z396" s="855"/>
      <c r="AA396" s="855"/>
      <c r="AB396" s="856"/>
      <c r="AC396" s="857" t="s">
        <v>252</v>
      </c>
      <c r="AD396" s="858"/>
      <c r="AE396" s="858"/>
      <c r="AF396" s="858"/>
      <c r="AG396" s="858"/>
      <c r="AH396" s="877" t="s">
        <v>279</v>
      </c>
      <c r="AI396" s="878"/>
      <c r="AJ396" s="878"/>
      <c r="AK396" s="878"/>
      <c r="AL396" s="861" t="s">
        <v>279</v>
      </c>
      <c r="AM396" s="862"/>
      <c r="AN396" s="862"/>
      <c r="AO396" s="863"/>
      <c r="AP396" s="864" t="s">
        <v>279</v>
      </c>
      <c r="AQ396" s="864"/>
      <c r="AR396" s="864"/>
      <c r="AS396" s="864"/>
      <c r="AT396" s="864"/>
      <c r="AU396" s="864"/>
      <c r="AV396" s="864"/>
      <c r="AW396" s="864"/>
      <c r="AX396" s="864"/>
      <c r="AY396">
        <f>COUNTA($C$396)</f>
        <v>1</v>
      </c>
    </row>
    <row r="397" spans="1:51" ht="30" customHeight="1" x14ac:dyDescent="0.15">
      <c r="A397" s="849">
        <v>6</v>
      </c>
      <c r="B397" s="849">
        <v>1</v>
      </c>
      <c r="C397" s="850" t="s">
        <v>703</v>
      </c>
      <c r="D397" s="850"/>
      <c r="E397" s="850"/>
      <c r="F397" s="850"/>
      <c r="G397" s="850"/>
      <c r="H397" s="850"/>
      <c r="I397" s="850"/>
      <c r="J397" s="851">
        <v>1013101001154</v>
      </c>
      <c r="K397" s="852"/>
      <c r="L397" s="852"/>
      <c r="M397" s="852"/>
      <c r="N397" s="852"/>
      <c r="O397" s="852"/>
      <c r="P397" s="853" t="s">
        <v>704</v>
      </c>
      <c r="Q397" s="853"/>
      <c r="R397" s="853"/>
      <c r="S397" s="853"/>
      <c r="T397" s="853"/>
      <c r="U397" s="853"/>
      <c r="V397" s="853"/>
      <c r="W397" s="853"/>
      <c r="X397" s="853"/>
      <c r="Y397" s="854">
        <v>1</v>
      </c>
      <c r="Z397" s="855"/>
      <c r="AA397" s="855"/>
      <c r="AB397" s="856"/>
      <c r="AC397" s="857" t="s">
        <v>252</v>
      </c>
      <c r="AD397" s="858"/>
      <c r="AE397" s="858"/>
      <c r="AF397" s="858"/>
      <c r="AG397" s="858"/>
      <c r="AH397" s="877" t="s">
        <v>279</v>
      </c>
      <c r="AI397" s="878"/>
      <c r="AJ397" s="878"/>
      <c r="AK397" s="878"/>
      <c r="AL397" s="861" t="s">
        <v>279</v>
      </c>
      <c r="AM397" s="862"/>
      <c r="AN397" s="862"/>
      <c r="AO397" s="863"/>
      <c r="AP397" s="864" t="s">
        <v>279</v>
      </c>
      <c r="AQ397" s="864"/>
      <c r="AR397" s="864"/>
      <c r="AS397" s="864"/>
      <c r="AT397" s="864"/>
      <c r="AU397" s="864"/>
      <c r="AV397" s="864"/>
      <c r="AW397" s="864"/>
      <c r="AX397" s="864"/>
      <c r="AY397">
        <f>COUNTA($C$397)</f>
        <v>1</v>
      </c>
    </row>
    <row r="398" spans="1:51" ht="30" customHeight="1" x14ac:dyDescent="0.15">
      <c r="A398" s="849">
        <v>7</v>
      </c>
      <c r="B398" s="849">
        <v>1</v>
      </c>
      <c r="C398" s="850" t="s">
        <v>703</v>
      </c>
      <c r="D398" s="850"/>
      <c r="E398" s="850"/>
      <c r="F398" s="850"/>
      <c r="G398" s="850"/>
      <c r="H398" s="850"/>
      <c r="I398" s="850"/>
      <c r="J398" s="851">
        <v>1013101001154</v>
      </c>
      <c r="K398" s="852"/>
      <c r="L398" s="852"/>
      <c r="M398" s="852"/>
      <c r="N398" s="852"/>
      <c r="O398" s="852"/>
      <c r="P398" s="853" t="s">
        <v>705</v>
      </c>
      <c r="Q398" s="853"/>
      <c r="R398" s="853"/>
      <c r="S398" s="853"/>
      <c r="T398" s="853"/>
      <c r="U398" s="853"/>
      <c r="V398" s="853"/>
      <c r="W398" s="853"/>
      <c r="X398" s="853"/>
      <c r="Y398" s="854">
        <v>8</v>
      </c>
      <c r="Z398" s="855"/>
      <c r="AA398" s="855"/>
      <c r="AB398" s="856"/>
      <c r="AC398" s="857" t="s">
        <v>253</v>
      </c>
      <c r="AD398" s="858"/>
      <c r="AE398" s="858"/>
      <c r="AF398" s="858"/>
      <c r="AG398" s="858"/>
      <c r="AH398" s="877" t="s">
        <v>279</v>
      </c>
      <c r="AI398" s="878"/>
      <c r="AJ398" s="878"/>
      <c r="AK398" s="878"/>
      <c r="AL398" s="861" t="s">
        <v>279</v>
      </c>
      <c r="AM398" s="862"/>
      <c r="AN398" s="862"/>
      <c r="AO398" s="863"/>
      <c r="AP398" s="864" t="s">
        <v>279</v>
      </c>
      <c r="AQ398" s="864"/>
      <c r="AR398" s="864"/>
      <c r="AS398" s="864"/>
      <c r="AT398" s="864"/>
      <c r="AU398" s="864"/>
      <c r="AV398" s="864"/>
      <c r="AW398" s="864"/>
      <c r="AX398" s="864"/>
      <c r="AY398">
        <f>COUNTA($C$398)</f>
        <v>1</v>
      </c>
    </row>
    <row r="399" spans="1:51" ht="47.45" customHeight="1" x14ac:dyDescent="0.15">
      <c r="A399" s="849">
        <v>8</v>
      </c>
      <c r="B399" s="849">
        <v>1</v>
      </c>
      <c r="C399" s="850" t="s">
        <v>706</v>
      </c>
      <c r="D399" s="850"/>
      <c r="E399" s="850"/>
      <c r="F399" s="850"/>
      <c r="G399" s="850"/>
      <c r="H399" s="850"/>
      <c r="I399" s="850"/>
      <c r="J399" s="851">
        <v>5120001111325</v>
      </c>
      <c r="K399" s="852"/>
      <c r="L399" s="852"/>
      <c r="M399" s="852"/>
      <c r="N399" s="852"/>
      <c r="O399" s="852"/>
      <c r="P399" s="853" t="s">
        <v>707</v>
      </c>
      <c r="Q399" s="853"/>
      <c r="R399" s="853"/>
      <c r="S399" s="853"/>
      <c r="T399" s="853"/>
      <c r="U399" s="853"/>
      <c r="V399" s="853"/>
      <c r="W399" s="853"/>
      <c r="X399" s="853"/>
      <c r="Y399" s="854">
        <v>3</v>
      </c>
      <c r="Z399" s="855"/>
      <c r="AA399" s="855"/>
      <c r="AB399" s="856"/>
      <c r="AC399" s="857" t="s">
        <v>252</v>
      </c>
      <c r="AD399" s="858"/>
      <c r="AE399" s="858"/>
      <c r="AF399" s="858"/>
      <c r="AG399" s="858"/>
      <c r="AH399" s="877" t="s">
        <v>279</v>
      </c>
      <c r="AI399" s="878"/>
      <c r="AJ399" s="878"/>
      <c r="AK399" s="878"/>
      <c r="AL399" s="861" t="s">
        <v>279</v>
      </c>
      <c r="AM399" s="862"/>
      <c r="AN399" s="862"/>
      <c r="AO399" s="863"/>
      <c r="AP399" s="864" t="s">
        <v>279</v>
      </c>
      <c r="AQ399" s="864"/>
      <c r="AR399" s="864"/>
      <c r="AS399" s="864"/>
      <c r="AT399" s="864"/>
      <c r="AU399" s="864"/>
      <c r="AV399" s="864"/>
      <c r="AW399" s="864"/>
      <c r="AX399" s="864"/>
      <c r="AY399">
        <f>COUNTA($C$399)</f>
        <v>1</v>
      </c>
    </row>
    <row r="400" spans="1:51" ht="30" customHeight="1" x14ac:dyDescent="0.15">
      <c r="A400" s="849">
        <v>9</v>
      </c>
      <c r="B400" s="849">
        <v>1</v>
      </c>
      <c r="C400" s="850" t="s">
        <v>706</v>
      </c>
      <c r="D400" s="850"/>
      <c r="E400" s="850"/>
      <c r="F400" s="850"/>
      <c r="G400" s="850"/>
      <c r="H400" s="850"/>
      <c r="I400" s="850"/>
      <c r="J400" s="851">
        <v>5120001111325</v>
      </c>
      <c r="K400" s="852"/>
      <c r="L400" s="852"/>
      <c r="M400" s="852"/>
      <c r="N400" s="852"/>
      <c r="O400" s="852"/>
      <c r="P400" s="853" t="s">
        <v>708</v>
      </c>
      <c r="Q400" s="853"/>
      <c r="R400" s="853"/>
      <c r="S400" s="853"/>
      <c r="T400" s="853"/>
      <c r="U400" s="853"/>
      <c r="V400" s="853"/>
      <c r="W400" s="853"/>
      <c r="X400" s="853"/>
      <c r="Y400" s="854">
        <v>3</v>
      </c>
      <c r="Z400" s="855"/>
      <c r="AA400" s="855"/>
      <c r="AB400" s="856"/>
      <c r="AC400" s="857" t="s">
        <v>252</v>
      </c>
      <c r="AD400" s="858"/>
      <c r="AE400" s="858"/>
      <c r="AF400" s="858"/>
      <c r="AG400" s="858"/>
      <c r="AH400" s="877" t="s">
        <v>279</v>
      </c>
      <c r="AI400" s="878"/>
      <c r="AJ400" s="878"/>
      <c r="AK400" s="878"/>
      <c r="AL400" s="861" t="s">
        <v>279</v>
      </c>
      <c r="AM400" s="862"/>
      <c r="AN400" s="862"/>
      <c r="AO400" s="863"/>
      <c r="AP400" s="864" t="s">
        <v>279</v>
      </c>
      <c r="AQ400" s="864"/>
      <c r="AR400" s="864"/>
      <c r="AS400" s="864"/>
      <c r="AT400" s="864"/>
      <c r="AU400" s="864"/>
      <c r="AV400" s="864"/>
      <c r="AW400" s="864"/>
      <c r="AX400" s="864"/>
      <c r="AY400">
        <f>COUNTA($C$400)</f>
        <v>1</v>
      </c>
    </row>
    <row r="401" spans="1:51" ht="30" customHeight="1" x14ac:dyDescent="0.15">
      <c r="A401" s="849">
        <v>10</v>
      </c>
      <c r="B401" s="849">
        <v>1</v>
      </c>
      <c r="C401" s="850" t="s">
        <v>706</v>
      </c>
      <c r="D401" s="850"/>
      <c r="E401" s="850"/>
      <c r="F401" s="850"/>
      <c r="G401" s="850"/>
      <c r="H401" s="850"/>
      <c r="I401" s="850"/>
      <c r="J401" s="851">
        <v>5120001111325</v>
      </c>
      <c r="K401" s="852"/>
      <c r="L401" s="852"/>
      <c r="M401" s="852"/>
      <c r="N401" s="852"/>
      <c r="O401" s="852"/>
      <c r="P401" s="853" t="s">
        <v>709</v>
      </c>
      <c r="Q401" s="853"/>
      <c r="R401" s="853"/>
      <c r="S401" s="853"/>
      <c r="T401" s="853"/>
      <c r="U401" s="853"/>
      <c r="V401" s="853"/>
      <c r="W401" s="853"/>
      <c r="X401" s="853"/>
      <c r="Y401" s="854">
        <v>1</v>
      </c>
      <c r="Z401" s="855"/>
      <c r="AA401" s="855"/>
      <c r="AB401" s="856"/>
      <c r="AC401" s="857" t="s">
        <v>253</v>
      </c>
      <c r="AD401" s="858"/>
      <c r="AE401" s="858"/>
      <c r="AF401" s="858"/>
      <c r="AG401" s="858"/>
      <c r="AH401" s="877" t="s">
        <v>279</v>
      </c>
      <c r="AI401" s="878"/>
      <c r="AJ401" s="878"/>
      <c r="AK401" s="878"/>
      <c r="AL401" s="861" t="s">
        <v>279</v>
      </c>
      <c r="AM401" s="862"/>
      <c r="AN401" s="862"/>
      <c r="AO401" s="863"/>
      <c r="AP401" s="864" t="s">
        <v>279</v>
      </c>
      <c r="AQ401" s="864"/>
      <c r="AR401" s="864"/>
      <c r="AS401" s="864"/>
      <c r="AT401" s="864"/>
      <c r="AU401" s="864"/>
      <c r="AV401" s="864"/>
      <c r="AW401" s="864"/>
      <c r="AX401" s="864"/>
      <c r="AY401">
        <f>COUNTA($C$401)</f>
        <v>1</v>
      </c>
    </row>
    <row r="402" spans="1:51" ht="30" customHeight="1" x14ac:dyDescent="0.15">
      <c r="A402" s="849">
        <v>11</v>
      </c>
      <c r="B402" s="849">
        <v>1</v>
      </c>
      <c r="C402" s="850" t="s">
        <v>710</v>
      </c>
      <c r="D402" s="850"/>
      <c r="E402" s="850"/>
      <c r="F402" s="850"/>
      <c r="G402" s="850"/>
      <c r="H402" s="850"/>
      <c r="I402" s="850"/>
      <c r="J402" s="851">
        <v>9010601014612</v>
      </c>
      <c r="K402" s="852"/>
      <c r="L402" s="852"/>
      <c r="M402" s="852"/>
      <c r="N402" s="852"/>
      <c r="O402" s="852"/>
      <c r="P402" s="853" t="s">
        <v>711</v>
      </c>
      <c r="Q402" s="853"/>
      <c r="R402" s="853"/>
      <c r="S402" s="853"/>
      <c r="T402" s="853"/>
      <c r="U402" s="853"/>
      <c r="V402" s="853"/>
      <c r="W402" s="853"/>
      <c r="X402" s="853"/>
      <c r="Y402" s="854">
        <v>7</v>
      </c>
      <c r="Z402" s="855"/>
      <c r="AA402" s="855"/>
      <c r="AB402" s="856"/>
      <c r="AC402" s="857" t="s">
        <v>253</v>
      </c>
      <c r="AD402" s="858"/>
      <c r="AE402" s="858"/>
      <c r="AF402" s="858"/>
      <c r="AG402" s="858"/>
      <c r="AH402" s="877" t="s">
        <v>279</v>
      </c>
      <c r="AI402" s="878"/>
      <c r="AJ402" s="878"/>
      <c r="AK402" s="878"/>
      <c r="AL402" s="861" t="s">
        <v>279</v>
      </c>
      <c r="AM402" s="862"/>
      <c r="AN402" s="862"/>
      <c r="AO402" s="863"/>
      <c r="AP402" s="864" t="s">
        <v>279</v>
      </c>
      <c r="AQ402" s="864"/>
      <c r="AR402" s="864"/>
      <c r="AS402" s="864"/>
      <c r="AT402" s="864"/>
      <c r="AU402" s="864"/>
      <c r="AV402" s="864"/>
      <c r="AW402" s="864"/>
      <c r="AX402" s="864"/>
      <c r="AY402">
        <f>COUNTA($C$402)</f>
        <v>1</v>
      </c>
    </row>
    <row r="403" spans="1:51" ht="43.15" customHeight="1" x14ac:dyDescent="0.15">
      <c r="A403" s="849">
        <v>12</v>
      </c>
      <c r="B403" s="849">
        <v>1</v>
      </c>
      <c r="C403" s="850" t="s">
        <v>665</v>
      </c>
      <c r="D403" s="850"/>
      <c r="E403" s="850"/>
      <c r="F403" s="850"/>
      <c r="G403" s="850"/>
      <c r="H403" s="850"/>
      <c r="I403" s="850"/>
      <c r="J403" s="851">
        <v>8050001016181</v>
      </c>
      <c r="K403" s="852"/>
      <c r="L403" s="852"/>
      <c r="M403" s="852"/>
      <c r="N403" s="852"/>
      <c r="O403" s="852"/>
      <c r="P403" s="853" t="s">
        <v>712</v>
      </c>
      <c r="Q403" s="853"/>
      <c r="R403" s="853"/>
      <c r="S403" s="853"/>
      <c r="T403" s="853"/>
      <c r="U403" s="853"/>
      <c r="V403" s="853"/>
      <c r="W403" s="853"/>
      <c r="X403" s="853"/>
      <c r="Y403" s="854">
        <v>7</v>
      </c>
      <c r="Z403" s="855"/>
      <c r="AA403" s="855"/>
      <c r="AB403" s="856"/>
      <c r="AC403" s="857" t="s">
        <v>253</v>
      </c>
      <c r="AD403" s="858"/>
      <c r="AE403" s="858"/>
      <c r="AF403" s="858"/>
      <c r="AG403" s="858"/>
      <c r="AH403" s="877" t="s">
        <v>279</v>
      </c>
      <c r="AI403" s="878"/>
      <c r="AJ403" s="878"/>
      <c r="AK403" s="878"/>
      <c r="AL403" s="861" t="s">
        <v>279</v>
      </c>
      <c r="AM403" s="862"/>
      <c r="AN403" s="862"/>
      <c r="AO403" s="863"/>
      <c r="AP403" s="864" t="s">
        <v>279</v>
      </c>
      <c r="AQ403" s="864"/>
      <c r="AR403" s="864"/>
      <c r="AS403" s="864"/>
      <c r="AT403" s="864"/>
      <c r="AU403" s="864"/>
      <c r="AV403" s="864"/>
      <c r="AW403" s="864"/>
      <c r="AX403" s="864"/>
      <c r="AY403">
        <f>COUNTA($C$403)</f>
        <v>1</v>
      </c>
    </row>
    <row r="404" spans="1:51" ht="30" customHeight="1" x14ac:dyDescent="0.15">
      <c r="A404" s="849">
        <v>13</v>
      </c>
      <c r="B404" s="849">
        <v>1</v>
      </c>
      <c r="C404" s="850" t="s">
        <v>713</v>
      </c>
      <c r="D404" s="850"/>
      <c r="E404" s="850"/>
      <c r="F404" s="850"/>
      <c r="G404" s="850"/>
      <c r="H404" s="850"/>
      <c r="I404" s="850"/>
      <c r="J404" s="851">
        <v>4010601030250</v>
      </c>
      <c r="K404" s="852"/>
      <c r="L404" s="852"/>
      <c r="M404" s="852"/>
      <c r="N404" s="852"/>
      <c r="O404" s="852"/>
      <c r="P404" s="853" t="s">
        <v>714</v>
      </c>
      <c r="Q404" s="853"/>
      <c r="R404" s="853"/>
      <c r="S404" s="853"/>
      <c r="T404" s="853"/>
      <c r="U404" s="853"/>
      <c r="V404" s="853"/>
      <c r="W404" s="853"/>
      <c r="X404" s="853"/>
      <c r="Y404" s="854">
        <v>4</v>
      </c>
      <c r="Z404" s="855"/>
      <c r="AA404" s="855"/>
      <c r="AB404" s="856"/>
      <c r="AC404" s="857" t="s">
        <v>252</v>
      </c>
      <c r="AD404" s="858"/>
      <c r="AE404" s="858"/>
      <c r="AF404" s="858"/>
      <c r="AG404" s="858"/>
      <c r="AH404" s="877" t="s">
        <v>279</v>
      </c>
      <c r="AI404" s="878"/>
      <c r="AJ404" s="878"/>
      <c r="AK404" s="878"/>
      <c r="AL404" s="861" t="s">
        <v>279</v>
      </c>
      <c r="AM404" s="862"/>
      <c r="AN404" s="862"/>
      <c r="AO404" s="863"/>
      <c r="AP404" s="864" t="s">
        <v>279</v>
      </c>
      <c r="AQ404" s="864"/>
      <c r="AR404" s="864"/>
      <c r="AS404" s="864"/>
      <c r="AT404" s="864"/>
      <c r="AU404" s="864"/>
      <c r="AV404" s="864"/>
      <c r="AW404" s="864"/>
      <c r="AX404" s="864"/>
      <c r="AY404">
        <f>COUNTA($C$404)</f>
        <v>1</v>
      </c>
    </row>
    <row r="405" spans="1:51" ht="30" customHeight="1" x14ac:dyDescent="0.15">
      <c r="A405" s="849">
        <v>14</v>
      </c>
      <c r="B405" s="849">
        <v>1</v>
      </c>
      <c r="C405" s="850" t="s">
        <v>713</v>
      </c>
      <c r="D405" s="850"/>
      <c r="E405" s="850"/>
      <c r="F405" s="850"/>
      <c r="G405" s="850"/>
      <c r="H405" s="850"/>
      <c r="I405" s="850"/>
      <c r="J405" s="851">
        <v>4010601030250</v>
      </c>
      <c r="K405" s="852"/>
      <c r="L405" s="852"/>
      <c r="M405" s="852"/>
      <c r="N405" s="852"/>
      <c r="O405" s="852"/>
      <c r="P405" s="853" t="s">
        <v>715</v>
      </c>
      <c r="Q405" s="853"/>
      <c r="R405" s="853"/>
      <c r="S405" s="853"/>
      <c r="T405" s="853"/>
      <c r="U405" s="853"/>
      <c r="V405" s="853"/>
      <c r="W405" s="853"/>
      <c r="X405" s="853"/>
      <c r="Y405" s="854">
        <v>2</v>
      </c>
      <c r="Z405" s="855"/>
      <c r="AA405" s="855"/>
      <c r="AB405" s="856"/>
      <c r="AC405" s="857" t="s">
        <v>252</v>
      </c>
      <c r="AD405" s="858"/>
      <c r="AE405" s="858"/>
      <c r="AF405" s="858"/>
      <c r="AG405" s="858"/>
      <c r="AH405" s="877" t="s">
        <v>279</v>
      </c>
      <c r="AI405" s="878"/>
      <c r="AJ405" s="878"/>
      <c r="AK405" s="878"/>
      <c r="AL405" s="861" t="s">
        <v>279</v>
      </c>
      <c r="AM405" s="862"/>
      <c r="AN405" s="862"/>
      <c r="AO405" s="863"/>
      <c r="AP405" s="864" t="s">
        <v>279</v>
      </c>
      <c r="AQ405" s="864"/>
      <c r="AR405" s="864"/>
      <c r="AS405" s="864"/>
      <c r="AT405" s="864"/>
      <c r="AU405" s="864"/>
      <c r="AV405" s="864"/>
      <c r="AW405" s="864"/>
      <c r="AX405" s="864"/>
      <c r="AY405">
        <f>COUNTA($C$405)</f>
        <v>1</v>
      </c>
    </row>
    <row r="406" spans="1:51" ht="30" customHeight="1" x14ac:dyDescent="0.15">
      <c r="A406" s="849">
        <v>15</v>
      </c>
      <c r="B406" s="849">
        <v>1</v>
      </c>
      <c r="C406" s="850" t="s">
        <v>713</v>
      </c>
      <c r="D406" s="850"/>
      <c r="E406" s="850"/>
      <c r="F406" s="850"/>
      <c r="G406" s="850"/>
      <c r="H406" s="850"/>
      <c r="I406" s="850"/>
      <c r="J406" s="851">
        <v>4010601030250</v>
      </c>
      <c r="K406" s="852"/>
      <c r="L406" s="852"/>
      <c r="M406" s="852"/>
      <c r="N406" s="852"/>
      <c r="O406" s="852"/>
      <c r="P406" s="853" t="s">
        <v>716</v>
      </c>
      <c r="Q406" s="853"/>
      <c r="R406" s="853"/>
      <c r="S406" s="853"/>
      <c r="T406" s="853"/>
      <c r="U406" s="853"/>
      <c r="V406" s="853"/>
      <c r="W406" s="853"/>
      <c r="X406" s="853"/>
      <c r="Y406" s="854">
        <v>0.5</v>
      </c>
      <c r="Z406" s="855"/>
      <c r="AA406" s="855"/>
      <c r="AB406" s="856"/>
      <c r="AC406" s="857" t="s">
        <v>253</v>
      </c>
      <c r="AD406" s="858"/>
      <c r="AE406" s="858"/>
      <c r="AF406" s="858"/>
      <c r="AG406" s="858"/>
      <c r="AH406" s="877" t="s">
        <v>279</v>
      </c>
      <c r="AI406" s="878"/>
      <c r="AJ406" s="878"/>
      <c r="AK406" s="878"/>
      <c r="AL406" s="861" t="s">
        <v>279</v>
      </c>
      <c r="AM406" s="862"/>
      <c r="AN406" s="862"/>
      <c r="AO406" s="863"/>
      <c r="AP406" s="864" t="s">
        <v>279</v>
      </c>
      <c r="AQ406" s="864"/>
      <c r="AR406" s="864"/>
      <c r="AS406" s="864"/>
      <c r="AT406" s="864"/>
      <c r="AU406" s="864"/>
      <c r="AV406" s="864"/>
      <c r="AW406" s="864"/>
      <c r="AX406" s="864"/>
      <c r="AY406">
        <f>COUNTA($C$406)</f>
        <v>1</v>
      </c>
    </row>
    <row r="407" spans="1:51" ht="30" customHeight="1" x14ac:dyDescent="0.15">
      <c r="A407" s="849">
        <v>16</v>
      </c>
      <c r="B407" s="849">
        <v>1</v>
      </c>
      <c r="C407" s="850" t="s">
        <v>717</v>
      </c>
      <c r="D407" s="850"/>
      <c r="E407" s="850"/>
      <c r="F407" s="850"/>
      <c r="G407" s="850"/>
      <c r="H407" s="850"/>
      <c r="I407" s="850"/>
      <c r="J407" s="851">
        <v>7050001004757</v>
      </c>
      <c r="K407" s="852"/>
      <c r="L407" s="852"/>
      <c r="M407" s="852"/>
      <c r="N407" s="852"/>
      <c r="O407" s="852"/>
      <c r="P407" s="853" t="s">
        <v>718</v>
      </c>
      <c r="Q407" s="853"/>
      <c r="R407" s="853"/>
      <c r="S407" s="853"/>
      <c r="T407" s="853"/>
      <c r="U407" s="853"/>
      <c r="V407" s="853"/>
      <c r="W407" s="853"/>
      <c r="X407" s="853"/>
      <c r="Y407" s="854">
        <v>6</v>
      </c>
      <c r="Z407" s="855"/>
      <c r="AA407" s="855"/>
      <c r="AB407" s="856"/>
      <c r="AC407" s="857" t="s">
        <v>253</v>
      </c>
      <c r="AD407" s="858"/>
      <c r="AE407" s="858"/>
      <c r="AF407" s="858"/>
      <c r="AG407" s="858"/>
      <c r="AH407" s="877" t="s">
        <v>279</v>
      </c>
      <c r="AI407" s="878"/>
      <c r="AJ407" s="878"/>
      <c r="AK407" s="878"/>
      <c r="AL407" s="861" t="s">
        <v>279</v>
      </c>
      <c r="AM407" s="862"/>
      <c r="AN407" s="862"/>
      <c r="AO407" s="863"/>
      <c r="AP407" s="864" t="s">
        <v>279</v>
      </c>
      <c r="AQ407" s="864"/>
      <c r="AR407" s="864"/>
      <c r="AS407" s="864"/>
      <c r="AT407" s="864"/>
      <c r="AU407" s="864"/>
      <c r="AV407" s="864"/>
      <c r="AW407" s="864"/>
      <c r="AX407" s="864"/>
      <c r="AY407">
        <f>COUNTA($C$407)</f>
        <v>1</v>
      </c>
    </row>
    <row r="408" spans="1:51" s="16" customFormat="1" ht="30" customHeight="1" x14ac:dyDescent="0.15">
      <c r="A408" s="849">
        <v>17</v>
      </c>
      <c r="B408" s="849">
        <v>1</v>
      </c>
      <c r="C408" s="850" t="s">
        <v>719</v>
      </c>
      <c r="D408" s="850"/>
      <c r="E408" s="850"/>
      <c r="F408" s="850"/>
      <c r="G408" s="850"/>
      <c r="H408" s="850"/>
      <c r="I408" s="850"/>
      <c r="J408" s="851">
        <v>1010801001748</v>
      </c>
      <c r="K408" s="852"/>
      <c r="L408" s="852"/>
      <c r="M408" s="852"/>
      <c r="N408" s="852"/>
      <c r="O408" s="852"/>
      <c r="P408" s="853" t="s">
        <v>720</v>
      </c>
      <c r="Q408" s="853"/>
      <c r="R408" s="853"/>
      <c r="S408" s="853"/>
      <c r="T408" s="853"/>
      <c r="U408" s="853"/>
      <c r="V408" s="853"/>
      <c r="W408" s="853"/>
      <c r="X408" s="853"/>
      <c r="Y408" s="854">
        <v>6</v>
      </c>
      <c r="Z408" s="855"/>
      <c r="AA408" s="855"/>
      <c r="AB408" s="856"/>
      <c r="AC408" s="857" t="s">
        <v>252</v>
      </c>
      <c r="AD408" s="858"/>
      <c r="AE408" s="858"/>
      <c r="AF408" s="858"/>
      <c r="AG408" s="858"/>
      <c r="AH408" s="877" t="s">
        <v>279</v>
      </c>
      <c r="AI408" s="878"/>
      <c r="AJ408" s="878"/>
      <c r="AK408" s="878"/>
      <c r="AL408" s="861" t="s">
        <v>279</v>
      </c>
      <c r="AM408" s="862"/>
      <c r="AN408" s="862"/>
      <c r="AO408" s="863"/>
      <c r="AP408" s="864" t="s">
        <v>279</v>
      </c>
      <c r="AQ408" s="864"/>
      <c r="AR408" s="864"/>
      <c r="AS408" s="864"/>
      <c r="AT408" s="864"/>
      <c r="AU408" s="864"/>
      <c r="AV408" s="864"/>
      <c r="AW408" s="864"/>
      <c r="AX408" s="864"/>
      <c r="AY408">
        <f>COUNTA($C$408)</f>
        <v>1</v>
      </c>
    </row>
    <row r="409" spans="1:51" ht="30" hidden="1" customHeight="1" x14ac:dyDescent="0.15">
      <c r="A409" s="849">
        <v>18</v>
      </c>
      <c r="B409" s="849">
        <v>1</v>
      </c>
      <c r="C409" s="850"/>
      <c r="D409" s="850"/>
      <c r="E409" s="850"/>
      <c r="F409" s="850"/>
      <c r="G409" s="850"/>
      <c r="H409" s="850"/>
      <c r="I409" s="850"/>
      <c r="J409" s="851"/>
      <c r="K409" s="852"/>
      <c r="L409" s="852"/>
      <c r="M409" s="852"/>
      <c r="N409" s="852"/>
      <c r="O409" s="852"/>
      <c r="P409" s="853"/>
      <c r="Q409" s="853"/>
      <c r="R409" s="853"/>
      <c r="S409" s="853"/>
      <c r="T409" s="853"/>
      <c r="U409" s="853"/>
      <c r="V409" s="853"/>
      <c r="W409" s="853"/>
      <c r="X409" s="853"/>
      <c r="Y409" s="854"/>
      <c r="Z409" s="855"/>
      <c r="AA409" s="855"/>
      <c r="AB409" s="856"/>
      <c r="AC409" s="857"/>
      <c r="AD409" s="858"/>
      <c r="AE409" s="858"/>
      <c r="AF409" s="858"/>
      <c r="AG409" s="858"/>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49">
        <v>19</v>
      </c>
      <c r="B410" s="849">
        <v>1</v>
      </c>
      <c r="C410" s="850"/>
      <c r="D410" s="850"/>
      <c r="E410" s="850"/>
      <c r="F410" s="850"/>
      <c r="G410" s="850"/>
      <c r="H410" s="850"/>
      <c r="I410" s="850"/>
      <c r="J410" s="851"/>
      <c r="K410" s="852"/>
      <c r="L410" s="852"/>
      <c r="M410" s="852"/>
      <c r="N410" s="852"/>
      <c r="O410" s="852"/>
      <c r="P410" s="853"/>
      <c r="Q410" s="853"/>
      <c r="R410" s="853"/>
      <c r="S410" s="853"/>
      <c r="T410" s="853"/>
      <c r="U410" s="853"/>
      <c r="V410" s="853"/>
      <c r="W410" s="853"/>
      <c r="X410" s="853"/>
      <c r="Y410" s="854"/>
      <c r="Z410" s="855"/>
      <c r="AA410" s="855"/>
      <c r="AB410" s="856"/>
      <c r="AC410" s="857"/>
      <c r="AD410" s="858"/>
      <c r="AE410" s="858"/>
      <c r="AF410" s="858"/>
      <c r="AG410" s="858"/>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49">
        <v>20</v>
      </c>
      <c r="B411" s="849">
        <v>1</v>
      </c>
      <c r="C411" s="850"/>
      <c r="D411" s="850"/>
      <c r="E411" s="850"/>
      <c r="F411" s="850"/>
      <c r="G411" s="850"/>
      <c r="H411" s="850"/>
      <c r="I411" s="850"/>
      <c r="J411" s="851"/>
      <c r="K411" s="852"/>
      <c r="L411" s="852"/>
      <c r="M411" s="852"/>
      <c r="N411" s="852"/>
      <c r="O411" s="852"/>
      <c r="P411" s="853"/>
      <c r="Q411" s="853"/>
      <c r="R411" s="853"/>
      <c r="S411" s="853"/>
      <c r="T411" s="853"/>
      <c r="U411" s="853"/>
      <c r="V411" s="853"/>
      <c r="W411" s="853"/>
      <c r="X411" s="853"/>
      <c r="Y411" s="854"/>
      <c r="Z411" s="855"/>
      <c r="AA411" s="855"/>
      <c r="AB411" s="856"/>
      <c r="AC411" s="857"/>
      <c r="AD411" s="858"/>
      <c r="AE411" s="858"/>
      <c r="AF411" s="858"/>
      <c r="AG411" s="858"/>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49">
        <v>21</v>
      </c>
      <c r="B412" s="849">
        <v>1</v>
      </c>
      <c r="C412" s="850"/>
      <c r="D412" s="850"/>
      <c r="E412" s="850"/>
      <c r="F412" s="850"/>
      <c r="G412" s="850"/>
      <c r="H412" s="850"/>
      <c r="I412" s="850"/>
      <c r="J412" s="851"/>
      <c r="K412" s="852"/>
      <c r="L412" s="852"/>
      <c r="M412" s="852"/>
      <c r="N412" s="852"/>
      <c r="O412" s="852"/>
      <c r="P412" s="853"/>
      <c r="Q412" s="853"/>
      <c r="R412" s="853"/>
      <c r="S412" s="853"/>
      <c r="T412" s="853"/>
      <c r="U412" s="853"/>
      <c r="V412" s="853"/>
      <c r="W412" s="853"/>
      <c r="X412" s="853"/>
      <c r="Y412" s="854"/>
      <c r="Z412" s="855"/>
      <c r="AA412" s="855"/>
      <c r="AB412" s="856"/>
      <c r="AC412" s="857"/>
      <c r="AD412" s="858"/>
      <c r="AE412" s="858"/>
      <c r="AF412" s="858"/>
      <c r="AG412" s="858"/>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49">
        <v>22</v>
      </c>
      <c r="B413" s="849">
        <v>1</v>
      </c>
      <c r="C413" s="850"/>
      <c r="D413" s="850"/>
      <c r="E413" s="850"/>
      <c r="F413" s="850"/>
      <c r="G413" s="850"/>
      <c r="H413" s="850"/>
      <c r="I413" s="850"/>
      <c r="J413" s="851"/>
      <c r="K413" s="852"/>
      <c r="L413" s="852"/>
      <c r="M413" s="852"/>
      <c r="N413" s="852"/>
      <c r="O413" s="852"/>
      <c r="P413" s="853"/>
      <c r="Q413" s="853"/>
      <c r="R413" s="853"/>
      <c r="S413" s="853"/>
      <c r="T413" s="853"/>
      <c r="U413" s="853"/>
      <c r="V413" s="853"/>
      <c r="W413" s="853"/>
      <c r="X413" s="853"/>
      <c r="Y413" s="854"/>
      <c r="Z413" s="855"/>
      <c r="AA413" s="855"/>
      <c r="AB413" s="856"/>
      <c r="AC413" s="857"/>
      <c r="AD413" s="858"/>
      <c r="AE413" s="858"/>
      <c r="AF413" s="858"/>
      <c r="AG413" s="858"/>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49">
        <v>23</v>
      </c>
      <c r="B414" s="849">
        <v>1</v>
      </c>
      <c r="C414" s="850"/>
      <c r="D414" s="850"/>
      <c r="E414" s="850"/>
      <c r="F414" s="850"/>
      <c r="G414" s="850"/>
      <c r="H414" s="850"/>
      <c r="I414" s="850"/>
      <c r="J414" s="851"/>
      <c r="K414" s="852"/>
      <c r="L414" s="852"/>
      <c r="M414" s="852"/>
      <c r="N414" s="852"/>
      <c r="O414" s="852"/>
      <c r="P414" s="853"/>
      <c r="Q414" s="853"/>
      <c r="R414" s="853"/>
      <c r="S414" s="853"/>
      <c r="T414" s="853"/>
      <c r="U414" s="853"/>
      <c r="V414" s="853"/>
      <c r="W414" s="853"/>
      <c r="X414" s="853"/>
      <c r="Y414" s="854"/>
      <c r="Z414" s="855"/>
      <c r="AA414" s="855"/>
      <c r="AB414" s="856"/>
      <c r="AC414" s="857"/>
      <c r="AD414" s="858"/>
      <c r="AE414" s="858"/>
      <c r="AF414" s="858"/>
      <c r="AG414" s="858"/>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30" hidden="1" customHeight="1" x14ac:dyDescent="0.15">
      <c r="A415" s="849">
        <v>24</v>
      </c>
      <c r="B415" s="849">
        <v>1</v>
      </c>
      <c r="C415" s="850"/>
      <c r="D415" s="850"/>
      <c r="E415" s="850"/>
      <c r="F415" s="850"/>
      <c r="G415" s="850"/>
      <c r="H415" s="850"/>
      <c r="I415" s="850"/>
      <c r="J415" s="851"/>
      <c r="K415" s="852"/>
      <c r="L415" s="852"/>
      <c r="M415" s="852"/>
      <c r="N415" s="852"/>
      <c r="O415" s="852"/>
      <c r="P415" s="853"/>
      <c r="Q415" s="853"/>
      <c r="R415" s="853"/>
      <c r="S415" s="853"/>
      <c r="T415" s="853"/>
      <c r="U415" s="853"/>
      <c r="V415" s="853"/>
      <c r="W415" s="853"/>
      <c r="X415" s="853"/>
      <c r="Y415" s="854"/>
      <c r="Z415" s="855"/>
      <c r="AA415" s="855"/>
      <c r="AB415" s="856"/>
      <c r="AC415" s="857"/>
      <c r="AD415" s="858"/>
      <c r="AE415" s="858"/>
      <c r="AF415" s="858"/>
      <c r="AG415" s="858"/>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49">
        <v>25</v>
      </c>
      <c r="B416" s="849">
        <v>1</v>
      </c>
      <c r="C416" s="850"/>
      <c r="D416" s="850"/>
      <c r="E416" s="850"/>
      <c r="F416" s="850"/>
      <c r="G416" s="850"/>
      <c r="H416" s="850"/>
      <c r="I416" s="850"/>
      <c r="J416" s="851"/>
      <c r="K416" s="852"/>
      <c r="L416" s="852"/>
      <c r="M416" s="852"/>
      <c r="N416" s="852"/>
      <c r="O416" s="852"/>
      <c r="P416" s="853"/>
      <c r="Q416" s="853"/>
      <c r="R416" s="853"/>
      <c r="S416" s="853"/>
      <c r="T416" s="853"/>
      <c r="U416" s="853"/>
      <c r="V416" s="853"/>
      <c r="W416" s="853"/>
      <c r="X416" s="853"/>
      <c r="Y416" s="854"/>
      <c r="Z416" s="855"/>
      <c r="AA416" s="855"/>
      <c r="AB416" s="856"/>
      <c r="AC416" s="857"/>
      <c r="AD416" s="858"/>
      <c r="AE416" s="858"/>
      <c r="AF416" s="858"/>
      <c r="AG416" s="858"/>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49">
        <v>26</v>
      </c>
      <c r="B417" s="849">
        <v>1</v>
      </c>
      <c r="C417" s="850"/>
      <c r="D417" s="850"/>
      <c r="E417" s="850"/>
      <c r="F417" s="850"/>
      <c r="G417" s="850"/>
      <c r="H417" s="850"/>
      <c r="I417" s="850"/>
      <c r="J417" s="851"/>
      <c r="K417" s="852"/>
      <c r="L417" s="852"/>
      <c r="M417" s="852"/>
      <c r="N417" s="852"/>
      <c r="O417" s="852"/>
      <c r="P417" s="853"/>
      <c r="Q417" s="853"/>
      <c r="R417" s="853"/>
      <c r="S417" s="853"/>
      <c r="T417" s="853"/>
      <c r="U417" s="853"/>
      <c r="V417" s="853"/>
      <c r="W417" s="853"/>
      <c r="X417" s="853"/>
      <c r="Y417" s="854"/>
      <c r="Z417" s="855"/>
      <c r="AA417" s="855"/>
      <c r="AB417" s="856"/>
      <c r="AC417" s="857"/>
      <c r="AD417" s="858"/>
      <c r="AE417" s="858"/>
      <c r="AF417" s="858"/>
      <c r="AG417" s="858"/>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49">
        <v>27</v>
      </c>
      <c r="B418" s="849">
        <v>1</v>
      </c>
      <c r="C418" s="850"/>
      <c r="D418" s="850"/>
      <c r="E418" s="850"/>
      <c r="F418" s="850"/>
      <c r="G418" s="850"/>
      <c r="H418" s="850"/>
      <c r="I418" s="850"/>
      <c r="J418" s="851"/>
      <c r="K418" s="852"/>
      <c r="L418" s="852"/>
      <c r="M418" s="852"/>
      <c r="N418" s="852"/>
      <c r="O418" s="852"/>
      <c r="P418" s="853"/>
      <c r="Q418" s="853"/>
      <c r="R418" s="853"/>
      <c r="S418" s="853"/>
      <c r="T418" s="853"/>
      <c r="U418" s="853"/>
      <c r="V418" s="853"/>
      <c r="W418" s="853"/>
      <c r="X418" s="853"/>
      <c r="Y418" s="854"/>
      <c r="Z418" s="855"/>
      <c r="AA418" s="855"/>
      <c r="AB418" s="856"/>
      <c r="AC418" s="857"/>
      <c r="AD418" s="858"/>
      <c r="AE418" s="858"/>
      <c r="AF418" s="858"/>
      <c r="AG418" s="858"/>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49">
        <v>28</v>
      </c>
      <c r="B419" s="849">
        <v>1</v>
      </c>
      <c r="C419" s="850"/>
      <c r="D419" s="850"/>
      <c r="E419" s="850"/>
      <c r="F419" s="850"/>
      <c r="G419" s="850"/>
      <c r="H419" s="850"/>
      <c r="I419" s="850"/>
      <c r="J419" s="851"/>
      <c r="K419" s="852"/>
      <c r="L419" s="852"/>
      <c r="M419" s="852"/>
      <c r="N419" s="852"/>
      <c r="O419" s="852"/>
      <c r="P419" s="853"/>
      <c r="Q419" s="853"/>
      <c r="R419" s="853"/>
      <c r="S419" s="853"/>
      <c r="T419" s="853"/>
      <c r="U419" s="853"/>
      <c r="V419" s="853"/>
      <c r="W419" s="853"/>
      <c r="X419" s="853"/>
      <c r="Y419" s="854"/>
      <c r="Z419" s="855"/>
      <c r="AA419" s="855"/>
      <c r="AB419" s="856"/>
      <c r="AC419" s="857"/>
      <c r="AD419" s="858"/>
      <c r="AE419" s="858"/>
      <c r="AF419" s="858"/>
      <c r="AG419" s="858"/>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49">
        <v>29</v>
      </c>
      <c r="B420" s="849">
        <v>1</v>
      </c>
      <c r="C420" s="850"/>
      <c r="D420" s="850"/>
      <c r="E420" s="850"/>
      <c r="F420" s="850"/>
      <c r="G420" s="850"/>
      <c r="H420" s="850"/>
      <c r="I420" s="850"/>
      <c r="J420" s="851"/>
      <c r="K420" s="852"/>
      <c r="L420" s="852"/>
      <c r="M420" s="852"/>
      <c r="N420" s="852"/>
      <c r="O420" s="852"/>
      <c r="P420" s="853"/>
      <c r="Q420" s="853"/>
      <c r="R420" s="853"/>
      <c r="S420" s="853"/>
      <c r="T420" s="853"/>
      <c r="U420" s="853"/>
      <c r="V420" s="853"/>
      <c r="W420" s="853"/>
      <c r="X420" s="853"/>
      <c r="Y420" s="854"/>
      <c r="Z420" s="855"/>
      <c r="AA420" s="855"/>
      <c r="AB420" s="856"/>
      <c r="AC420" s="857"/>
      <c r="AD420" s="858"/>
      <c r="AE420" s="858"/>
      <c r="AF420" s="858"/>
      <c r="AG420" s="858"/>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49">
        <v>30</v>
      </c>
      <c r="B421" s="849">
        <v>1</v>
      </c>
      <c r="C421" s="850"/>
      <c r="D421" s="850"/>
      <c r="E421" s="850"/>
      <c r="F421" s="850"/>
      <c r="G421" s="850"/>
      <c r="H421" s="850"/>
      <c r="I421" s="850"/>
      <c r="J421" s="851"/>
      <c r="K421" s="852"/>
      <c r="L421" s="852"/>
      <c r="M421" s="852"/>
      <c r="N421" s="852"/>
      <c r="O421" s="852"/>
      <c r="P421" s="853"/>
      <c r="Q421" s="853"/>
      <c r="R421" s="853"/>
      <c r="S421" s="853"/>
      <c r="T421" s="853"/>
      <c r="U421" s="853"/>
      <c r="V421" s="853"/>
      <c r="W421" s="853"/>
      <c r="X421" s="853"/>
      <c r="Y421" s="854"/>
      <c r="Z421" s="855"/>
      <c r="AA421" s="855"/>
      <c r="AB421" s="856"/>
      <c r="AC421" s="857"/>
      <c r="AD421" s="858"/>
      <c r="AE421" s="858"/>
      <c r="AF421" s="858"/>
      <c r="AG421" s="858"/>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216</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0"/>
      <c r="B424" s="870"/>
      <c r="C424" s="870" t="s">
        <v>24</v>
      </c>
      <c r="D424" s="870"/>
      <c r="E424" s="870"/>
      <c r="F424" s="870"/>
      <c r="G424" s="870"/>
      <c r="H424" s="870"/>
      <c r="I424" s="870"/>
      <c r="J424" s="871" t="s">
        <v>193</v>
      </c>
      <c r="K424" s="568"/>
      <c r="L424" s="568"/>
      <c r="M424" s="568"/>
      <c r="N424" s="568"/>
      <c r="O424" s="568"/>
      <c r="P424" s="425" t="s">
        <v>25</v>
      </c>
      <c r="Q424" s="425"/>
      <c r="R424" s="425"/>
      <c r="S424" s="425"/>
      <c r="T424" s="425"/>
      <c r="U424" s="425"/>
      <c r="V424" s="425"/>
      <c r="W424" s="425"/>
      <c r="X424" s="425"/>
      <c r="Y424" s="872" t="s">
        <v>192</v>
      </c>
      <c r="Z424" s="873"/>
      <c r="AA424" s="873"/>
      <c r="AB424" s="873"/>
      <c r="AC424" s="871" t="s">
        <v>225</v>
      </c>
      <c r="AD424" s="871"/>
      <c r="AE424" s="871"/>
      <c r="AF424" s="871"/>
      <c r="AG424" s="871"/>
      <c r="AH424" s="872" t="s">
        <v>243</v>
      </c>
      <c r="AI424" s="870"/>
      <c r="AJ424" s="870"/>
      <c r="AK424" s="870"/>
      <c r="AL424" s="870" t="s">
        <v>19</v>
      </c>
      <c r="AM424" s="870"/>
      <c r="AN424" s="870"/>
      <c r="AO424" s="874"/>
      <c r="AP424" s="848" t="s">
        <v>194</v>
      </c>
      <c r="AQ424" s="848"/>
      <c r="AR424" s="848"/>
      <c r="AS424" s="848"/>
      <c r="AT424" s="848"/>
      <c r="AU424" s="848"/>
      <c r="AV424" s="848"/>
      <c r="AW424" s="848"/>
      <c r="AX424" s="848"/>
      <c r="AY424">
        <f>$AY$422</f>
        <v>1</v>
      </c>
    </row>
    <row r="425" spans="1:51" ht="30" customHeight="1" x14ac:dyDescent="0.15">
      <c r="A425" s="849">
        <v>1</v>
      </c>
      <c r="B425" s="849">
        <v>1</v>
      </c>
      <c r="C425" s="850" t="s">
        <v>721</v>
      </c>
      <c r="D425" s="850"/>
      <c r="E425" s="850"/>
      <c r="F425" s="850"/>
      <c r="G425" s="850"/>
      <c r="H425" s="850"/>
      <c r="I425" s="850"/>
      <c r="J425" s="851">
        <v>3000020221309</v>
      </c>
      <c r="K425" s="852"/>
      <c r="L425" s="852"/>
      <c r="M425" s="852"/>
      <c r="N425" s="852"/>
      <c r="O425" s="852"/>
      <c r="P425" s="853" t="s">
        <v>722</v>
      </c>
      <c r="Q425" s="853"/>
      <c r="R425" s="853"/>
      <c r="S425" s="853"/>
      <c r="T425" s="853"/>
      <c r="U425" s="853"/>
      <c r="V425" s="853"/>
      <c r="W425" s="853"/>
      <c r="X425" s="853"/>
      <c r="Y425" s="854">
        <v>0.1</v>
      </c>
      <c r="Z425" s="855"/>
      <c r="AA425" s="855"/>
      <c r="AB425" s="856"/>
      <c r="AC425" s="857" t="s">
        <v>254</v>
      </c>
      <c r="AD425" s="858"/>
      <c r="AE425" s="858"/>
      <c r="AF425" s="858"/>
      <c r="AG425" s="858"/>
      <c r="AH425" s="859" t="s">
        <v>279</v>
      </c>
      <c r="AI425" s="860"/>
      <c r="AJ425" s="860"/>
      <c r="AK425" s="860"/>
      <c r="AL425" s="861" t="s">
        <v>279</v>
      </c>
      <c r="AM425" s="862"/>
      <c r="AN425" s="862"/>
      <c r="AO425" s="863"/>
      <c r="AP425" s="864" t="s">
        <v>279</v>
      </c>
      <c r="AQ425" s="864"/>
      <c r="AR425" s="864"/>
      <c r="AS425" s="864"/>
      <c r="AT425" s="864"/>
      <c r="AU425" s="864"/>
      <c r="AV425" s="864"/>
      <c r="AW425" s="864"/>
      <c r="AX425" s="864"/>
      <c r="AY425">
        <f>$AY$422</f>
        <v>1</v>
      </c>
    </row>
    <row r="426" spans="1:51" ht="30" customHeight="1" x14ac:dyDescent="0.15">
      <c r="A426" s="849">
        <v>2</v>
      </c>
      <c r="B426" s="849">
        <v>1</v>
      </c>
      <c r="C426" s="850" t="s">
        <v>723</v>
      </c>
      <c r="D426" s="850"/>
      <c r="E426" s="850"/>
      <c r="F426" s="850"/>
      <c r="G426" s="850"/>
      <c r="H426" s="850"/>
      <c r="I426" s="850"/>
      <c r="J426" s="851">
        <v>2000020224618</v>
      </c>
      <c r="K426" s="852"/>
      <c r="L426" s="852"/>
      <c r="M426" s="852"/>
      <c r="N426" s="852"/>
      <c r="O426" s="852"/>
      <c r="P426" s="853" t="s">
        <v>722</v>
      </c>
      <c r="Q426" s="853"/>
      <c r="R426" s="853"/>
      <c r="S426" s="853"/>
      <c r="T426" s="853"/>
      <c r="U426" s="853"/>
      <c r="V426" s="853"/>
      <c r="W426" s="853"/>
      <c r="X426" s="853"/>
      <c r="Y426" s="854">
        <v>0.1</v>
      </c>
      <c r="Z426" s="855"/>
      <c r="AA426" s="855"/>
      <c r="AB426" s="856"/>
      <c r="AC426" s="857" t="s">
        <v>254</v>
      </c>
      <c r="AD426" s="858"/>
      <c r="AE426" s="858"/>
      <c r="AF426" s="858"/>
      <c r="AG426" s="858"/>
      <c r="AH426" s="859" t="s">
        <v>279</v>
      </c>
      <c r="AI426" s="860"/>
      <c r="AJ426" s="860"/>
      <c r="AK426" s="860"/>
      <c r="AL426" s="861" t="s">
        <v>279</v>
      </c>
      <c r="AM426" s="862"/>
      <c r="AN426" s="862"/>
      <c r="AO426" s="863"/>
      <c r="AP426" s="864" t="s">
        <v>279</v>
      </c>
      <c r="AQ426" s="864"/>
      <c r="AR426" s="864"/>
      <c r="AS426" s="864"/>
      <c r="AT426" s="864"/>
      <c r="AU426" s="864"/>
      <c r="AV426" s="864"/>
      <c r="AW426" s="864"/>
      <c r="AX426" s="864"/>
      <c r="AY426">
        <f>COUNTA($C$426)</f>
        <v>1</v>
      </c>
    </row>
    <row r="427" spans="1:51" ht="30" customHeight="1" x14ac:dyDescent="0.15">
      <c r="A427" s="849">
        <v>3</v>
      </c>
      <c r="B427" s="849">
        <v>1</v>
      </c>
      <c r="C427" s="875" t="s">
        <v>724</v>
      </c>
      <c r="D427" s="850"/>
      <c r="E427" s="850"/>
      <c r="F427" s="850"/>
      <c r="G427" s="850"/>
      <c r="H427" s="850"/>
      <c r="I427" s="850"/>
      <c r="J427" s="851">
        <v>1000020462012</v>
      </c>
      <c r="K427" s="852"/>
      <c r="L427" s="852"/>
      <c r="M427" s="852"/>
      <c r="N427" s="852"/>
      <c r="O427" s="852"/>
      <c r="P427" s="876" t="s">
        <v>725</v>
      </c>
      <c r="Q427" s="853"/>
      <c r="R427" s="853"/>
      <c r="S427" s="853"/>
      <c r="T427" s="853"/>
      <c r="U427" s="853"/>
      <c r="V427" s="853"/>
      <c r="W427" s="853"/>
      <c r="X427" s="853"/>
      <c r="Y427" s="854">
        <v>0</v>
      </c>
      <c r="Z427" s="855"/>
      <c r="AA427" s="855"/>
      <c r="AB427" s="856"/>
      <c r="AC427" s="857" t="s">
        <v>254</v>
      </c>
      <c r="AD427" s="858"/>
      <c r="AE427" s="858"/>
      <c r="AF427" s="858"/>
      <c r="AG427" s="858"/>
      <c r="AH427" s="877" t="s">
        <v>279</v>
      </c>
      <c r="AI427" s="878"/>
      <c r="AJ427" s="878"/>
      <c r="AK427" s="878"/>
      <c r="AL427" s="861" t="s">
        <v>279</v>
      </c>
      <c r="AM427" s="862"/>
      <c r="AN427" s="862"/>
      <c r="AO427" s="863"/>
      <c r="AP427" s="864" t="s">
        <v>279</v>
      </c>
      <c r="AQ427" s="864"/>
      <c r="AR427" s="864"/>
      <c r="AS427" s="864"/>
      <c r="AT427" s="864"/>
      <c r="AU427" s="864"/>
      <c r="AV427" s="864"/>
      <c r="AW427" s="864"/>
      <c r="AX427" s="864"/>
      <c r="AY427">
        <f>COUNTA($C$427)</f>
        <v>1</v>
      </c>
    </row>
    <row r="428" spans="1:51" ht="30" customHeight="1" x14ac:dyDescent="0.15">
      <c r="A428" s="849">
        <v>4</v>
      </c>
      <c r="B428" s="849">
        <v>1</v>
      </c>
      <c r="C428" s="875" t="s">
        <v>726</v>
      </c>
      <c r="D428" s="850"/>
      <c r="E428" s="850"/>
      <c r="F428" s="850"/>
      <c r="G428" s="850"/>
      <c r="H428" s="850"/>
      <c r="I428" s="850"/>
      <c r="J428" s="851">
        <v>8000020130001</v>
      </c>
      <c r="K428" s="852"/>
      <c r="L428" s="852"/>
      <c r="M428" s="852"/>
      <c r="N428" s="852"/>
      <c r="O428" s="852"/>
      <c r="P428" s="876" t="s">
        <v>725</v>
      </c>
      <c r="Q428" s="853"/>
      <c r="R428" s="853"/>
      <c r="S428" s="853"/>
      <c r="T428" s="853"/>
      <c r="U428" s="853"/>
      <c r="V428" s="853"/>
      <c r="W428" s="853"/>
      <c r="X428" s="853"/>
      <c r="Y428" s="854">
        <v>0</v>
      </c>
      <c r="Z428" s="855"/>
      <c r="AA428" s="855"/>
      <c r="AB428" s="856"/>
      <c r="AC428" s="857" t="s">
        <v>254</v>
      </c>
      <c r="AD428" s="858"/>
      <c r="AE428" s="858"/>
      <c r="AF428" s="858"/>
      <c r="AG428" s="858"/>
      <c r="AH428" s="877" t="s">
        <v>279</v>
      </c>
      <c r="AI428" s="878"/>
      <c r="AJ428" s="878"/>
      <c r="AK428" s="878"/>
      <c r="AL428" s="861" t="s">
        <v>279</v>
      </c>
      <c r="AM428" s="862"/>
      <c r="AN428" s="862"/>
      <c r="AO428" s="863"/>
      <c r="AP428" s="864" t="s">
        <v>279</v>
      </c>
      <c r="AQ428" s="864"/>
      <c r="AR428" s="864"/>
      <c r="AS428" s="864"/>
      <c r="AT428" s="864"/>
      <c r="AU428" s="864"/>
      <c r="AV428" s="864"/>
      <c r="AW428" s="864"/>
      <c r="AX428" s="864"/>
      <c r="AY428">
        <f>COUNTA($C$428)</f>
        <v>1</v>
      </c>
    </row>
    <row r="429" spans="1:51" ht="30" customHeight="1" x14ac:dyDescent="0.15">
      <c r="A429" s="849">
        <v>5</v>
      </c>
      <c r="B429" s="849">
        <v>1</v>
      </c>
      <c r="C429" s="850" t="s">
        <v>727</v>
      </c>
      <c r="D429" s="850"/>
      <c r="E429" s="850"/>
      <c r="F429" s="850"/>
      <c r="G429" s="850"/>
      <c r="H429" s="850"/>
      <c r="I429" s="850"/>
      <c r="J429" s="851">
        <v>2000020252123</v>
      </c>
      <c r="K429" s="852"/>
      <c r="L429" s="852"/>
      <c r="M429" s="852"/>
      <c r="N429" s="852"/>
      <c r="O429" s="852"/>
      <c r="P429" s="853" t="s">
        <v>722</v>
      </c>
      <c r="Q429" s="853"/>
      <c r="R429" s="853"/>
      <c r="S429" s="853"/>
      <c r="T429" s="853"/>
      <c r="U429" s="853"/>
      <c r="V429" s="853"/>
      <c r="W429" s="853"/>
      <c r="X429" s="853"/>
      <c r="Y429" s="854">
        <v>0</v>
      </c>
      <c r="Z429" s="855"/>
      <c r="AA429" s="855"/>
      <c r="AB429" s="856"/>
      <c r="AC429" s="857" t="s">
        <v>254</v>
      </c>
      <c r="AD429" s="858"/>
      <c r="AE429" s="858"/>
      <c r="AF429" s="858"/>
      <c r="AG429" s="858"/>
      <c r="AH429" s="877" t="s">
        <v>279</v>
      </c>
      <c r="AI429" s="878"/>
      <c r="AJ429" s="878"/>
      <c r="AK429" s="878"/>
      <c r="AL429" s="861" t="s">
        <v>279</v>
      </c>
      <c r="AM429" s="862"/>
      <c r="AN429" s="862"/>
      <c r="AO429" s="863"/>
      <c r="AP429" s="864" t="s">
        <v>279</v>
      </c>
      <c r="AQ429" s="864"/>
      <c r="AR429" s="864"/>
      <c r="AS429" s="864"/>
      <c r="AT429" s="864"/>
      <c r="AU429" s="864"/>
      <c r="AV429" s="864"/>
      <c r="AW429" s="864"/>
      <c r="AX429" s="864"/>
      <c r="AY429">
        <f>COUNTA($C$429)</f>
        <v>1</v>
      </c>
    </row>
    <row r="430" spans="1:51" ht="30" customHeight="1" x14ac:dyDescent="0.15">
      <c r="A430" s="849">
        <v>6</v>
      </c>
      <c r="B430" s="849">
        <v>1</v>
      </c>
      <c r="C430" s="850" t="s">
        <v>728</v>
      </c>
      <c r="D430" s="850"/>
      <c r="E430" s="850"/>
      <c r="F430" s="850"/>
      <c r="G430" s="850"/>
      <c r="H430" s="850"/>
      <c r="I430" s="850"/>
      <c r="J430" s="851">
        <v>2000020133612</v>
      </c>
      <c r="K430" s="852"/>
      <c r="L430" s="852"/>
      <c r="M430" s="852"/>
      <c r="N430" s="852"/>
      <c r="O430" s="852"/>
      <c r="P430" s="853" t="s">
        <v>722</v>
      </c>
      <c r="Q430" s="853"/>
      <c r="R430" s="853"/>
      <c r="S430" s="853"/>
      <c r="T430" s="853"/>
      <c r="U430" s="853"/>
      <c r="V430" s="853"/>
      <c r="W430" s="853"/>
      <c r="X430" s="853"/>
      <c r="Y430" s="854">
        <v>0</v>
      </c>
      <c r="Z430" s="855"/>
      <c r="AA430" s="855"/>
      <c r="AB430" s="856"/>
      <c r="AC430" s="857" t="s">
        <v>254</v>
      </c>
      <c r="AD430" s="858"/>
      <c r="AE430" s="858"/>
      <c r="AF430" s="858"/>
      <c r="AG430" s="858"/>
      <c r="AH430" s="877" t="s">
        <v>279</v>
      </c>
      <c r="AI430" s="878"/>
      <c r="AJ430" s="878"/>
      <c r="AK430" s="878"/>
      <c r="AL430" s="861" t="s">
        <v>279</v>
      </c>
      <c r="AM430" s="862"/>
      <c r="AN430" s="862"/>
      <c r="AO430" s="863"/>
      <c r="AP430" s="864" t="s">
        <v>279</v>
      </c>
      <c r="AQ430" s="864"/>
      <c r="AR430" s="864"/>
      <c r="AS430" s="864"/>
      <c r="AT430" s="864"/>
      <c r="AU430" s="864"/>
      <c r="AV430" s="864"/>
      <c r="AW430" s="864"/>
      <c r="AX430" s="864"/>
      <c r="AY430">
        <f>COUNTA($C$430)</f>
        <v>1</v>
      </c>
    </row>
    <row r="431" spans="1:51" ht="30" customHeight="1" x14ac:dyDescent="0.15">
      <c r="A431" s="849">
        <v>7</v>
      </c>
      <c r="B431" s="849">
        <v>1</v>
      </c>
      <c r="C431" s="850" t="s">
        <v>151</v>
      </c>
      <c r="D431" s="850"/>
      <c r="E431" s="850"/>
      <c r="F431" s="850"/>
      <c r="G431" s="850"/>
      <c r="H431" s="850"/>
      <c r="I431" s="850"/>
      <c r="J431" s="851">
        <v>2000012100001</v>
      </c>
      <c r="K431" s="852"/>
      <c r="L431" s="852"/>
      <c r="M431" s="852"/>
      <c r="N431" s="852"/>
      <c r="O431" s="852"/>
      <c r="P431" s="853" t="s">
        <v>729</v>
      </c>
      <c r="Q431" s="853"/>
      <c r="R431" s="853"/>
      <c r="S431" s="853"/>
      <c r="T431" s="853"/>
      <c r="U431" s="853"/>
      <c r="V431" s="853"/>
      <c r="W431" s="853"/>
      <c r="X431" s="853"/>
      <c r="Y431" s="854">
        <v>0</v>
      </c>
      <c r="Z431" s="855"/>
      <c r="AA431" s="855"/>
      <c r="AB431" s="856"/>
      <c r="AC431" s="857" t="s">
        <v>254</v>
      </c>
      <c r="AD431" s="858"/>
      <c r="AE431" s="858"/>
      <c r="AF431" s="858"/>
      <c r="AG431" s="858"/>
      <c r="AH431" s="877" t="s">
        <v>279</v>
      </c>
      <c r="AI431" s="878"/>
      <c r="AJ431" s="878"/>
      <c r="AK431" s="878"/>
      <c r="AL431" s="861" t="s">
        <v>279</v>
      </c>
      <c r="AM431" s="862"/>
      <c r="AN431" s="862"/>
      <c r="AO431" s="863"/>
      <c r="AP431" s="864" t="s">
        <v>279</v>
      </c>
      <c r="AQ431" s="864"/>
      <c r="AR431" s="864"/>
      <c r="AS431" s="864"/>
      <c r="AT431" s="864"/>
      <c r="AU431" s="864"/>
      <c r="AV431" s="864"/>
      <c r="AW431" s="864"/>
      <c r="AX431" s="864"/>
      <c r="AY431">
        <f>COUNTA($C$431)</f>
        <v>1</v>
      </c>
    </row>
    <row r="432" spans="1:51" ht="30" customHeight="1" x14ac:dyDescent="0.15">
      <c r="A432" s="849">
        <v>8</v>
      </c>
      <c r="B432" s="849">
        <v>1</v>
      </c>
      <c r="C432" s="850" t="s">
        <v>151</v>
      </c>
      <c r="D432" s="850"/>
      <c r="E432" s="850"/>
      <c r="F432" s="850"/>
      <c r="G432" s="850"/>
      <c r="H432" s="850"/>
      <c r="I432" s="850"/>
      <c r="J432" s="851">
        <v>2000012100001</v>
      </c>
      <c r="K432" s="852"/>
      <c r="L432" s="852"/>
      <c r="M432" s="852"/>
      <c r="N432" s="852"/>
      <c r="O432" s="852"/>
      <c r="P432" s="853" t="s">
        <v>722</v>
      </c>
      <c r="Q432" s="853"/>
      <c r="R432" s="853"/>
      <c r="S432" s="853"/>
      <c r="T432" s="853"/>
      <c r="U432" s="853"/>
      <c r="V432" s="853"/>
      <c r="W432" s="853"/>
      <c r="X432" s="853"/>
      <c r="Y432" s="854">
        <v>0</v>
      </c>
      <c r="Z432" s="855"/>
      <c r="AA432" s="855"/>
      <c r="AB432" s="856"/>
      <c r="AC432" s="857" t="s">
        <v>254</v>
      </c>
      <c r="AD432" s="858"/>
      <c r="AE432" s="858"/>
      <c r="AF432" s="858"/>
      <c r="AG432" s="858"/>
      <c r="AH432" s="877" t="s">
        <v>279</v>
      </c>
      <c r="AI432" s="878"/>
      <c r="AJ432" s="878"/>
      <c r="AK432" s="878"/>
      <c r="AL432" s="861" t="s">
        <v>279</v>
      </c>
      <c r="AM432" s="862"/>
      <c r="AN432" s="862"/>
      <c r="AO432" s="863"/>
      <c r="AP432" s="864" t="s">
        <v>279</v>
      </c>
      <c r="AQ432" s="864"/>
      <c r="AR432" s="864"/>
      <c r="AS432" s="864"/>
      <c r="AT432" s="864"/>
      <c r="AU432" s="864"/>
      <c r="AV432" s="864"/>
      <c r="AW432" s="864"/>
      <c r="AX432" s="864"/>
      <c r="AY432">
        <f>COUNTA($C$432)</f>
        <v>1</v>
      </c>
    </row>
    <row r="433" spans="1:51" ht="30" hidden="1" customHeight="1" x14ac:dyDescent="0.15">
      <c r="A433" s="849">
        <v>9</v>
      </c>
      <c r="B433" s="849">
        <v>1</v>
      </c>
      <c r="C433" s="850"/>
      <c r="D433" s="850"/>
      <c r="E433" s="850"/>
      <c r="F433" s="850"/>
      <c r="G433" s="850"/>
      <c r="H433" s="850"/>
      <c r="I433" s="850"/>
      <c r="J433" s="851"/>
      <c r="K433" s="852"/>
      <c r="L433" s="852"/>
      <c r="M433" s="852"/>
      <c r="N433" s="852"/>
      <c r="O433" s="852"/>
      <c r="P433" s="853"/>
      <c r="Q433" s="853"/>
      <c r="R433" s="853"/>
      <c r="S433" s="853"/>
      <c r="T433" s="853"/>
      <c r="U433" s="853"/>
      <c r="V433" s="853"/>
      <c r="W433" s="853"/>
      <c r="X433" s="853"/>
      <c r="Y433" s="854"/>
      <c r="Z433" s="855"/>
      <c r="AA433" s="855"/>
      <c r="AB433" s="856"/>
      <c r="AC433" s="857"/>
      <c r="AD433" s="858"/>
      <c r="AE433" s="858"/>
      <c r="AF433" s="858"/>
      <c r="AG433" s="858"/>
      <c r="AH433" s="877"/>
      <c r="AI433" s="878"/>
      <c r="AJ433" s="878"/>
      <c r="AK433" s="878"/>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49">
        <v>10</v>
      </c>
      <c r="B434" s="849">
        <v>1</v>
      </c>
      <c r="C434" s="850"/>
      <c r="D434" s="850"/>
      <c r="E434" s="850"/>
      <c r="F434" s="850"/>
      <c r="G434" s="850"/>
      <c r="H434" s="850"/>
      <c r="I434" s="850"/>
      <c r="J434" s="851"/>
      <c r="K434" s="852"/>
      <c r="L434" s="852"/>
      <c r="M434" s="852"/>
      <c r="N434" s="852"/>
      <c r="O434" s="852"/>
      <c r="P434" s="853"/>
      <c r="Q434" s="853"/>
      <c r="R434" s="853"/>
      <c r="S434" s="853"/>
      <c r="T434" s="853"/>
      <c r="U434" s="853"/>
      <c r="V434" s="853"/>
      <c r="W434" s="853"/>
      <c r="X434" s="853"/>
      <c r="Y434" s="854"/>
      <c r="Z434" s="855"/>
      <c r="AA434" s="855"/>
      <c r="AB434" s="856"/>
      <c r="AC434" s="857"/>
      <c r="AD434" s="858"/>
      <c r="AE434" s="858"/>
      <c r="AF434" s="858"/>
      <c r="AG434" s="858"/>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49">
        <v>11</v>
      </c>
      <c r="B435" s="849">
        <v>1</v>
      </c>
      <c r="C435" s="850"/>
      <c r="D435" s="850"/>
      <c r="E435" s="850"/>
      <c r="F435" s="850"/>
      <c r="G435" s="850"/>
      <c r="H435" s="850"/>
      <c r="I435" s="850"/>
      <c r="J435" s="851"/>
      <c r="K435" s="852"/>
      <c r="L435" s="852"/>
      <c r="M435" s="852"/>
      <c r="N435" s="852"/>
      <c r="O435" s="852"/>
      <c r="P435" s="853"/>
      <c r="Q435" s="853"/>
      <c r="R435" s="853"/>
      <c r="S435" s="853"/>
      <c r="T435" s="853"/>
      <c r="U435" s="853"/>
      <c r="V435" s="853"/>
      <c r="W435" s="853"/>
      <c r="X435" s="853"/>
      <c r="Y435" s="854"/>
      <c r="Z435" s="855"/>
      <c r="AA435" s="855"/>
      <c r="AB435" s="856"/>
      <c r="AC435" s="857"/>
      <c r="AD435" s="858"/>
      <c r="AE435" s="858"/>
      <c r="AF435" s="858"/>
      <c r="AG435" s="858"/>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49">
        <v>12</v>
      </c>
      <c r="B436" s="849">
        <v>1</v>
      </c>
      <c r="C436" s="850"/>
      <c r="D436" s="850"/>
      <c r="E436" s="850"/>
      <c r="F436" s="850"/>
      <c r="G436" s="850"/>
      <c r="H436" s="850"/>
      <c r="I436" s="850"/>
      <c r="J436" s="851"/>
      <c r="K436" s="852"/>
      <c r="L436" s="852"/>
      <c r="M436" s="852"/>
      <c r="N436" s="852"/>
      <c r="O436" s="852"/>
      <c r="P436" s="853"/>
      <c r="Q436" s="853"/>
      <c r="R436" s="853"/>
      <c r="S436" s="853"/>
      <c r="T436" s="853"/>
      <c r="U436" s="853"/>
      <c r="V436" s="853"/>
      <c r="W436" s="853"/>
      <c r="X436" s="853"/>
      <c r="Y436" s="854"/>
      <c r="Z436" s="855"/>
      <c r="AA436" s="855"/>
      <c r="AB436" s="856"/>
      <c r="AC436" s="857"/>
      <c r="AD436" s="858"/>
      <c r="AE436" s="858"/>
      <c r="AF436" s="858"/>
      <c r="AG436" s="858"/>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49">
        <v>13</v>
      </c>
      <c r="B437" s="849">
        <v>1</v>
      </c>
      <c r="C437" s="850"/>
      <c r="D437" s="850"/>
      <c r="E437" s="850"/>
      <c r="F437" s="850"/>
      <c r="G437" s="850"/>
      <c r="H437" s="850"/>
      <c r="I437" s="850"/>
      <c r="J437" s="851"/>
      <c r="K437" s="852"/>
      <c r="L437" s="852"/>
      <c r="M437" s="852"/>
      <c r="N437" s="852"/>
      <c r="O437" s="852"/>
      <c r="P437" s="853"/>
      <c r="Q437" s="853"/>
      <c r="R437" s="853"/>
      <c r="S437" s="853"/>
      <c r="T437" s="853"/>
      <c r="U437" s="853"/>
      <c r="V437" s="853"/>
      <c r="W437" s="853"/>
      <c r="X437" s="853"/>
      <c r="Y437" s="854"/>
      <c r="Z437" s="855"/>
      <c r="AA437" s="855"/>
      <c r="AB437" s="856"/>
      <c r="AC437" s="857"/>
      <c r="AD437" s="858"/>
      <c r="AE437" s="858"/>
      <c r="AF437" s="858"/>
      <c r="AG437" s="858"/>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49">
        <v>14</v>
      </c>
      <c r="B438" s="849">
        <v>1</v>
      </c>
      <c r="C438" s="850"/>
      <c r="D438" s="850"/>
      <c r="E438" s="850"/>
      <c r="F438" s="850"/>
      <c r="G438" s="850"/>
      <c r="H438" s="850"/>
      <c r="I438" s="850"/>
      <c r="J438" s="851"/>
      <c r="K438" s="852"/>
      <c r="L438" s="852"/>
      <c r="M438" s="852"/>
      <c r="N438" s="852"/>
      <c r="O438" s="852"/>
      <c r="P438" s="853"/>
      <c r="Q438" s="853"/>
      <c r="R438" s="853"/>
      <c r="S438" s="853"/>
      <c r="T438" s="853"/>
      <c r="U438" s="853"/>
      <c r="V438" s="853"/>
      <c r="W438" s="853"/>
      <c r="X438" s="853"/>
      <c r="Y438" s="854"/>
      <c r="Z438" s="855"/>
      <c r="AA438" s="855"/>
      <c r="AB438" s="856"/>
      <c r="AC438" s="857"/>
      <c r="AD438" s="858"/>
      <c r="AE438" s="858"/>
      <c r="AF438" s="858"/>
      <c r="AG438" s="858"/>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49">
        <v>15</v>
      </c>
      <c r="B439" s="849">
        <v>1</v>
      </c>
      <c r="C439" s="850"/>
      <c r="D439" s="850"/>
      <c r="E439" s="850"/>
      <c r="F439" s="850"/>
      <c r="G439" s="850"/>
      <c r="H439" s="850"/>
      <c r="I439" s="850"/>
      <c r="J439" s="851"/>
      <c r="K439" s="852"/>
      <c r="L439" s="852"/>
      <c r="M439" s="852"/>
      <c r="N439" s="852"/>
      <c r="O439" s="852"/>
      <c r="P439" s="853"/>
      <c r="Q439" s="853"/>
      <c r="R439" s="853"/>
      <c r="S439" s="853"/>
      <c r="T439" s="853"/>
      <c r="U439" s="853"/>
      <c r="V439" s="853"/>
      <c r="W439" s="853"/>
      <c r="X439" s="853"/>
      <c r="Y439" s="854"/>
      <c r="Z439" s="855"/>
      <c r="AA439" s="855"/>
      <c r="AB439" s="856"/>
      <c r="AC439" s="857"/>
      <c r="AD439" s="858"/>
      <c r="AE439" s="858"/>
      <c r="AF439" s="858"/>
      <c r="AG439" s="858"/>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49">
        <v>16</v>
      </c>
      <c r="B440" s="849">
        <v>1</v>
      </c>
      <c r="C440" s="850"/>
      <c r="D440" s="850"/>
      <c r="E440" s="850"/>
      <c r="F440" s="850"/>
      <c r="G440" s="850"/>
      <c r="H440" s="850"/>
      <c r="I440" s="850"/>
      <c r="J440" s="851"/>
      <c r="K440" s="852"/>
      <c r="L440" s="852"/>
      <c r="M440" s="852"/>
      <c r="N440" s="852"/>
      <c r="O440" s="852"/>
      <c r="P440" s="853"/>
      <c r="Q440" s="853"/>
      <c r="R440" s="853"/>
      <c r="S440" s="853"/>
      <c r="T440" s="853"/>
      <c r="U440" s="853"/>
      <c r="V440" s="853"/>
      <c r="W440" s="853"/>
      <c r="X440" s="853"/>
      <c r="Y440" s="854"/>
      <c r="Z440" s="855"/>
      <c r="AA440" s="855"/>
      <c r="AB440" s="856"/>
      <c r="AC440" s="857"/>
      <c r="AD440" s="858"/>
      <c r="AE440" s="858"/>
      <c r="AF440" s="858"/>
      <c r="AG440" s="858"/>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s="16" customFormat="1" ht="30" hidden="1" customHeight="1" x14ac:dyDescent="0.15">
      <c r="A441" s="849">
        <v>17</v>
      </c>
      <c r="B441" s="849">
        <v>1</v>
      </c>
      <c r="C441" s="850"/>
      <c r="D441" s="850"/>
      <c r="E441" s="850"/>
      <c r="F441" s="850"/>
      <c r="G441" s="850"/>
      <c r="H441" s="850"/>
      <c r="I441" s="850"/>
      <c r="J441" s="851"/>
      <c r="K441" s="852"/>
      <c r="L441" s="852"/>
      <c r="M441" s="852"/>
      <c r="N441" s="852"/>
      <c r="O441" s="852"/>
      <c r="P441" s="853"/>
      <c r="Q441" s="853"/>
      <c r="R441" s="853"/>
      <c r="S441" s="853"/>
      <c r="T441" s="853"/>
      <c r="U441" s="853"/>
      <c r="V441" s="853"/>
      <c r="W441" s="853"/>
      <c r="X441" s="853"/>
      <c r="Y441" s="854"/>
      <c r="Z441" s="855"/>
      <c r="AA441" s="855"/>
      <c r="AB441" s="856"/>
      <c r="AC441" s="857"/>
      <c r="AD441" s="858"/>
      <c r="AE441" s="858"/>
      <c r="AF441" s="858"/>
      <c r="AG441" s="858"/>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49">
        <v>18</v>
      </c>
      <c r="B442" s="849">
        <v>1</v>
      </c>
      <c r="C442" s="850"/>
      <c r="D442" s="850"/>
      <c r="E442" s="850"/>
      <c r="F442" s="850"/>
      <c r="G442" s="850"/>
      <c r="H442" s="850"/>
      <c r="I442" s="850"/>
      <c r="J442" s="851"/>
      <c r="K442" s="852"/>
      <c r="L442" s="852"/>
      <c r="M442" s="852"/>
      <c r="N442" s="852"/>
      <c r="O442" s="852"/>
      <c r="P442" s="853"/>
      <c r="Q442" s="853"/>
      <c r="R442" s="853"/>
      <c r="S442" s="853"/>
      <c r="T442" s="853"/>
      <c r="U442" s="853"/>
      <c r="V442" s="853"/>
      <c r="W442" s="853"/>
      <c r="X442" s="853"/>
      <c r="Y442" s="854"/>
      <c r="Z442" s="855"/>
      <c r="AA442" s="855"/>
      <c r="AB442" s="856"/>
      <c r="AC442" s="857"/>
      <c r="AD442" s="858"/>
      <c r="AE442" s="858"/>
      <c r="AF442" s="858"/>
      <c r="AG442" s="858"/>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49">
        <v>19</v>
      </c>
      <c r="B443" s="849">
        <v>1</v>
      </c>
      <c r="C443" s="850"/>
      <c r="D443" s="850"/>
      <c r="E443" s="850"/>
      <c r="F443" s="850"/>
      <c r="G443" s="850"/>
      <c r="H443" s="850"/>
      <c r="I443" s="850"/>
      <c r="J443" s="851"/>
      <c r="K443" s="852"/>
      <c r="L443" s="852"/>
      <c r="M443" s="852"/>
      <c r="N443" s="852"/>
      <c r="O443" s="852"/>
      <c r="P443" s="853"/>
      <c r="Q443" s="853"/>
      <c r="R443" s="853"/>
      <c r="S443" s="853"/>
      <c r="T443" s="853"/>
      <c r="U443" s="853"/>
      <c r="V443" s="853"/>
      <c r="W443" s="853"/>
      <c r="X443" s="853"/>
      <c r="Y443" s="854"/>
      <c r="Z443" s="855"/>
      <c r="AA443" s="855"/>
      <c r="AB443" s="856"/>
      <c r="AC443" s="857"/>
      <c r="AD443" s="858"/>
      <c r="AE443" s="858"/>
      <c r="AF443" s="858"/>
      <c r="AG443" s="858"/>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49">
        <v>20</v>
      </c>
      <c r="B444" s="849">
        <v>1</v>
      </c>
      <c r="C444" s="850"/>
      <c r="D444" s="850"/>
      <c r="E444" s="850"/>
      <c r="F444" s="850"/>
      <c r="G444" s="850"/>
      <c r="H444" s="850"/>
      <c r="I444" s="850"/>
      <c r="J444" s="851"/>
      <c r="K444" s="852"/>
      <c r="L444" s="852"/>
      <c r="M444" s="852"/>
      <c r="N444" s="852"/>
      <c r="O444" s="852"/>
      <c r="P444" s="853"/>
      <c r="Q444" s="853"/>
      <c r="R444" s="853"/>
      <c r="S444" s="853"/>
      <c r="T444" s="853"/>
      <c r="U444" s="853"/>
      <c r="V444" s="853"/>
      <c r="W444" s="853"/>
      <c r="X444" s="853"/>
      <c r="Y444" s="854"/>
      <c r="Z444" s="855"/>
      <c r="AA444" s="855"/>
      <c r="AB444" s="856"/>
      <c r="AC444" s="857"/>
      <c r="AD444" s="858"/>
      <c r="AE444" s="858"/>
      <c r="AF444" s="858"/>
      <c r="AG444" s="858"/>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49">
        <v>21</v>
      </c>
      <c r="B445" s="849">
        <v>1</v>
      </c>
      <c r="C445" s="850"/>
      <c r="D445" s="850"/>
      <c r="E445" s="850"/>
      <c r="F445" s="850"/>
      <c r="G445" s="850"/>
      <c r="H445" s="850"/>
      <c r="I445" s="850"/>
      <c r="J445" s="851"/>
      <c r="K445" s="852"/>
      <c r="L445" s="852"/>
      <c r="M445" s="852"/>
      <c r="N445" s="852"/>
      <c r="O445" s="852"/>
      <c r="P445" s="853"/>
      <c r="Q445" s="853"/>
      <c r="R445" s="853"/>
      <c r="S445" s="853"/>
      <c r="T445" s="853"/>
      <c r="U445" s="853"/>
      <c r="V445" s="853"/>
      <c r="W445" s="853"/>
      <c r="X445" s="853"/>
      <c r="Y445" s="854"/>
      <c r="Z445" s="855"/>
      <c r="AA445" s="855"/>
      <c r="AB445" s="856"/>
      <c r="AC445" s="857"/>
      <c r="AD445" s="858"/>
      <c r="AE445" s="858"/>
      <c r="AF445" s="858"/>
      <c r="AG445" s="858"/>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49">
        <v>22</v>
      </c>
      <c r="B446" s="849">
        <v>1</v>
      </c>
      <c r="C446" s="850"/>
      <c r="D446" s="850"/>
      <c r="E446" s="850"/>
      <c r="F446" s="850"/>
      <c r="G446" s="850"/>
      <c r="H446" s="850"/>
      <c r="I446" s="850"/>
      <c r="J446" s="851"/>
      <c r="K446" s="852"/>
      <c r="L446" s="852"/>
      <c r="M446" s="852"/>
      <c r="N446" s="852"/>
      <c r="O446" s="852"/>
      <c r="P446" s="853"/>
      <c r="Q446" s="853"/>
      <c r="R446" s="853"/>
      <c r="S446" s="853"/>
      <c r="T446" s="853"/>
      <c r="U446" s="853"/>
      <c r="V446" s="853"/>
      <c r="W446" s="853"/>
      <c r="X446" s="853"/>
      <c r="Y446" s="854"/>
      <c r="Z446" s="855"/>
      <c r="AA446" s="855"/>
      <c r="AB446" s="856"/>
      <c r="AC446" s="857"/>
      <c r="AD446" s="858"/>
      <c r="AE446" s="858"/>
      <c r="AF446" s="858"/>
      <c r="AG446" s="858"/>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49">
        <v>23</v>
      </c>
      <c r="B447" s="849">
        <v>1</v>
      </c>
      <c r="C447" s="850"/>
      <c r="D447" s="850"/>
      <c r="E447" s="850"/>
      <c r="F447" s="850"/>
      <c r="G447" s="850"/>
      <c r="H447" s="850"/>
      <c r="I447" s="850"/>
      <c r="J447" s="851"/>
      <c r="K447" s="852"/>
      <c r="L447" s="852"/>
      <c r="M447" s="852"/>
      <c r="N447" s="852"/>
      <c r="O447" s="852"/>
      <c r="P447" s="853"/>
      <c r="Q447" s="853"/>
      <c r="R447" s="853"/>
      <c r="S447" s="853"/>
      <c r="T447" s="853"/>
      <c r="U447" s="853"/>
      <c r="V447" s="853"/>
      <c r="W447" s="853"/>
      <c r="X447" s="853"/>
      <c r="Y447" s="854"/>
      <c r="Z447" s="855"/>
      <c r="AA447" s="855"/>
      <c r="AB447" s="856"/>
      <c r="AC447" s="857"/>
      <c r="AD447" s="858"/>
      <c r="AE447" s="858"/>
      <c r="AF447" s="858"/>
      <c r="AG447" s="858"/>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30" hidden="1" customHeight="1" x14ac:dyDescent="0.15">
      <c r="A448" s="849">
        <v>24</v>
      </c>
      <c r="B448" s="849">
        <v>1</v>
      </c>
      <c r="C448" s="850"/>
      <c r="D448" s="850"/>
      <c r="E448" s="850"/>
      <c r="F448" s="850"/>
      <c r="G448" s="850"/>
      <c r="H448" s="850"/>
      <c r="I448" s="850"/>
      <c r="J448" s="851"/>
      <c r="K448" s="852"/>
      <c r="L448" s="852"/>
      <c r="M448" s="852"/>
      <c r="N448" s="852"/>
      <c r="O448" s="852"/>
      <c r="P448" s="853"/>
      <c r="Q448" s="853"/>
      <c r="R448" s="853"/>
      <c r="S448" s="853"/>
      <c r="T448" s="853"/>
      <c r="U448" s="853"/>
      <c r="V448" s="853"/>
      <c r="W448" s="853"/>
      <c r="X448" s="853"/>
      <c r="Y448" s="854"/>
      <c r="Z448" s="855"/>
      <c r="AA448" s="855"/>
      <c r="AB448" s="856"/>
      <c r="AC448" s="857"/>
      <c r="AD448" s="858"/>
      <c r="AE448" s="858"/>
      <c r="AF448" s="858"/>
      <c r="AG448" s="858"/>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49">
        <v>25</v>
      </c>
      <c r="B449" s="849">
        <v>1</v>
      </c>
      <c r="C449" s="850"/>
      <c r="D449" s="850"/>
      <c r="E449" s="850"/>
      <c r="F449" s="850"/>
      <c r="G449" s="850"/>
      <c r="H449" s="850"/>
      <c r="I449" s="850"/>
      <c r="J449" s="851"/>
      <c r="K449" s="852"/>
      <c r="L449" s="852"/>
      <c r="M449" s="852"/>
      <c r="N449" s="852"/>
      <c r="O449" s="852"/>
      <c r="P449" s="853"/>
      <c r="Q449" s="853"/>
      <c r="R449" s="853"/>
      <c r="S449" s="853"/>
      <c r="T449" s="853"/>
      <c r="U449" s="853"/>
      <c r="V449" s="853"/>
      <c r="W449" s="853"/>
      <c r="X449" s="853"/>
      <c r="Y449" s="854"/>
      <c r="Z449" s="855"/>
      <c r="AA449" s="855"/>
      <c r="AB449" s="856"/>
      <c r="AC449" s="857"/>
      <c r="AD449" s="858"/>
      <c r="AE449" s="858"/>
      <c r="AF449" s="858"/>
      <c r="AG449" s="858"/>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49">
        <v>26</v>
      </c>
      <c r="B450" s="849">
        <v>1</v>
      </c>
      <c r="C450" s="850"/>
      <c r="D450" s="850"/>
      <c r="E450" s="850"/>
      <c r="F450" s="850"/>
      <c r="G450" s="850"/>
      <c r="H450" s="850"/>
      <c r="I450" s="850"/>
      <c r="J450" s="851"/>
      <c r="K450" s="852"/>
      <c r="L450" s="852"/>
      <c r="M450" s="852"/>
      <c r="N450" s="852"/>
      <c r="O450" s="852"/>
      <c r="P450" s="853"/>
      <c r="Q450" s="853"/>
      <c r="R450" s="853"/>
      <c r="S450" s="853"/>
      <c r="T450" s="853"/>
      <c r="U450" s="853"/>
      <c r="V450" s="853"/>
      <c r="W450" s="853"/>
      <c r="X450" s="853"/>
      <c r="Y450" s="854"/>
      <c r="Z450" s="855"/>
      <c r="AA450" s="855"/>
      <c r="AB450" s="856"/>
      <c r="AC450" s="857"/>
      <c r="AD450" s="858"/>
      <c r="AE450" s="858"/>
      <c r="AF450" s="858"/>
      <c r="AG450" s="858"/>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49">
        <v>27</v>
      </c>
      <c r="B451" s="849">
        <v>1</v>
      </c>
      <c r="C451" s="850"/>
      <c r="D451" s="850"/>
      <c r="E451" s="850"/>
      <c r="F451" s="850"/>
      <c r="G451" s="850"/>
      <c r="H451" s="850"/>
      <c r="I451" s="850"/>
      <c r="J451" s="851"/>
      <c r="K451" s="852"/>
      <c r="L451" s="852"/>
      <c r="M451" s="852"/>
      <c r="N451" s="852"/>
      <c r="O451" s="852"/>
      <c r="P451" s="853"/>
      <c r="Q451" s="853"/>
      <c r="R451" s="853"/>
      <c r="S451" s="853"/>
      <c r="T451" s="853"/>
      <c r="U451" s="853"/>
      <c r="V451" s="853"/>
      <c r="W451" s="853"/>
      <c r="X451" s="853"/>
      <c r="Y451" s="854"/>
      <c r="Z451" s="855"/>
      <c r="AA451" s="855"/>
      <c r="AB451" s="856"/>
      <c r="AC451" s="857"/>
      <c r="AD451" s="858"/>
      <c r="AE451" s="858"/>
      <c r="AF451" s="858"/>
      <c r="AG451" s="858"/>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49">
        <v>28</v>
      </c>
      <c r="B452" s="849">
        <v>1</v>
      </c>
      <c r="C452" s="850"/>
      <c r="D452" s="850"/>
      <c r="E452" s="850"/>
      <c r="F452" s="850"/>
      <c r="G452" s="850"/>
      <c r="H452" s="850"/>
      <c r="I452" s="850"/>
      <c r="J452" s="851"/>
      <c r="K452" s="852"/>
      <c r="L452" s="852"/>
      <c r="M452" s="852"/>
      <c r="N452" s="852"/>
      <c r="O452" s="852"/>
      <c r="P452" s="853"/>
      <c r="Q452" s="853"/>
      <c r="R452" s="853"/>
      <c r="S452" s="853"/>
      <c r="T452" s="853"/>
      <c r="U452" s="853"/>
      <c r="V452" s="853"/>
      <c r="W452" s="853"/>
      <c r="X452" s="853"/>
      <c r="Y452" s="854"/>
      <c r="Z452" s="855"/>
      <c r="AA452" s="855"/>
      <c r="AB452" s="856"/>
      <c r="AC452" s="857"/>
      <c r="AD452" s="858"/>
      <c r="AE452" s="858"/>
      <c r="AF452" s="858"/>
      <c r="AG452" s="858"/>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49">
        <v>29</v>
      </c>
      <c r="B453" s="849">
        <v>1</v>
      </c>
      <c r="C453" s="850"/>
      <c r="D453" s="850"/>
      <c r="E453" s="850"/>
      <c r="F453" s="850"/>
      <c r="G453" s="850"/>
      <c r="H453" s="850"/>
      <c r="I453" s="850"/>
      <c r="J453" s="851"/>
      <c r="K453" s="852"/>
      <c r="L453" s="852"/>
      <c r="M453" s="852"/>
      <c r="N453" s="852"/>
      <c r="O453" s="852"/>
      <c r="P453" s="853"/>
      <c r="Q453" s="853"/>
      <c r="R453" s="853"/>
      <c r="S453" s="853"/>
      <c r="T453" s="853"/>
      <c r="U453" s="853"/>
      <c r="V453" s="853"/>
      <c r="W453" s="853"/>
      <c r="X453" s="853"/>
      <c r="Y453" s="854"/>
      <c r="Z453" s="855"/>
      <c r="AA453" s="855"/>
      <c r="AB453" s="856"/>
      <c r="AC453" s="857"/>
      <c r="AD453" s="858"/>
      <c r="AE453" s="858"/>
      <c r="AF453" s="858"/>
      <c r="AG453" s="858"/>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49">
        <v>30</v>
      </c>
      <c r="B454" s="849">
        <v>1</v>
      </c>
      <c r="C454" s="850"/>
      <c r="D454" s="850"/>
      <c r="E454" s="850"/>
      <c r="F454" s="850"/>
      <c r="G454" s="850"/>
      <c r="H454" s="850"/>
      <c r="I454" s="850"/>
      <c r="J454" s="851"/>
      <c r="K454" s="852"/>
      <c r="L454" s="852"/>
      <c r="M454" s="852"/>
      <c r="N454" s="852"/>
      <c r="O454" s="852"/>
      <c r="P454" s="853"/>
      <c r="Q454" s="853"/>
      <c r="R454" s="853"/>
      <c r="S454" s="853"/>
      <c r="T454" s="853"/>
      <c r="U454" s="853"/>
      <c r="V454" s="853"/>
      <c r="W454" s="853"/>
      <c r="X454" s="853"/>
      <c r="Y454" s="854"/>
      <c r="Z454" s="855"/>
      <c r="AA454" s="855"/>
      <c r="AB454" s="856"/>
      <c r="AC454" s="857"/>
      <c r="AD454" s="858"/>
      <c r="AE454" s="858"/>
      <c r="AF454" s="858"/>
      <c r="AG454" s="858"/>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0"/>
      <c r="B457" s="870"/>
      <c r="C457" s="870" t="s">
        <v>24</v>
      </c>
      <c r="D457" s="870"/>
      <c r="E457" s="870"/>
      <c r="F457" s="870"/>
      <c r="G457" s="870"/>
      <c r="H457" s="870"/>
      <c r="I457" s="870"/>
      <c r="J457" s="871" t="s">
        <v>193</v>
      </c>
      <c r="K457" s="568"/>
      <c r="L457" s="568"/>
      <c r="M457" s="568"/>
      <c r="N457" s="568"/>
      <c r="O457" s="568"/>
      <c r="P457" s="425" t="s">
        <v>25</v>
      </c>
      <c r="Q457" s="425"/>
      <c r="R457" s="425"/>
      <c r="S457" s="425"/>
      <c r="T457" s="425"/>
      <c r="U457" s="425"/>
      <c r="V457" s="425"/>
      <c r="W457" s="425"/>
      <c r="X457" s="425"/>
      <c r="Y457" s="872" t="s">
        <v>192</v>
      </c>
      <c r="Z457" s="873"/>
      <c r="AA457" s="873"/>
      <c r="AB457" s="873"/>
      <c r="AC457" s="871" t="s">
        <v>225</v>
      </c>
      <c r="AD457" s="871"/>
      <c r="AE457" s="871"/>
      <c r="AF457" s="871"/>
      <c r="AG457" s="871"/>
      <c r="AH457" s="872" t="s">
        <v>243</v>
      </c>
      <c r="AI457" s="870"/>
      <c r="AJ457" s="870"/>
      <c r="AK457" s="870"/>
      <c r="AL457" s="870" t="s">
        <v>19</v>
      </c>
      <c r="AM457" s="870"/>
      <c r="AN457" s="870"/>
      <c r="AO457" s="874"/>
      <c r="AP457" s="848" t="s">
        <v>194</v>
      </c>
      <c r="AQ457" s="848"/>
      <c r="AR457" s="848"/>
      <c r="AS457" s="848"/>
      <c r="AT457" s="848"/>
      <c r="AU457" s="848"/>
      <c r="AV457" s="848"/>
      <c r="AW457" s="848"/>
      <c r="AX457" s="848"/>
      <c r="AY457">
        <f>$AY$455</f>
        <v>0</v>
      </c>
    </row>
    <row r="458" spans="1:51" ht="30" hidden="1" customHeight="1" x14ac:dyDescent="0.15">
      <c r="A458" s="849">
        <v>1</v>
      </c>
      <c r="B458" s="849">
        <v>1</v>
      </c>
      <c r="C458" s="850"/>
      <c r="D458" s="850"/>
      <c r="E458" s="850"/>
      <c r="F458" s="850"/>
      <c r="G458" s="850"/>
      <c r="H458" s="850"/>
      <c r="I458" s="850"/>
      <c r="J458" s="851"/>
      <c r="K458" s="852"/>
      <c r="L458" s="852"/>
      <c r="M458" s="852"/>
      <c r="N458" s="852"/>
      <c r="O458" s="852"/>
      <c r="P458" s="853"/>
      <c r="Q458" s="853"/>
      <c r="R458" s="853"/>
      <c r="S458" s="853"/>
      <c r="T458" s="853"/>
      <c r="U458" s="853"/>
      <c r="V458" s="853"/>
      <c r="W458" s="853"/>
      <c r="X458" s="853"/>
      <c r="Y458" s="854"/>
      <c r="Z458" s="855"/>
      <c r="AA458" s="855"/>
      <c r="AB458" s="856"/>
      <c r="AC458" s="857"/>
      <c r="AD458" s="858"/>
      <c r="AE458" s="858"/>
      <c r="AF458" s="858"/>
      <c r="AG458" s="858"/>
      <c r="AH458" s="859"/>
      <c r="AI458" s="860"/>
      <c r="AJ458" s="860"/>
      <c r="AK458" s="860"/>
      <c r="AL458" s="861"/>
      <c r="AM458" s="862"/>
      <c r="AN458" s="862"/>
      <c r="AO458" s="863"/>
      <c r="AP458" s="864"/>
      <c r="AQ458" s="864"/>
      <c r="AR458" s="864"/>
      <c r="AS458" s="864"/>
      <c r="AT458" s="864"/>
      <c r="AU458" s="864"/>
      <c r="AV458" s="864"/>
      <c r="AW458" s="864"/>
      <c r="AX458" s="864"/>
      <c r="AY458">
        <f>$AY$455</f>
        <v>0</v>
      </c>
    </row>
    <row r="459" spans="1:51" ht="30" hidden="1" customHeight="1" x14ac:dyDescent="0.15">
      <c r="A459" s="849">
        <v>2</v>
      </c>
      <c r="B459" s="849">
        <v>1</v>
      </c>
      <c r="C459" s="850"/>
      <c r="D459" s="850"/>
      <c r="E459" s="850"/>
      <c r="F459" s="850"/>
      <c r="G459" s="850"/>
      <c r="H459" s="850"/>
      <c r="I459" s="850"/>
      <c r="J459" s="851"/>
      <c r="K459" s="852"/>
      <c r="L459" s="852"/>
      <c r="M459" s="852"/>
      <c r="N459" s="852"/>
      <c r="O459" s="852"/>
      <c r="P459" s="853"/>
      <c r="Q459" s="853"/>
      <c r="R459" s="853"/>
      <c r="S459" s="853"/>
      <c r="T459" s="853"/>
      <c r="U459" s="853"/>
      <c r="V459" s="853"/>
      <c r="W459" s="853"/>
      <c r="X459" s="853"/>
      <c r="Y459" s="854"/>
      <c r="Z459" s="855"/>
      <c r="AA459" s="855"/>
      <c r="AB459" s="856"/>
      <c r="AC459" s="857"/>
      <c r="AD459" s="858"/>
      <c r="AE459" s="858"/>
      <c r="AF459" s="858"/>
      <c r="AG459" s="858"/>
      <c r="AH459" s="859"/>
      <c r="AI459" s="860"/>
      <c r="AJ459" s="860"/>
      <c r="AK459" s="860"/>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49">
        <v>3</v>
      </c>
      <c r="B460" s="849">
        <v>1</v>
      </c>
      <c r="C460" s="875"/>
      <c r="D460" s="850"/>
      <c r="E460" s="850"/>
      <c r="F460" s="850"/>
      <c r="G460" s="850"/>
      <c r="H460" s="850"/>
      <c r="I460" s="850"/>
      <c r="J460" s="851"/>
      <c r="K460" s="852"/>
      <c r="L460" s="852"/>
      <c r="M460" s="852"/>
      <c r="N460" s="852"/>
      <c r="O460" s="852"/>
      <c r="P460" s="876"/>
      <c r="Q460" s="853"/>
      <c r="R460" s="853"/>
      <c r="S460" s="853"/>
      <c r="T460" s="853"/>
      <c r="U460" s="853"/>
      <c r="V460" s="853"/>
      <c r="W460" s="853"/>
      <c r="X460" s="853"/>
      <c r="Y460" s="854"/>
      <c r="Z460" s="855"/>
      <c r="AA460" s="855"/>
      <c r="AB460" s="856"/>
      <c r="AC460" s="857"/>
      <c r="AD460" s="858"/>
      <c r="AE460" s="858"/>
      <c r="AF460" s="858"/>
      <c r="AG460" s="858"/>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49">
        <v>4</v>
      </c>
      <c r="B461" s="849">
        <v>1</v>
      </c>
      <c r="C461" s="875"/>
      <c r="D461" s="850"/>
      <c r="E461" s="850"/>
      <c r="F461" s="850"/>
      <c r="G461" s="850"/>
      <c r="H461" s="850"/>
      <c r="I461" s="850"/>
      <c r="J461" s="851"/>
      <c r="K461" s="852"/>
      <c r="L461" s="852"/>
      <c r="M461" s="852"/>
      <c r="N461" s="852"/>
      <c r="O461" s="852"/>
      <c r="P461" s="876"/>
      <c r="Q461" s="853"/>
      <c r="R461" s="853"/>
      <c r="S461" s="853"/>
      <c r="T461" s="853"/>
      <c r="U461" s="853"/>
      <c r="V461" s="853"/>
      <c r="W461" s="853"/>
      <c r="X461" s="853"/>
      <c r="Y461" s="854"/>
      <c r="Z461" s="855"/>
      <c r="AA461" s="855"/>
      <c r="AB461" s="856"/>
      <c r="AC461" s="857"/>
      <c r="AD461" s="858"/>
      <c r="AE461" s="858"/>
      <c r="AF461" s="858"/>
      <c r="AG461" s="858"/>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30" hidden="1" customHeight="1" x14ac:dyDescent="0.15">
      <c r="A462" s="849">
        <v>5</v>
      </c>
      <c r="B462" s="849">
        <v>1</v>
      </c>
      <c r="C462" s="850"/>
      <c r="D462" s="850"/>
      <c r="E462" s="850"/>
      <c r="F462" s="850"/>
      <c r="G462" s="850"/>
      <c r="H462" s="850"/>
      <c r="I462" s="850"/>
      <c r="J462" s="851"/>
      <c r="K462" s="852"/>
      <c r="L462" s="852"/>
      <c r="M462" s="852"/>
      <c r="N462" s="852"/>
      <c r="O462" s="852"/>
      <c r="P462" s="853"/>
      <c r="Q462" s="853"/>
      <c r="R462" s="853"/>
      <c r="S462" s="853"/>
      <c r="T462" s="853"/>
      <c r="U462" s="853"/>
      <c r="V462" s="853"/>
      <c r="W462" s="853"/>
      <c r="X462" s="853"/>
      <c r="Y462" s="854"/>
      <c r="Z462" s="855"/>
      <c r="AA462" s="855"/>
      <c r="AB462" s="856"/>
      <c r="AC462" s="857"/>
      <c r="AD462" s="858"/>
      <c r="AE462" s="858"/>
      <c r="AF462" s="858"/>
      <c r="AG462" s="858"/>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ht="30" hidden="1" customHeight="1" x14ac:dyDescent="0.15">
      <c r="A463" s="849">
        <v>6</v>
      </c>
      <c r="B463" s="849">
        <v>1</v>
      </c>
      <c r="C463" s="850"/>
      <c r="D463" s="850"/>
      <c r="E463" s="850"/>
      <c r="F463" s="850"/>
      <c r="G463" s="850"/>
      <c r="H463" s="850"/>
      <c r="I463" s="850"/>
      <c r="J463" s="851"/>
      <c r="K463" s="852"/>
      <c r="L463" s="852"/>
      <c r="M463" s="852"/>
      <c r="N463" s="852"/>
      <c r="O463" s="852"/>
      <c r="P463" s="853"/>
      <c r="Q463" s="853"/>
      <c r="R463" s="853"/>
      <c r="S463" s="853"/>
      <c r="T463" s="853"/>
      <c r="U463" s="853"/>
      <c r="V463" s="853"/>
      <c r="W463" s="853"/>
      <c r="X463" s="853"/>
      <c r="Y463" s="854"/>
      <c r="Z463" s="855"/>
      <c r="AA463" s="855"/>
      <c r="AB463" s="856"/>
      <c r="AC463" s="857"/>
      <c r="AD463" s="858"/>
      <c r="AE463" s="858"/>
      <c r="AF463" s="858"/>
      <c r="AG463" s="858"/>
      <c r="AH463" s="877"/>
      <c r="AI463" s="878"/>
      <c r="AJ463" s="878"/>
      <c r="AK463" s="878"/>
      <c r="AL463" s="861"/>
      <c r="AM463" s="862"/>
      <c r="AN463" s="862"/>
      <c r="AO463" s="863"/>
      <c r="AP463" s="864"/>
      <c r="AQ463" s="864"/>
      <c r="AR463" s="864"/>
      <c r="AS463" s="864"/>
      <c r="AT463" s="864"/>
      <c r="AU463" s="864"/>
      <c r="AV463" s="864"/>
      <c r="AW463" s="864"/>
      <c r="AX463" s="864"/>
      <c r="AY463">
        <f>COUNTA($C$463)</f>
        <v>0</v>
      </c>
    </row>
    <row r="464" spans="1:51" ht="30" hidden="1" customHeight="1" x14ac:dyDescent="0.15">
      <c r="A464" s="849">
        <v>7</v>
      </c>
      <c r="B464" s="849">
        <v>1</v>
      </c>
      <c r="C464" s="850"/>
      <c r="D464" s="850"/>
      <c r="E464" s="850"/>
      <c r="F464" s="850"/>
      <c r="G464" s="850"/>
      <c r="H464" s="850"/>
      <c r="I464" s="850"/>
      <c r="J464" s="851"/>
      <c r="K464" s="852"/>
      <c r="L464" s="852"/>
      <c r="M464" s="852"/>
      <c r="N464" s="852"/>
      <c r="O464" s="852"/>
      <c r="P464" s="853"/>
      <c r="Q464" s="853"/>
      <c r="R464" s="853"/>
      <c r="S464" s="853"/>
      <c r="T464" s="853"/>
      <c r="U464" s="853"/>
      <c r="V464" s="853"/>
      <c r="W464" s="853"/>
      <c r="X464" s="853"/>
      <c r="Y464" s="854"/>
      <c r="Z464" s="855"/>
      <c r="AA464" s="855"/>
      <c r="AB464" s="856"/>
      <c r="AC464" s="857"/>
      <c r="AD464" s="858"/>
      <c r="AE464" s="858"/>
      <c r="AF464" s="858"/>
      <c r="AG464" s="858"/>
      <c r="AH464" s="877"/>
      <c r="AI464" s="878"/>
      <c r="AJ464" s="878"/>
      <c r="AK464" s="878"/>
      <c r="AL464" s="861"/>
      <c r="AM464" s="862"/>
      <c r="AN464" s="862"/>
      <c r="AO464" s="863"/>
      <c r="AP464" s="864"/>
      <c r="AQ464" s="864"/>
      <c r="AR464" s="864"/>
      <c r="AS464" s="864"/>
      <c r="AT464" s="864"/>
      <c r="AU464" s="864"/>
      <c r="AV464" s="864"/>
      <c r="AW464" s="864"/>
      <c r="AX464" s="864"/>
      <c r="AY464">
        <f>COUNTA($C$464)</f>
        <v>0</v>
      </c>
    </row>
    <row r="465" spans="1:51" ht="30" hidden="1" customHeight="1" x14ac:dyDescent="0.15">
      <c r="A465" s="849">
        <v>8</v>
      </c>
      <c r="B465" s="849">
        <v>1</v>
      </c>
      <c r="C465" s="850"/>
      <c r="D465" s="850"/>
      <c r="E465" s="850"/>
      <c r="F465" s="850"/>
      <c r="G465" s="850"/>
      <c r="H465" s="850"/>
      <c r="I465" s="850"/>
      <c r="J465" s="851"/>
      <c r="K465" s="852"/>
      <c r="L465" s="852"/>
      <c r="M465" s="852"/>
      <c r="N465" s="852"/>
      <c r="O465" s="852"/>
      <c r="P465" s="853"/>
      <c r="Q465" s="853"/>
      <c r="R465" s="853"/>
      <c r="S465" s="853"/>
      <c r="T465" s="853"/>
      <c r="U465" s="853"/>
      <c r="V465" s="853"/>
      <c r="W465" s="853"/>
      <c r="X465" s="853"/>
      <c r="Y465" s="854"/>
      <c r="Z465" s="855"/>
      <c r="AA465" s="855"/>
      <c r="AB465" s="856"/>
      <c r="AC465" s="857"/>
      <c r="AD465" s="858"/>
      <c r="AE465" s="858"/>
      <c r="AF465" s="858"/>
      <c r="AG465" s="858"/>
      <c r="AH465" s="877"/>
      <c r="AI465" s="878"/>
      <c r="AJ465" s="878"/>
      <c r="AK465" s="878"/>
      <c r="AL465" s="861"/>
      <c r="AM465" s="862"/>
      <c r="AN465" s="862"/>
      <c r="AO465" s="863"/>
      <c r="AP465" s="864"/>
      <c r="AQ465" s="864"/>
      <c r="AR465" s="864"/>
      <c r="AS465" s="864"/>
      <c r="AT465" s="864"/>
      <c r="AU465" s="864"/>
      <c r="AV465" s="864"/>
      <c r="AW465" s="864"/>
      <c r="AX465" s="864"/>
      <c r="AY465">
        <f>COUNTA($C$465)</f>
        <v>0</v>
      </c>
    </row>
    <row r="466" spans="1:51" ht="30" hidden="1" customHeight="1" x14ac:dyDescent="0.15">
      <c r="A466" s="849">
        <v>9</v>
      </c>
      <c r="B466" s="849">
        <v>1</v>
      </c>
      <c r="C466" s="850"/>
      <c r="D466" s="850"/>
      <c r="E466" s="850"/>
      <c r="F466" s="850"/>
      <c r="G466" s="850"/>
      <c r="H466" s="850"/>
      <c r="I466" s="850"/>
      <c r="J466" s="851"/>
      <c r="K466" s="852"/>
      <c r="L466" s="852"/>
      <c r="M466" s="852"/>
      <c r="N466" s="852"/>
      <c r="O466" s="852"/>
      <c r="P466" s="853"/>
      <c r="Q466" s="853"/>
      <c r="R466" s="853"/>
      <c r="S466" s="853"/>
      <c r="T466" s="853"/>
      <c r="U466" s="853"/>
      <c r="V466" s="853"/>
      <c r="W466" s="853"/>
      <c r="X466" s="853"/>
      <c r="Y466" s="854"/>
      <c r="Z466" s="855"/>
      <c r="AA466" s="855"/>
      <c r="AB466" s="856"/>
      <c r="AC466" s="857"/>
      <c r="AD466" s="858"/>
      <c r="AE466" s="858"/>
      <c r="AF466" s="858"/>
      <c r="AG466" s="858"/>
      <c r="AH466" s="877"/>
      <c r="AI466" s="878"/>
      <c r="AJ466" s="878"/>
      <c r="AK466" s="878"/>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49">
        <v>10</v>
      </c>
      <c r="B467" s="849">
        <v>1</v>
      </c>
      <c r="C467" s="850"/>
      <c r="D467" s="850"/>
      <c r="E467" s="850"/>
      <c r="F467" s="850"/>
      <c r="G467" s="850"/>
      <c r="H467" s="850"/>
      <c r="I467" s="850"/>
      <c r="J467" s="851"/>
      <c r="K467" s="852"/>
      <c r="L467" s="852"/>
      <c r="M467" s="852"/>
      <c r="N467" s="852"/>
      <c r="O467" s="852"/>
      <c r="P467" s="853"/>
      <c r="Q467" s="853"/>
      <c r="R467" s="853"/>
      <c r="S467" s="853"/>
      <c r="T467" s="853"/>
      <c r="U467" s="853"/>
      <c r="V467" s="853"/>
      <c r="W467" s="853"/>
      <c r="X467" s="853"/>
      <c r="Y467" s="854"/>
      <c r="Z467" s="855"/>
      <c r="AA467" s="855"/>
      <c r="AB467" s="856"/>
      <c r="AC467" s="857"/>
      <c r="AD467" s="858"/>
      <c r="AE467" s="858"/>
      <c r="AF467" s="858"/>
      <c r="AG467" s="858"/>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49">
        <v>11</v>
      </c>
      <c r="B468" s="849">
        <v>1</v>
      </c>
      <c r="C468" s="850"/>
      <c r="D468" s="850"/>
      <c r="E468" s="850"/>
      <c r="F468" s="850"/>
      <c r="G468" s="850"/>
      <c r="H468" s="850"/>
      <c r="I468" s="850"/>
      <c r="J468" s="851"/>
      <c r="K468" s="852"/>
      <c r="L468" s="852"/>
      <c r="M468" s="852"/>
      <c r="N468" s="852"/>
      <c r="O468" s="852"/>
      <c r="P468" s="853"/>
      <c r="Q468" s="853"/>
      <c r="R468" s="853"/>
      <c r="S468" s="853"/>
      <c r="T468" s="853"/>
      <c r="U468" s="853"/>
      <c r="V468" s="853"/>
      <c r="W468" s="853"/>
      <c r="X468" s="853"/>
      <c r="Y468" s="854"/>
      <c r="Z468" s="855"/>
      <c r="AA468" s="855"/>
      <c r="AB468" s="856"/>
      <c r="AC468" s="857"/>
      <c r="AD468" s="858"/>
      <c r="AE468" s="858"/>
      <c r="AF468" s="858"/>
      <c r="AG468" s="858"/>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49">
        <v>12</v>
      </c>
      <c r="B469" s="849">
        <v>1</v>
      </c>
      <c r="C469" s="850"/>
      <c r="D469" s="850"/>
      <c r="E469" s="850"/>
      <c r="F469" s="850"/>
      <c r="G469" s="850"/>
      <c r="H469" s="850"/>
      <c r="I469" s="850"/>
      <c r="J469" s="851"/>
      <c r="K469" s="852"/>
      <c r="L469" s="852"/>
      <c r="M469" s="852"/>
      <c r="N469" s="852"/>
      <c r="O469" s="852"/>
      <c r="P469" s="853"/>
      <c r="Q469" s="853"/>
      <c r="R469" s="853"/>
      <c r="S469" s="853"/>
      <c r="T469" s="853"/>
      <c r="U469" s="853"/>
      <c r="V469" s="853"/>
      <c r="W469" s="853"/>
      <c r="X469" s="853"/>
      <c r="Y469" s="854"/>
      <c r="Z469" s="855"/>
      <c r="AA469" s="855"/>
      <c r="AB469" s="856"/>
      <c r="AC469" s="857"/>
      <c r="AD469" s="858"/>
      <c r="AE469" s="858"/>
      <c r="AF469" s="858"/>
      <c r="AG469" s="858"/>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49">
        <v>13</v>
      </c>
      <c r="B470" s="849">
        <v>1</v>
      </c>
      <c r="C470" s="850"/>
      <c r="D470" s="850"/>
      <c r="E470" s="850"/>
      <c r="F470" s="850"/>
      <c r="G470" s="850"/>
      <c r="H470" s="850"/>
      <c r="I470" s="850"/>
      <c r="J470" s="851"/>
      <c r="K470" s="852"/>
      <c r="L470" s="852"/>
      <c r="M470" s="852"/>
      <c r="N470" s="852"/>
      <c r="O470" s="852"/>
      <c r="P470" s="853"/>
      <c r="Q470" s="853"/>
      <c r="R470" s="853"/>
      <c r="S470" s="853"/>
      <c r="T470" s="853"/>
      <c r="U470" s="853"/>
      <c r="V470" s="853"/>
      <c r="W470" s="853"/>
      <c r="X470" s="853"/>
      <c r="Y470" s="854"/>
      <c r="Z470" s="855"/>
      <c r="AA470" s="855"/>
      <c r="AB470" s="856"/>
      <c r="AC470" s="857"/>
      <c r="AD470" s="858"/>
      <c r="AE470" s="858"/>
      <c r="AF470" s="858"/>
      <c r="AG470" s="858"/>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49">
        <v>14</v>
      </c>
      <c r="B471" s="849">
        <v>1</v>
      </c>
      <c r="C471" s="850"/>
      <c r="D471" s="850"/>
      <c r="E471" s="850"/>
      <c r="F471" s="850"/>
      <c r="G471" s="850"/>
      <c r="H471" s="850"/>
      <c r="I471" s="850"/>
      <c r="J471" s="851"/>
      <c r="K471" s="852"/>
      <c r="L471" s="852"/>
      <c r="M471" s="852"/>
      <c r="N471" s="852"/>
      <c r="O471" s="852"/>
      <c r="P471" s="853"/>
      <c r="Q471" s="853"/>
      <c r="R471" s="853"/>
      <c r="S471" s="853"/>
      <c r="T471" s="853"/>
      <c r="U471" s="853"/>
      <c r="V471" s="853"/>
      <c r="W471" s="853"/>
      <c r="X471" s="853"/>
      <c r="Y471" s="854"/>
      <c r="Z471" s="855"/>
      <c r="AA471" s="855"/>
      <c r="AB471" s="856"/>
      <c r="AC471" s="857"/>
      <c r="AD471" s="858"/>
      <c r="AE471" s="858"/>
      <c r="AF471" s="858"/>
      <c r="AG471" s="858"/>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49">
        <v>15</v>
      </c>
      <c r="B472" s="849">
        <v>1</v>
      </c>
      <c r="C472" s="850"/>
      <c r="D472" s="850"/>
      <c r="E472" s="850"/>
      <c r="F472" s="850"/>
      <c r="G472" s="850"/>
      <c r="H472" s="850"/>
      <c r="I472" s="850"/>
      <c r="J472" s="851"/>
      <c r="K472" s="852"/>
      <c r="L472" s="852"/>
      <c r="M472" s="852"/>
      <c r="N472" s="852"/>
      <c r="O472" s="852"/>
      <c r="P472" s="853"/>
      <c r="Q472" s="853"/>
      <c r="R472" s="853"/>
      <c r="S472" s="853"/>
      <c r="T472" s="853"/>
      <c r="U472" s="853"/>
      <c r="V472" s="853"/>
      <c r="W472" s="853"/>
      <c r="X472" s="853"/>
      <c r="Y472" s="854"/>
      <c r="Z472" s="855"/>
      <c r="AA472" s="855"/>
      <c r="AB472" s="856"/>
      <c r="AC472" s="857"/>
      <c r="AD472" s="858"/>
      <c r="AE472" s="858"/>
      <c r="AF472" s="858"/>
      <c r="AG472" s="858"/>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49">
        <v>16</v>
      </c>
      <c r="B473" s="849">
        <v>1</v>
      </c>
      <c r="C473" s="850"/>
      <c r="D473" s="850"/>
      <c r="E473" s="850"/>
      <c r="F473" s="850"/>
      <c r="G473" s="850"/>
      <c r="H473" s="850"/>
      <c r="I473" s="850"/>
      <c r="J473" s="851"/>
      <c r="K473" s="852"/>
      <c r="L473" s="852"/>
      <c r="M473" s="852"/>
      <c r="N473" s="852"/>
      <c r="O473" s="852"/>
      <c r="P473" s="853"/>
      <c r="Q473" s="853"/>
      <c r="R473" s="853"/>
      <c r="S473" s="853"/>
      <c r="T473" s="853"/>
      <c r="U473" s="853"/>
      <c r="V473" s="853"/>
      <c r="W473" s="853"/>
      <c r="X473" s="853"/>
      <c r="Y473" s="854"/>
      <c r="Z473" s="855"/>
      <c r="AA473" s="855"/>
      <c r="AB473" s="856"/>
      <c r="AC473" s="857"/>
      <c r="AD473" s="858"/>
      <c r="AE473" s="858"/>
      <c r="AF473" s="858"/>
      <c r="AG473" s="858"/>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s="16" customFormat="1" ht="30" hidden="1" customHeight="1" x14ac:dyDescent="0.15">
      <c r="A474" s="849">
        <v>17</v>
      </c>
      <c r="B474" s="849">
        <v>1</v>
      </c>
      <c r="C474" s="850"/>
      <c r="D474" s="850"/>
      <c r="E474" s="850"/>
      <c r="F474" s="850"/>
      <c r="G474" s="850"/>
      <c r="H474" s="850"/>
      <c r="I474" s="850"/>
      <c r="J474" s="851"/>
      <c r="K474" s="852"/>
      <c r="L474" s="852"/>
      <c r="M474" s="852"/>
      <c r="N474" s="852"/>
      <c r="O474" s="852"/>
      <c r="P474" s="853"/>
      <c r="Q474" s="853"/>
      <c r="R474" s="853"/>
      <c r="S474" s="853"/>
      <c r="T474" s="853"/>
      <c r="U474" s="853"/>
      <c r="V474" s="853"/>
      <c r="W474" s="853"/>
      <c r="X474" s="853"/>
      <c r="Y474" s="854"/>
      <c r="Z474" s="855"/>
      <c r="AA474" s="855"/>
      <c r="AB474" s="856"/>
      <c r="AC474" s="857"/>
      <c r="AD474" s="858"/>
      <c r="AE474" s="858"/>
      <c r="AF474" s="858"/>
      <c r="AG474" s="858"/>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49">
        <v>18</v>
      </c>
      <c r="B475" s="849">
        <v>1</v>
      </c>
      <c r="C475" s="850"/>
      <c r="D475" s="850"/>
      <c r="E475" s="850"/>
      <c r="F475" s="850"/>
      <c r="G475" s="850"/>
      <c r="H475" s="850"/>
      <c r="I475" s="850"/>
      <c r="J475" s="851"/>
      <c r="K475" s="852"/>
      <c r="L475" s="852"/>
      <c r="M475" s="852"/>
      <c r="N475" s="852"/>
      <c r="O475" s="852"/>
      <c r="P475" s="853"/>
      <c r="Q475" s="853"/>
      <c r="R475" s="853"/>
      <c r="S475" s="853"/>
      <c r="T475" s="853"/>
      <c r="U475" s="853"/>
      <c r="V475" s="853"/>
      <c r="W475" s="853"/>
      <c r="X475" s="853"/>
      <c r="Y475" s="854"/>
      <c r="Z475" s="855"/>
      <c r="AA475" s="855"/>
      <c r="AB475" s="856"/>
      <c r="AC475" s="857"/>
      <c r="AD475" s="858"/>
      <c r="AE475" s="858"/>
      <c r="AF475" s="858"/>
      <c r="AG475" s="858"/>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49">
        <v>19</v>
      </c>
      <c r="B476" s="849">
        <v>1</v>
      </c>
      <c r="C476" s="850"/>
      <c r="D476" s="850"/>
      <c r="E476" s="850"/>
      <c r="F476" s="850"/>
      <c r="G476" s="850"/>
      <c r="H476" s="850"/>
      <c r="I476" s="850"/>
      <c r="J476" s="851"/>
      <c r="K476" s="852"/>
      <c r="L476" s="852"/>
      <c r="M476" s="852"/>
      <c r="N476" s="852"/>
      <c r="O476" s="852"/>
      <c r="P476" s="853"/>
      <c r="Q476" s="853"/>
      <c r="R476" s="853"/>
      <c r="S476" s="853"/>
      <c r="T476" s="853"/>
      <c r="U476" s="853"/>
      <c r="V476" s="853"/>
      <c r="W476" s="853"/>
      <c r="X476" s="853"/>
      <c r="Y476" s="854"/>
      <c r="Z476" s="855"/>
      <c r="AA476" s="855"/>
      <c r="AB476" s="856"/>
      <c r="AC476" s="857"/>
      <c r="AD476" s="858"/>
      <c r="AE476" s="858"/>
      <c r="AF476" s="858"/>
      <c r="AG476" s="858"/>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49">
        <v>20</v>
      </c>
      <c r="B477" s="849">
        <v>1</v>
      </c>
      <c r="C477" s="850"/>
      <c r="D477" s="850"/>
      <c r="E477" s="850"/>
      <c r="F477" s="850"/>
      <c r="G477" s="850"/>
      <c r="H477" s="850"/>
      <c r="I477" s="850"/>
      <c r="J477" s="851"/>
      <c r="K477" s="852"/>
      <c r="L477" s="852"/>
      <c r="M477" s="852"/>
      <c r="N477" s="852"/>
      <c r="O477" s="852"/>
      <c r="P477" s="853"/>
      <c r="Q477" s="853"/>
      <c r="R477" s="853"/>
      <c r="S477" s="853"/>
      <c r="T477" s="853"/>
      <c r="U477" s="853"/>
      <c r="V477" s="853"/>
      <c r="W477" s="853"/>
      <c r="X477" s="853"/>
      <c r="Y477" s="854"/>
      <c r="Z477" s="855"/>
      <c r="AA477" s="855"/>
      <c r="AB477" s="856"/>
      <c r="AC477" s="857"/>
      <c r="AD477" s="858"/>
      <c r="AE477" s="858"/>
      <c r="AF477" s="858"/>
      <c r="AG477" s="858"/>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49">
        <v>21</v>
      </c>
      <c r="B478" s="849">
        <v>1</v>
      </c>
      <c r="C478" s="850"/>
      <c r="D478" s="850"/>
      <c r="E478" s="850"/>
      <c r="F478" s="850"/>
      <c r="G478" s="850"/>
      <c r="H478" s="850"/>
      <c r="I478" s="850"/>
      <c r="J478" s="851"/>
      <c r="K478" s="852"/>
      <c r="L478" s="852"/>
      <c r="M478" s="852"/>
      <c r="N478" s="852"/>
      <c r="O478" s="852"/>
      <c r="P478" s="853"/>
      <c r="Q478" s="853"/>
      <c r="R478" s="853"/>
      <c r="S478" s="853"/>
      <c r="T478" s="853"/>
      <c r="U478" s="853"/>
      <c r="V478" s="853"/>
      <c r="W478" s="853"/>
      <c r="X478" s="853"/>
      <c r="Y478" s="854"/>
      <c r="Z478" s="855"/>
      <c r="AA478" s="855"/>
      <c r="AB478" s="856"/>
      <c r="AC478" s="857"/>
      <c r="AD478" s="858"/>
      <c r="AE478" s="858"/>
      <c r="AF478" s="858"/>
      <c r="AG478" s="858"/>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49">
        <v>22</v>
      </c>
      <c r="B479" s="849">
        <v>1</v>
      </c>
      <c r="C479" s="850"/>
      <c r="D479" s="850"/>
      <c r="E479" s="850"/>
      <c r="F479" s="850"/>
      <c r="G479" s="850"/>
      <c r="H479" s="850"/>
      <c r="I479" s="850"/>
      <c r="J479" s="851"/>
      <c r="K479" s="852"/>
      <c r="L479" s="852"/>
      <c r="M479" s="852"/>
      <c r="N479" s="852"/>
      <c r="O479" s="852"/>
      <c r="P479" s="853"/>
      <c r="Q479" s="853"/>
      <c r="R479" s="853"/>
      <c r="S479" s="853"/>
      <c r="T479" s="853"/>
      <c r="U479" s="853"/>
      <c r="V479" s="853"/>
      <c r="W479" s="853"/>
      <c r="X479" s="853"/>
      <c r="Y479" s="854"/>
      <c r="Z479" s="855"/>
      <c r="AA479" s="855"/>
      <c r="AB479" s="856"/>
      <c r="AC479" s="857"/>
      <c r="AD479" s="858"/>
      <c r="AE479" s="858"/>
      <c r="AF479" s="858"/>
      <c r="AG479" s="858"/>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49">
        <v>23</v>
      </c>
      <c r="B480" s="849">
        <v>1</v>
      </c>
      <c r="C480" s="850"/>
      <c r="D480" s="850"/>
      <c r="E480" s="850"/>
      <c r="F480" s="850"/>
      <c r="G480" s="850"/>
      <c r="H480" s="850"/>
      <c r="I480" s="850"/>
      <c r="J480" s="851"/>
      <c r="K480" s="852"/>
      <c r="L480" s="852"/>
      <c r="M480" s="852"/>
      <c r="N480" s="852"/>
      <c r="O480" s="852"/>
      <c r="P480" s="853"/>
      <c r="Q480" s="853"/>
      <c r="R480" s="853"/>
      <c r="S480" s="853"/>
      <c r="T480" s="853"/>
      <c r="U480" s="853"/>
      <c r="V480" s="853"/>
      <c r="W480" s="853"/>
      <c r="X480" s="853"/>
      <c r="Y480" s="854"/>
      <c r="Z480" s="855"/>
      <c r="AA480" s="855"/>
      <c r="AB480" s="856"/>
      <c r="AC480" s="857"/>
      <c r="AD480" s="858"/>
      <c r="AE480" s="858"/>
      <c r="AF480" s="858"/>
      <c r="AG480" s="858"/>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30" hidden="1" customHeight="1" x14ac:dyDescent="0.15">
      <c r="A481" s="849">
        <v>24</v>
      </c>
      <c r="B481" s="849">
        <v>1</v>
      </c>
      <c r="C481" s="850"/>
      <c r="D481" s="850"/>
      <c r="E481" s="850"/>
      <c r="F481" s="850"/>
      <c r="G481" s="850"/>
      <c r="H481" s="850"/>
      <c r="I481" s="850"/>
      <c r="J481" s="851"/>
      <c r="K481" s="852"/>
      <c r="L481" s="852"/>
      <c r="M481" s="852"/>
      <c r="N481" s="852"/>
      <c r="O481" s="852"/>
      <c r="P481" s="853"/>
      <c r="Q481" s="853"/>
      <c r="R481" s="853"/>
      <c r="S481" s="853"/>
      <c r="T481" s="853"/>
      <c r="U481" s="853"/>
      <c r="V481" s="853"/>
      <c r="W481" s="853"/>
      <c r="X481" s="853"/>
      <c r="Y481" s="854"/>
      <c r="Z481" s="855"/>
      <c r="AA481" s="855"/>
      <c r="AB481" s="856"/>
      <c r="AC481" s="857"/>
      <c r="AD481" s="858"/>
      <c r="AE481" s="858"/>
      <c r="AF481" s="858"/>
      <c r="AG481" s="858"/>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49">
        <v>25</v>
      </c>
      <c r="B482" s="849">
        <v>1</v>
      </c>
      <c r="C482" s="850"/>
      <c r="D482" s="850"/>
      <c r="E482" s="850"/>
      <c r="F482" s="850"/>
      <c r="G482" s="850"/>
      <c r="H482" s="850"/>
      <c r="I482" s="850"/>
      <c r="J482" s="851"/>
      <c r="K482" s="852"/>
      <c r="L482" s="852"/>
      <c r="M482" s="852"/>
      <c r="N482" s="852"/>
      <c r="O482" s="852"/>
      <c r="P482" s="853"/>
      <c r="Q482" s="853"/>
      <c r="R482" s="853"/>
      <c r="S482" s="853"/>
      <c r="T482" s="853"/>
      <c r="U482" s="853"/>
      <c r="V482" s="853"/>
      <c r="W482" s="853"/>
      <c r="X482" s="853"/>
      <c r="Y482" s="854"/>
      <c r="Z482" s="855"/>
      <c r="AA482" s="855"/>
      <c r="AB482" s="856"/>
      <c r="AC482" s="857"/>
      <c r="AD482" s="858"/>
      <c r="AE482" s="858"/>
      <c r="AF482" s="858"/>
      <c r="AG482" s="858"/>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49">
        <v>26</v>
      </c>
      <c r="B483" s="849">
        <v>1</v>
      </c>
      <c r="C483" s="850"/>
      <c r="D483" s="850"/>
      <c r="E483" s="850"/>
      <c r="F483" s="850"/>
      <c r="G483" s="850"/>
      <c r="H483" s="850"/>
      <c r="I483" s="850"/>
      <c r="J483" s="851"/>
      <c r="K483" s="852"/>
      <c r="L483" s="852"/>
      <c r="M483" s="852"/>
      <c r="N483" s="852"/>
      <c r="O483" s="852"/>
      <c r="P483" s="853"/>
      <c r="Q483" s="853"/>
      <c r="R483" s="853"/>
      <c r="S483" s="853"/>
      <c r="T483" s="853"/>
      <c r="U483" s="853"/>
      <c r="V483" s="853"/>
      <c r="W483" s="853"/>
      <c r="X483" s="853"/>
      <c r="Y483" s="854"/>
      <c r="Z483" s="855"/>
      <c r="AA483" s="855"/>
      <c r="AB483" s="856"/>
      <c r="AC483" s="857"/>
      <c r="AD483" s="858"/>
      <c r="AE483" s="858"/>
      <c r="AF483" s="858"/>
      <c r="AG483" s="858"/>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49">
        <v>27</v>
      </c>
      <c r="B484" s="849">
        <v>1</v>
      </c>
      <c r="C484" s="850"/>
      <c r="D484" s="850"/>
      <c r="E484" s="850"/>
      <c r="F484" s="850"/>
      <c r="G484" s="850"/>
      <c r="H484" s="850"/>
      <c r="I484" s="850"/>
      <c r="J484" s="851"/>
      <c r="K484" s="852"/>
      <c r="L484" s="852"/>
      <c r="M484" s="852"/>
      <c r="N484" s="852"/>
      <c r="O484" s="852"/>
      <c r="P484" s="853"/>
      <c r="Q484" s="853"/>
      <c r="R484" s="853"/>
      <c r="S484" s="853"/>
      <c r="T484" s="853"/>
      <c r="U484" s="853"/>
      <c r="V484" s="853"/>
      <c r="W484" s="853"/>
      <c r="X484" s="853"/>
      <c r="Y484" s="854"/>
      <c r="Z484" s="855"/>
      <c r="AA484" s="855"/>
      <c r="AB484" s="856"/>
      <c r="AC484" s="857"/>
      <c r="AD484" s="858"/>
      <c r="AE484" s="858"/>
      <c r="AF484" s="858"/>
      <c r="AG484" s="858"/>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49">
        <v>28</v>
      </c>
      <c r="B485" s="849">
        <v>1</v>
      </c>
      <c r="C485" s="850"/>
      <c r="D485" s="850"/>
      <c r="E485" s="850"/>
      <c r="F485" s="850"/>
      <c r="G485" s="850"/>
      <c r="H485" s="850"/>
      <c r="I485" s="850"/>
      <c r="J485" s="851"/>
      <c r="K485" s="852"/>
      <c r="L485" s="852"/>
      <c r="M485" s="852"/>
      <c r="N485" s="852"/>
      <c r="O485" s="852"/>
      <c r="P485" s="853"/>
      <c r="Q485" s="853"/>
      <c r="R485" s="853"/>
      <c r="S485" s="853"/>
      <c r="T485" s="853"/>
      <c r="U485" s="853"/>
      <c r="V485" s="853"/>
      <c r="W485" s="853"/>
      <c r="X485" s="853"/>
      <c r="Y485" s="854"/>
      <c r="Z485" s="855"/>
      <c r="AA485" s="855"/>
      <c r="AB485" s="856"/>
      <c r="AC485" s="857"/>
      <c r="AD485" s="858"/>
      <c r="AE485" s="858"/>
      <c r="AF485" s="858"/>
      <c r="AG485" s="858"/>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49">
        <v>29</v>
      </c>
      <c r="B486" s="849">
        <v>1</v>
      </c>
      <c r="C486" s="850"/>
      <c r="D486" s="850"/>
      <c r="E486" s="850"/>
      <c r="F486" s="850"/>
      <c r="G486" s="850"/>
      <c r="H486" s="850"/>
      <c r="I486" s="850"/>
      <c r="J486" s="851"/>
      <c r="K486" s="852"/>
      <c r="L486" s="852"/>
      <c r="M486" s="852"/>
      <c r="N486" s="852"/>
      <c r="O486" s="852"/>
      <c r="P486" s="853"/>
      <c r="Q486" s="853"/>
      <c r="R486" s="853"/>
      <c r="S486" s="853"/>
      <c r="T486" s="853"/>
      <c r="U486" s="853"/>
      <c r="V486" s="853"/>
      <c r="W486" s="853"/>
      <c r="X486" s="853"/>
      <c r="Y486" s="854"/>
      <c r="Z486" s="855"/>
      <c r="AA486" s="855"/>
      <c r="AB486" s="856"/>
      <c r="AC486" s="857"/>
      <c r="AD486" s="858"/>
      <c r="AE486" s="858"/>
      <c r="AF486" s="858"/>
      <c r="AG486" s="858"/>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49">
        <v>30</v>
      </c>
      <c r="B487" s="849">
        <v>1</v>
      </c>
      <c r="C487" s="850"/>
      <c r="D487" s="850"/>
      <c r="E487" s="850"/>
      <c r="F487" s="850"/>
      <c r="G487" s="850"/>
      <c r="H487" s="850"/>
      <c r="I487" s="850"/>
      <c r="J487" s="851"/>
      <c r="K487" s="852"/>
      <c r="L487" s="852"/>
      <c r="M487" s="852"/>
      <c r="N487" s="852"/>
      <c r="O487" s="852"/>
      <c r="P487" s="853"/>
      <c r="Q487" s="853"/>
      <c r="R487" s="853"/>
      <c r="S487" s="853"/>
      <c r="T487" s="853"/>
      <c r="U487" s="853"/>
      <c r="V487" s="853"/>
      <c r="W487" s="853"/>
      <c r="X487" s="853"/>
      <c r="Y487" s="854"/>
      <c r="Z487" s="855"/>
      <c r="AA487" s="855"/>
      <c r="AB487" s="856"/>
      <c r="AC487" s="857"/>
      <c r="AD487" s="858"/>
      <c r="AE487" s="858"/>
      <c r="AF487" s="858"/>
      <c r="AG487" s="858"/>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0"/>
      <c r="B490" s="870"/>
      <c r="C490" s="870" t="s">
        <v>24</v>
      </c>
      <c r="D490" s="870"/>
      <c r="E490" s="870"/>
      <c r="F490" s="870"/>
      <c r="G490" s="870"/>
      <c r="H490" s="870"/>
      <c r="I490" s="870"/>
      <c r="J490" s="871" t="s">
        <v>193</v>
      </c>
      <c r="K490" s="568"/>
      <c r="L490" s="568"/>
      <c r="M490" s="568"/>
      <c r="N490" s="568"/>
      <c r="O490" s="568"/>
      <c r="P490" s="425" t="s">
        <v>25</v>
      </c>
      <c r="Q490" s="425"/>
      <c r="R490" s="425"/>
      <c r="S490" s="425"/>
      <c r="T490" s="425"/>
      <c r="U490" s="425"/>
      <c r="V490" s="425"/>
      <c r="W490" s="425"/>
      <c r="X490" s="425"/>
      <c r="Y490" s="872" t="s">
        <v>192</v>
      </c>
      <c r="Z490" s="873"/>
      <c r="AA490" s="873"/>
      <c r="AB490" s="873"/>
      <c r="AC490" s="871" t="s">
        <v>225</v>
      </c>
      <c r="AD490" s="871"/>
      <c r="AE490" s="871"/>
      <c r="AF490" s="871"/>
      <c r="AG490" s="871"/>
      <c r="AH490" s="872" t="s">
        <v>243</v>
      </c>
      <c r="AI490" s="870"/>
      <c r="AJ490" s="870"/>
      <c r="AK490" s="870"/>
      <c r="AL490" s="870" t="s">
        <v>19</v>
      </c>
      <c r="AM490" s="870"/>
      <c r="AN490" s="870"/>
      <c r="AO490" s="874"/>
      <c r="AP490" s="848" t="s">
        <v>194</v>
      </c>
      <c r="AQ490" s="848"/>
      <c r="AR490" s="848"/>
      <c r="AS490" s="848"/>
      <c r="AT490" s="848"/>
      <c r="AU490" s="848"/>
      <c r="AV490" s="848"/>
      <c r="AW490" s="848"/>
      <c r="AX490" s="848"/>
      <c r="AY490">
        <f>$AY$488</f>
        <v>0</v>
      </c>
    </row>
    <row r="491" spans="1:51" ht="30" hidden="1" customHeight="1" x14ac:dyDescent="0.15">
      <c r="A491" s="849">
        <v>1</v>
      </c>
      <c r="B491" s="849">
        <v>1</v>
      </c>
      <c r="C491" s="850"/>
      <c r="D491" s="850"/>
      <c r="E491" s="850"/>
      <c r="F491" s="850"/>
      <c r="G491" s="850"/>
      <c r="H491" s="850"/>
      <c r="I491" s="850"/>
      <c r="J491" s="851"/>
      <c r="K491" s="852"/>
      <c r="L491" s="852"/>
      <c r="M491" s="852"/>
      <c r="N491" s="852"/>
      <c r="O491" s="852"/>
      <c r="P491" s="853"/>
      <c r="Q491" s="853"/>
      <c r="R491" s="853"/>
      <c r="S491" s="853"/>
      <c r="T491" s="853"/>
      <c r="U491" s="853"/>
      <c r="V491" s="853"/>
      <c r="W491" s="853"/>
      <c r="X491" s="853"/>
      <c r="Y491" s="854"/>
      <c r="Z491" s="855"/>
      <c r="AA491" s="855"/>
      <c r="AB491" s="856"/>
      <c r="AC491" s="857"/>
      <c r="AD491" s="858"/>
      <c r="AE491" s="858"/>
      <c r="AF491" s="858"/>
      <c r="AG491" s="858"/>
      <c r="AH491" s="859"/>
      <c r="AI491" s="860"/>
      <c r="AJ491" s="860"/>
      <c r="AK491" s="860"/>
      <c r="AL491" s="861"/>
      <c r="AM491" s="862"/>
      <c r="AN491" s="862"/>
      <c r="AO491" s="863"/>
      <c r="AP491" s="864"/>
      <c r="AQ491" s="864"/>
      <c r="AR491" s="864"/>
      <c r="AS491" s="864"/>
      <c r="AT491" s="864"/>
      <c r="AU491" s="864"/>
      <c r="AV491" s="864"/>
      <c r="AW491" s="864"/>
      <c r="AX491" s="864"/>
      <c r="AY491">
        <f>$AY$488</f>
        <v>0</v>
      </c>
    </row>
    <row r="492" spans="1:51" ht="30" hidden="1" customHeight="1" x14ac:dyDescent="0.15">
      <c r="A492" s="849">
        <v>2</v>
      </c>
      <c r="B492" s="849">
        <v>1</v>
      </c>
      <c r="C492" s="850"/>
      <c r="D492" s="850"/>
      <c r="E492" s="850"/>
      <c r="F492" s="850"/>
      <c r="G492" s="850"/>
      <c r="H492" s="850"/>
      <c r="I492" s="850"/>
      <c r="J492" s="851"/>
      <c r="K492" s="852"/>
      <c r="L492" s="852"/>
      <c r="M492" s="852"/>
      <c r="N492" s="852"/>
      <c r="O492" s="852"/>
      <c r="P492" s="853"/>
      <c r="Q492" s="853"/>
      <c r="R492" s="853"/>
      <c r="S492" s="853"/>
      <c r="T492" s="853"/>
      <c r="U492" s="853"/>
      <c r="V492" s="853"/>
      <c r="W492" s="853"/>
      <c r="X492" s="853"/>
      <c r="Y492" s="854"/>
      <c r="Z492" s="855"/>
      <c r="AA492" s="855"/>
      <c r="AB492" s="856"/>
      <c r="AC492" s="857"/>
      <c r="AD492" s="858"/>
      <c r="AE492" s="858"/>
      <c r="AF492" s="858"/>
      <c r="AG492" s="858"/>
      <c r="AH492" s="859"/>
      <c r="AI492" s="860"/>
      <c r="AJ492" s="860"/>
      <c r="AK492" s="860"/>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49">
        <v>3</v>
      </c>
      <c r="B493" s="849">
        <v>1</v>
      </c>
      <c r="C493" s="875"/>
      <c r="D493" s="850"/>
      <c r="E493" s="850"/>
      <c r="F493" s="850"/>
      <c r="G493" s="850"/>
      <c r="H493" s="850"/>
      <c r="I493" s="850"/>
      <c r="J493" s="851"/>
      <c r="K493" s="852"/>
      <c r="L493" s="852"/>
      <c r="M493" s="852"/>
      <c r="N493" s="852"/>
      <c r="O493" s="852"/>
      <c r="P493" s="876"/>
      <c r="Q493" s="853"/>
      <c r="R493" s="853"/>
      <c r="S493" s="853"/>
      <c r="T493" s="853"/>
      <c r="U493" s="853"/>
      <c r="V493" s="853"/>
      <c r="W493" s="853"/>
      <c r="X493" s="853"/>
      <c r="Y493" s="854"/>
      <c r="Z493" s="855"/>
      <c r="AA493" s="855"/>
      <c r="AB493" s="856"/>
      <c r="AC493" s="857"/>
      <c r="AD493" s="858"/>
      <c r="AE493" s="858"/>
      <c r="AF493" s="858"/>
      <c r="AG493" s="858"/>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49">
        <v>4</v>
      </c>
      <c r="B494" s="849">
        <v>1</v>
      </c>
      <c r="C494" s="875"/>
      <c r="D494" s="850"/>
      <c r="E494" s="850"/>
      <c r="F494" s="850"/>
      <c r="G494" s="850"/>
      <c r="H494" s="850"/>
      <c r="I494" s="850"/>
      <c r="J494" s="851"/>
      <c r="K494" s="852"/>
      <c r="L494" s="852"/>
      <c r="M494" s="852"/>
      <c r="N494" s="852"/>
      <c r="O494" s="852"/>
      <c r="P494" s="876"/>
      <c r="Q494" s="853"/>
      <c r="R494" s="853"/>
      <c r="S494" s="853"/>
      <c r="T494" s="853"/>
      <c r="U494" s="853"/>
      <c r="V494" s="853"/>
      <c r="W494" s="853"/>
      <c r="X494" s="853"/>
      <c r="Y494" s="854"/>
      <c r="Z494" s="855"/>
      <c r="AA494" s="855"/>
      <c r="AB494" s="856"/>
      <c r="AC494" s="857"/>
      <c r="AD494" s="858"/>
      <c r="AE494" s="858"/>
      <c r="AF494" s="858"/>
      <c r="AG494" s="858"/>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30" hidden="1" customHeight="1" x14ac:dyDescent="0.15">
      <c r="A495" s="849">
        <v>5</v>
      </c>
      <c r="B495" s="849">
        <v>1</v>
      </c>
      <c r="C495" s="850"/>
      <c r="D495" s="850"/>
      <c r="E495" s="850"/>
      <c r="F495" s="850"/>
      <c r="G495" s="850"/>
      <c r="H495" s="850"/>
      <c r="I495" s="850"/>
      <c r="J495" s="851"/>
      <c r="K495" s="852"/>
      <c r="L495" s="852"/>
      <c r="M495" s="852"/>
      <c r="N495" s="852"/>
      <c r="O495" s="852"/>
      <c r="P495" s="853"/>
      <c r="Q495" s="853"/>
      <c r="R495" s="853"/>
      <c r="S495" s="853"/>
      <c r="T495" s="853"/>
      <c r="U495" s="853"/>
      <c r="V495" s="853"/>
      <c r="W495" s="853"/>
      <c r="X495" s="853"/>
      <c r="Y495" s="854"/>
      <c r="Z495" s="855"/>
      <c r="AA495" s="855"/>
      <c r="AB495" s="856"/>
      <c r="AC495" s="857"/>
      <c r="AD495" s="858"/>
      <c r="AE495" s="858"/>
      <c r="AF495" s="858"/>
      <c r="AG495" s="858"/>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ht="30" hidden="1" customHeight="1" x14ac:dyDescent="0.15">
      <c r="A496" s="849">
        <v>6</v>
      </c>
      <c r="B496" s="849">
        <v>1</v>
      </c>
      <c r="C496" s="850"/>
      <c r="D496" s="850"/>
      <c r="E496" s="850"/>
      <c r="F496" s="850"/>
      <c r="G496" s="850"/>
      <c r="H496" s="850"/>
      <c r="I496" s="850"/>
      <c r="J496" s="851"/>
      <c r="K496" s="852"/>
      <c r="L496" s="852"/>
      <c r="M496" s="852"/>
      <c r="N496" s="852"/>
      <c r="O496" s="852"/>
      <c r="P496" s="853"/>
      <c r="Q496" s="853"/>
      <c r="R496" s="853"/>
      <c r="S496" s="853"/>
      <c r="T496" s="853"/>
      <c r="U496" s="853"/>
      <c r="V496" s="853"/>
      <c r="W496" s="853"/>
      <c r="X496" s="853"/>
      <c r="Y496" s="854"/>
      <c r="Z496" s="855"/>
      <c r="AA496" s="855"/>
      <c r="AB496" s="856"/>
      <c r="AC496" s="857"/>
      <c r="AD496" s="858"/>
      <c r="AE496" s="858"/>
      <c r="AF496" s="858"/>
      <c r="AG496" s="858"/>
      <c r="AH496" s="877"/>
      <c r="AI496" s="878"/>
      <c r="AJ496" s="878"/>
      <c r="AK496" s="878"/>
      <c r="AL496" s="861"/>
      <c r="AM496" s="862"/>
      <c r="AN496" s="862"/>
      <c r="AO496" s="863"/>
      <c r="AP496" s="864"/>
      <c r="AQ496" s="864"/>
      <c r="AR496" s="864"/>
      <c r="AS496" s="864"/>
      <c r="AT496" s="864"/>
      <c r="AU496" s="864"/>
      <c r="AV496" s="864"/>
      <c r="AW496" s="864"/>
      <c r="AX496" s="864"/>
      <c r="AY496">
        <f>COUNTA($C$496)</f>
        <v>0</v>
      </c>
    </row>
    <row r="497" spans="1:51" ht="30" hidden="1" customHeight="1" x14ac:dyDescent="0.15">
      <c r="A497" s="849">
        <v>7</v>
      </c>
      <c r="B497" s="849">
        <v>1</v>
      </c>
      <c r="C497" s="850"/>
      <c r="D497" s="850"/>
      <c r="E497" s="850"/>
      <c r="F497" s="850"/>
      <c r="G497" s="850"/>
      <c r="H497" s="850"/>
      <c r="I497" s="850"/>
      <c r="J497" s="851"/>
      <c r="K497" s="852"/>
      <c r="L497" s="852"/>
      <c r="M497" s="852"/>
      <c r="N497" s="852"/>
      <c r="O497" s="852"/>
      <c r="P497" s="853"/>
      <c r="Q497" s="853"/>
      <c r="R497" s="853"/>
      <c r="S497" s="853"/>
      <c r="T497" s="853"/>
      <c r="U497" s="853"/>
      <c r="V497" s="853"/>
      <c r="W497" s="853"/>
      <c r="X497" s="853"/>
      <c r="Y497" s="854"/>
      <c r="Z497" s="855"/>
      <c r="AA497" s="855"/>
      <c r="AB497" s="856"/>
      <c r="AC497" s="857"/>
      <c r="AD497" s="858"/>
      <c r="AE497" s="858"/>
      <c r="AF497" s="858"/>
      <c r="AG497" s="858"/>
      <c r="AH497" s="877"/>
      <c r="AI497" s="878"/>
      <c r="AJ497" s="878"/>
      <c r="AK497" s="878"/>
      <c r="AL497" s="861"/>
      <c r="AM497" s="862"/>
      <c r="AN497" s="862"/>
      <c r="AO497" s="863"/>
      <c r="AP497" s="864"/>
      <c r="AQ497" s="864"/>
      <c r="AR497" s="864"/>
      <c r="AS497" s="864"/>
      <c r="AT497" s="864"/>
      <c r="AU497" s="864"/>
      <c r="AV497" s="864"/>
      <c r="AW497" s="864"/>
      <c r="AX497" s="864"/>
      <c r="AY497">
        <f>COUNTA($C$497)</f>
        <v>0</v>
      </c>
    </row>
    <row r="498" spans="1:51" ht="30" hidden="1" customHeight="1" x14ac:dyDescent="0.15">
      <c r="A498" s="849">
        <v>8</v>
      </c>
      <c r="B498" s="849">
        <v>1</v>
      </c>
      <c r="C498" s="850"/>
      <c r="D498" s="850"/>
      <c r="E498" s="850"/>
      <c r="F498" s="850"/>
      <c r="G498" s="850"/>
      <c r="H498" s="850"/>
      <c r="I498" s="850"/>
      <c r="J498" s="851"/>
      <c r="K498" s="852"/>
      <c r="L498" s="852"/>
      <c r="M498" s="852"/>
      <c r="N498" s="852"/>
      <c r="O498" s="852"/>
      <c r="P498" s="853"/>
      <c r="Q498" s="853"/>
      <c r="R498" s="853"/>
      <c r="S498" s="853"/>
      <c r="T498" s="853"/>
      <c r="U498" s="853"/>
      <c r="V498" s="853"/>
      <c r="W498" s="853"/>
      <c r="X498" s="853"/>
      <c r="Y498" s="854"/>
      <c r="Z498" s="855"/>
      <c r="AA498" s="855"/>
      <c r="AB498" s="856"/>
      <c r="AC498" s="857"/>
      <c r="AD498" s="858"/>
      <c r="AE498" s="858"/>
      <c r="AF498" s="858"/>
      <c r="AG498" s="858"/>
      <c r="AH498" s="877"/>
      <c r="AI498" s="878"/>
      <c r="AJ498" s="878"/>
      <c r="AK498" s="878"/>
      <c r="AL498" s="861"/>
      <c r="AM498" s="862"/>
      <c r="AN498" s="862"/>
      <c r="AO498" s="863"/>
      <c r="AP498" s="864"/>
      <c r="AQ498" s="864"/>
      <c r="AR498" s="864"/>
      <c r="AS498" s="864"/>
      <c r="AT498" s="864"/>
      <c r="AU498" s="864"/>
      <c r="AV498" s="864"/>
      <c r="AW498" s="864"/>
      <c r="AX498" s="864"/>
      <c r="AY498">
        <f>COUNTA($C$498)</f>
        <v>0</v>
      </c>
    </row>
    <row r="499" spans="1:51" ht="30" hidden="1" customHeight="1" x14ac:dyDescent="0.15">
      <c r="A499" s="849">
        <v>9</v>
      </c>
      <c r="B499" s="849">
        <v>1</v>
      </c>
      <c r="C499" s="850"/>
      <c r="D499" s="850"/>
      <c r="E499" s="850"/>
      <c r="F499" s="850"/>
      <c r="G499" s="850"/>
      <c r="H499" s="850"/>
      <c r="I499" s="850"/>
      <c r="J499" s="851"/>
      <c r="K499" s="852"/>
      <c r="L499" s="852"/>
      <c r="M499" s="852"/>
      <c r="N499" s="852"/>
      <c r="O499" s="852"/>
      <c r="P499" s="853"/>
      <c r="Q499" s="853"/>
      <c r="R499" s="853"/>
      <c r="S499" s="853"/>
      <c r="T499" s="853"/>
      <c r="U499" s="853"/>
      <c r="V499" s="853"/>
      <c r="W499" s="853"/>
      <c r="X499" s="853"/>
      <c r="Y499" s="854"/>
      <c r="Z499" s="855"/>
      <c r="AA499" s="855"/>
      <c r="AB499" s="856"/>
      <c r="AC499" s="857"/>
      <c r="AD499" s="858"/>
      <c r="AE499" s="858"/>
      <c r="AF499" s="858"/>
      <c r="AG499" s="858"/>
      <c r="AH499" s="877"/>
      <c r="AI499" s="878"/>
      <c r="AJ499" s="878"/>
      <c r="AK499" s="878"/>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49">
        <v>10</v>
      </c>
      <c r="B500" s="849">
        <v>1</v>
      </c>
      <c r="C500" s="850"/>
      <c r="D500" s="850"/>
      <c r="E500" s="850"/>
      <c r="F500" s="850"/>
      <c r="G500" s="850"/>
      <c r="H500" s="850"/>
      <c r="I500" s="850"/>
      <c r="J500" s="851"/>
      <c r="K500" s="852"/>
      <c r="L500" s="852"/>
      <c r="M500" s="852"/>
      <c r="N500" s="852"/>
      <c r="O500" s="852"/>
      <c r="P500" s="853"/>
      <c r="Q500" s="853"/>
      <c r="R500" s="853"/>
      <c r="S500" s="853"/>
      <c r="T500" s="853"/>
      <c r="U500" s="853"/>
      <c r="V500" s="853"/>
      <c r="W500" s="853"/>
      <c r="X500" s="853"/>
      <c r="Y500" s="854"/>
      <c r="Z500" s="855"/>
      <c r="AA500" s="855"/>
      <c r="AB500" s="856"/>
      <c r="AC500" s="857"/>
      <c r="AD500" s="858"/>
      <c r="AE500" s="858"/>
      <c r="AF500" s="858"/>
      <c r="AG500" s="858"/>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49">
        <v>11</v>
      </c>
      <c r="B501" s="849">
        <v>1</v>
      </c>
      <c r="C501" s="850"/>
      <c r="D501" s="850"/>
      <c r="E501" s="850"/>
      <c r="F501" s="850"/>
      <c r="G501" s="850"/>
      <c r="H501" s="850"/>
      <c r="I501" s="850"/>
      <c r="J501" s="851"/>
      <c r="K501" s="852"/>
      <c r="L501" s="852"/>
      <c r="M501" s="852"/>
      <c r="N501" s="852"/>
      <c r="O501" s="852"/>
      <c r="P501" s="853"/>
      <c r="Q501" s="853"/>
      <c r="R501" s="853"/>
      <c r="S501" s="853"/>
      <c r="T501" s="853"/>
      <c r="U501" s="853"/>
      <c r="V501" s="853"/>
      <c r="W501" s="853"/>
      <c r="X501" s="853"/>
      <c r="Y501" s="854"/>
      <c r="Z501" s="855"/>
      <c r="AA501" s="855"/>
      <c r="AB501" s="856"/>
      <c r="AC501" s="857"/>
      <c r="AD501" s="858"/>
      <c r="AE501" s="858"/>
      <c r="AF501" s="858"/>
      <c r="AG501" s="858"/>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49">
        <v>12</v>
      </c>
      <c r="B502" s="849">
        <v>1</v>
      </c>
      <c r="C502" s="850"/>
      <c r="D502" s="850"/>
      <c r="E502" s="850"/>
      <c r="F502" s="850"/>
      <c r="G502" s="850"/>
      <c r="H502" s="850"/>
      <c r="I502" s="850"/>
      <c r="J502" s="851"/>
      <c r="K502" s="852"/>
      <c r="L502" s="852"/>
      <c r="M502" s="852"/>
      <c r="N502" s="852"/>
      <c r="O502" s="852"/>
      <c r="P502" s="853"/>
      <c r="Q502" s="853"/>
      <c r="R502" s="853"/>
      <c r="S502" s="853"/>
      <c r="T502" s="853"/>
      <c r="U502" s="853"/>
      <c r="V502" s="853"/>
      <c r="W502" s="853"/>
      <c r="X502" s="853"/>
      <c r="Y502" s="854"/>
      <c r="Z502" s="855"/>
      <c r="AA502" s="855"/>
      <c r="AB502" s="856"/>
      <c r="AC502" s="857"/>
      <c r="AD502" s="858"/>
      <c r="AE502" s="858"/>
      <c r="AF502" s="858"/>
      <c r="AG502" s="858"/>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49">
        <v>13</v>
      </c>
      <c r="B503" s="849">
        <v>1</v>
      </c>
      <c r="C503" s="850"/>
      <c r="D503" s="850"/>
      <c r="E503" s="850"/>
      <c r="F503" s="850"/>
      <c r="G503" s="850"/>
      <c r="H503" s="850"/>
      <c r="I503" s="850"/>
      <c r="J503" s="851"/>
      <c r="K503" s="852"/>
      <c r="L503" s="852"/>
      <c r="M503" s="852"/>
      <c r="N503" s="852"/>
      <c r="O503" s="852"/>
      <c r="P503" s="853"/>
      <c r="Q503" s="853"/>
      <c r="R503" s="853"/>
      <c r="S503" s="853"/>
      <c r="T503" s="853"/>
      <c r="U503" s="853"/>
      <c r="V503" s="853"/>
      <c r="W503" s="853"/>
      <c r="X503" s="853"/>
      <c r="Y503" s="854"/>
      <c r="Z503" s="855"/>
      <c r="AA503" s="855"/>
      <c r="AB503" s="856"/>
      <c r="AC503" s="857"/>
      <c r="AD503" s="858"/>
      <c r="AE503" s="858"/>
      <c r="AF503" s="858"/>
      <c r="AG503" s="858"/>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49">
        <v>14</v>
      </c>
      <c r="B504" s="849">
        <v>1</v>
      </c>
      <c r="C504" s="850"/>
      <c r="D504" s="850"/>
      <c r="E504" s="850"/>
      <c r="F504" s="850"/>
      <c r="G504" s="850"/>
      <c r="H504" s="850"/>
      <c r="I504" s="850"/>
      <c r="J504" s="851"/>
      <c r="K504" s="852"/>
      <c r="L504" s="852"/>
      <c r="M504" s="852"/>
      <c r="N504" s="852"/>
      <c r="O504" s="852"/>
      <c r="P504" s="853"/>
      <c r="Q504" s="853"/>
      <c r="R504" s="853"/>
      <c r="S504" s="853"/>
      <c r="T504" s="853"/>
      <c r="U504" s="853"/>
      <c r="V504" s="853"/>
      <c r="W504" s="853"/>
      <c r="X504" s="853"/>
      <c r="Y504" s="854"/>
      <c r="Z504" s="855"/>
      <c r="AA504" s="855"/>
      <c r="AB504" s="856"/>
      <c r="AC504" s="857"/>
      <c r="AD504" s="858"/>
      <c r="AE504" s="858"/>
      <c r="AF504" s="858"/>
      <c r="AG504" s="858"/>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49">
        <v>15</v>
      </c>
      <c r="B505" s="849">
        <v>1</v>
      </c>
      <c r="C505" s="850"/>
      <c r="D505" s="850"/>
      <c r="E505" s="850"/>
      <c r="F505" s="850"/>
      <c r="G505" s="850"/>
      <c r="H505" s="850"/>
      <c r="I505" s="850"/>
      <c r="J505" s="851"/>
      <c r="K505" s="852"/>
      <c r="L505" s="852"/>
      <c r="M505" s="852"/>
      <c r="N505" s="852"/>
      <c r="O505" s="852"/>
      <c r="P505" s="853"/>
      <c r="Q505" s="853"/>
      <c r="R505" s="853"/>
      <c r="S505" s="853"/>
      <c r="T505" s="853"/>
      <c r="U505" s="853"/>
      <c r="V505" s="853"/>
      <c r="W505" s="853"/>
      <c r="X505" s="853"/>
      <c r="Y505" s="854"/>
      <c r="Z505" s="855"/>
      <c r="AA505" s="855"/>
      <c r="AB505" s="856"/>
      <c r="AC505" s="857"/>
      <c r="AD505" s="858"/>
      <c r="AE505" s="858"/>
      <c r="AF505" s="858"/>
      <c r="AG505" s="858"/>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49">
        <v>16</v>
      </c>
      <c r="B506" s="849">
        <v>1</v>
      </c>
      <c r="C506" s="850"/>
      <c r="D506" s="850"/>
      <c r="E506" s="850"/>
      <c r="F506" s="850"/>
      <c r="G506" s="850"/>
      <c r="H506" s="850"/>
      <c r="I506" s="850"/>
      <c r="J506" s="851"/>
      <c r="K506" s="852"/>
      <c r="L506" s="852"/>
      <c r="M506" s="852"/>
      <c r="N506" s="852"/>
      <c r="O506" s="852"/>
      <c r="P506" s="853"/>
      <c r="Q506" s="853"/>
      <c r="R506" s="853"/>
      <c r="S506" s="853"/>
      <c r="T506" s="853"/>
      <c r="U506" s="853"/>
      <c r="V506" s="853"/>
      <c r="W506" s="853"/>
      <c r="X506" s="853"/>
      <c r="Y506" s="854"/>
      <c r="Z506" s="855"/>
      <c r="AA506" s="855"/>
      <c r="AB506" s="856"/>
      <c r="AC506" s="857"/>
      <c r="AD506" s="858"/>
      <c r="AE506" s="858"/>
      <c r="AF506" s="858"/>
      <c r="AG506" s="858"/>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s="16" customFormat="1" ht="30" hidden="1" customHeight="1" x14ac:dyDescent="0.15">
      <c r="A507" s="849">
        <v>17</v>
      </c>
      <c r="B507" s="849">
        <v>1</v>
      </c>
      <c r="C507" s="850"/>
      <c r="D507" s="850"/>
      <c r="E507" s="850"/>
      <c r="F507" s="850"/>
      <c r="G507" s="850"/>
      <c r="H507" s="850"/>
      <c r="I507" s="850"/>
      <c r="J507" s="851"/>
      <c r="K507" s="852"/>
      <c r="L507" s="852"/>
      <c r="M507" s="852"/>
      <c r="N507" s="852"/>
      <c r="O507" s="852"/>
      <c r="P507" s="853"/>
      <c r="Q507" s="853"/>
      <c r="R507" s="853"/>
      <c r="S507" s="853"/>
      <c r="T507" s="853"/>
      <c r="U507" s="853"/>
      <c r="V507" s="853"/>
      <c r="W507" s="853"/>
      <c r="X507" s="853"/>
      <c r="Y507" s="854"/>
      <c r="Z507" s="855"/>
      <c r="AA507" s="855"/>
      <c r="AB507" s="856"/>
      <c r="AC507" s="857"/>
      <c r="AD507" s="858"/>
      <c r="AE507" s="858"/>
      <c r="AF507" s="858"/>
      <c r="AG507" s="858"/>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49">
        <v>18</v>
      </c>
      <c r="B508" s="849">
        <v>1</v>
      </c>
      <c r="C508" s="850"/>
      <c r="D508" s="850"/>
      <c r="E508" s="850"/>
      <c r="F508" s="850"/>
      <c r="G508" s="850"/>
      <c r="H508" s="850"/>
      <c r="I508" s="850"/>
      <c r="J508" s="851"/>
      <c r="K508" s="852"/>
      <c r="L508" s="852"/>
      <c r="M508" s="852"/>
      <c r="N508" s="852"/>
      <c r="O508" s="852"/>
      <c r="P508" s="853"/>
      <c r="Q508" s="853"/>
      <c r="R508" s="853"/>
      <c r="S508" s="853"/>
      <c r="T508" s="853"/>
      <c r="U508" s="853"/>
      <c r="V508" s="853"/>
      <c r="W508" s="853"/>
      <c r="X508" s="853"/>
      <c r="Y508" s="854"/>
      <c r="Z508" s="855"/>
      <c r="AA508" s="855"/>
      <c r="AB508" s="856"/>
      <c r="AC508" s="857"/>
      <c r="AD508" s="858"/>
      <c r="AE508" s="858"/>
      <c r="AF508" s="858"/>
      <c r="AG508" s="858"/>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49">
        <v>19</v>
      </c>
      <c r="B509" s="849">
        <v>1</v>
      </c>
      <c r="C509" s="850"/>
      <c r="D509" s="850"/>
      <c r="E509" s="850"/>
      <c r="F509" s="850"/>
      <c r="G509" s="850"/>
      <c r="H509" s="850"/>
      <c r="I509" s="850"/>
      <c r="J509" s="851"/>
      <c r="K509" s="852"/>
      <c r="L509" s="852"/>
      <c r="M509" s="852"/>
      <c r="N509" s="852"/>
      <c r="O509" s="852"/>
      <c r="P509" s="853"/>
      <c r="Q509" s="853"/>
      <c r="R509" s="853"/>
      <c r="S509" s="853"/>
      <c r="T509" s="853"/>
      <c r="U509" s="853"/>
      <c r="V509" s="853"/>
      <c r="W509" s="853"/>
      <c r="X509" s="853"/>
      <c r="Y509" s="854"/>
      <c r="Z509" s="855"/>
      <c r="AA509" s="855"/>
      <c r="AB509" s="856"/>
      <c r="AC509" s="857"/>
      <c r="AD509" s="858"/>
      <c r="AE509" s="858"/>
      <c r="AF509" s="858"/>
      <c r="AG509" s="858"/>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49">
        <v>20</v>
      </c>
      <c r="B510" s="849">
        <v>1</v>
      </c>
      <c r="C510" s="850"/>
      <c r="D510" s="850"/>
      <c r="E510" s="850"/>
      <c r="F510" s="850"/>
      <c r="G510" s="850"/>
      <c r="H510" s="850"/>
      <c r="I510" s="850"/>
      <c r="J510" s="851"/>
      <c r="K510" s="852"/>
      <c r="L510" s="852"/>
      <c r="M510" s="852"/>
      <c r="N510" s="852"/>
      <c r="O510" s="852"/>
      <c r="P510" s="853"/>
      <c r="Q510" s="853"/>
      <c r="R510" s="853"/>
      <c r="S510" s="853"/>
      <c r="T510" s="853"/>
      <c r="U510" s="853"/>
      <c r="V510" s="853"/>
      <c r="W510" s="853"/>
      <c r="X510" s="853"/>
      <c r="Y510" s="854"/>
      <c r="Z510" s="855"/>
      <c r="AA510" s="855"/>
      <c r="AB510" s="856"/>
      <c r="AC510" s="857"/>
      <c r="AD510" s="858"/>
      <c r="AE510" s="858"/>
      <c r="AF510" s="858"/>
      <c r="AG510" s="858"/>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49">
        <v>21</v>
      </c>
      <c r="B511" s="849">
        <v>1</v>
      </c>
      <c r="C511" s="850"/>
      <c r="D511" s="850"/>
      <c r="E511" s="850"/>
      <c r="F511" s="850"/>
      <c r="G511" s="850"/>
      <c r="H511" s="850"/>
      <c r="I511" s="850"/>
      <c r="J511" s="851"/>
      <c r="K511" s="852"/>
      <c r="L511" s="852"/>
      <c r="M511" s="852"/>
      <c r="N511" s="852"/>
      <c r="O511" s="852"/>
      <c r="P511" s="853"/>
      <c r="Q511" s="853"/>
      <c r="R511" s="853"/>
      <c r="S511" s="853"/>
      <c r="T511" s="853"/>
      <c r="U511" s="853"/>
      <c r="V511" s="853"/>
      <c r="W511" s="853"/>
      <c r="X511" s="853"/>
      <c r="Y511" s="854"/>
      <c r="Z511" s="855"/>
      <c r="AA511" s="855"/>
      <c r="AB511" s="856"/>
      <c r="AC511" s="857"/>
      <c r="AD511" s="858"/>
      <c r="AE511" s="858"/>
      <c r="AF511" s="858"/>
      <c r="AG511" s="858"/>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49">
        <v>22</v>
      </c>
      <c r="B512" s="849">
        <v>1</v>
      </c>
      <c r="C512" s="850"/>
      <c r="D512" s="850"/>
      <c r="E512" s="850"/>
      <c r="F512" s="850"/>
      <c r="G512" s="850"/>
      <c r="H512" s="850"/>
      <c r="I512" s="850"/>
      <c r="J512" s="851"/>
      <c r="K512" s="852"/>
      <c r="L512" s="852"/>
      <c r="M512" s="852"/>
      <c r="N512" s="852"/>
      <c r="O512" s="852"/>
      <c r="P512" s="853"/>
      <c r="Q512" s="853"/>
      <c r="R512" s="853"/>
      <c r="S512" s="853"/>
      <c r="T512" s="853"/>
      <c r="U512" s="853"/>
      <c r="V512" s="853"/>
      <c r="W512" s="853"/>
      <c r="X512" s="853"/>
      <c r="Y512" s="854"/>
      <c r="Z512" s="855"/>
      <c r="AA512" s="855"/>
      <c r="AB512" s="856"/>
      <c r="AC512" s="857"/>
      <c r="AD512" s="858"/>
      <c r="AE512" s="858"/>
      <c r="AF512" s="858"/>
      <c r="AG512" s="858"/>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49">
        <v>23</v>
      </c>
      <c r="B513" s="849">
        <v>1</v>
      </c>
      <c r="C513" s="850"/>
      <c r="D513" s="850"/>
      <c r="E513" s="850"/>
      <c r="F513" s="850"/>
      <c r="G513" s="850"/>
      <c r="H513" s="850"/>
      <c r="I513" s="850"/>
      <c r="J513" s="851"/>
      <c r="K513" s="852"/>
      <c r="L513" s="852"/>
      <c r="M513" s="852"/>
      <c r="N513" s="852"/>
      <c r="O513" s="852"/>
      <c r="P513" s="853"/>
      <c r="Q513" s="853"/>
      <c r="R513" s="853"/>
      <c r="S513" s="853"/>
      <c r="T513" s="853"/>
      <c r="U513" s="853"/>
      <c r="V513" s="853"/>
      <c r="W513" s="853"/>
      <c r="X513" s="853"/>
      <c r="Y513" s="854"/>
      <c r="Z513" s="855"/>
      <c r="AA513" s="855"/>
      <c r="AB513" s="856"/>
      <c r="AC513" s="857"/>
      <c r="AD513" s="858"/>
      <c r="AE513" s="858"/>
      <c r="AF513" s="858"/>
      <c r="AG513" s="858"/>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30" hidden="1" customHeight="1" x14ac:dyDescent="0.15">
      <c r="A514" s="849">
        <v>24</v>
      </c>
      <c r="B514" s="849">
        <v>1</v>
      </c>
      <c r="C514" s="850"/>
      <c r="D514" s="850"/>
      <c r="E514" s="850"/>
      <c r="F514" s="850"/>
      <c r="G514" s="850"/>
      <c r="H514" s="850"/>
      <c r="I514" s="850"/>
      <c r="J514" s="851"/>
      <c r="K514" s="852"/>
      <c r="L514" s="852"/>
      <c r="M514" s="852"/>
      <c r="N514" s="852"/>
      <c r="O514" s="852"/>
      <c r="P514" s="853"/>
      <c r="Q514" s="853"/>
      <c r="R514" s="853"/>
      <c r="S514" s="853"/>
      <c r="T514" s="853"/>
      <c r="U514" s="853"/>
      <c r="V514" s="853"/>
      <c r="W514" s="853"/>
      <c r="X514" s="853"/>
      <c r="Y514" s="854"/>
      <c r="Z514" s="855"/>
      <c r="AA514" s="855"/>
      <c r="AB514" s="856"/>
      <c r="AC514" s="857"/>
      <c r="AD514" s="858"/>
      <c r="AE514" s="858"/>
      <c r="AF514" s="858"/>
      <c r="AG514" s="858"/>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49">
        <v>25</v>
      </c>
      <c r="B515" s="849">
        <v>1</v>
      </c>
      <c r="C515" s="850"/>
      <c r="D515" s="850"/>
      <c r="E515" s="850"/>
      <c r="F515" s="850"/>
      <c r="G515" s="850"/>
      <c r="H515" s="850"/>
      <c r="I515" s="850"/>
      <c r="J515" s="851"/>
      <c r="K515" s="852"/>
      <c r="L515" s="852"/>
      <c r="M515" s="852"/>
      <c r="N515" s="852"/>
      <c r="O515" s="852"/>
      <c r="P515" s="853"/>
      <c r="Q515" s="853"/>
      <c r="R515" s="853"/>
      <c r="S515" s="853"/>
      <c r="T515" s="853"/>
      <c r="U515" s="853"/>
      <c r="V515" s="853"/>
      <c r="W515" s="853"/>
      <c r="X515" s="853"/>
      <c r="Y515" s="854"/>
      <c r="Z515" s="855"/>
      <c r="AA515" s="855"/>
      <c r="AB515" s="856"/>
      <c r="AC515" s="857"/>
      <c r="AD515" s="858"/>
      <c r="AE515" s="858"/>
      <c r="AF515" s="858"/>
      <c r="AG515" s="858"/>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49">
        <v>26</v>
      </c>
      <c r="B516" s="849">
        <v>1</v>
      </c>
      <c r="C516" s="850"/>
      <c r="D516" s="850"/>
      <c r="E516" s="850"/>
      <c r="F516" s="850"/>
      <c r="G516" s="850"/>
      <c r="H516" s="850"/>
      <c r="I516" s="850"/>
      <c r="J516" s="851"/>
      <c r="K516" s="852"/>
      <c r="L516" s="852"/>
      <c r="M516" s="852"/>
      <c r="N516" s="852"/>
      <c r="O516" s="852"/>
      <c r="P516" s="853"/>
      <c r="Q516" s="853"/>
      <c r="R516" s="853"/>
      <c r="S516" s="853"/>
      <c r="T516" s="853"/>
      <c r="U516" s="853"/>
      <c r="V516" s="853"/>
      <c r="W516" s="853"/>
      <c r="X516" s="853"/>
      <c r="Y516" s="854"/>
      <c r="Z516" s="855"/>
      <c r="AA516" s="855"/>
      <c r="AB516" s="856"/>
      <c r="AC516" s="857"/>
      <c r="AD516" s="858"/>
      <c r="AE516" s="858"/>
      <c r="AF516" s="858"/>
      <c r="AG516" s="858"/>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49">
        <v>27</v>
      </c>
      <c r="B517" s="849">
        <v>1</v>
      </c>
      <c r="C517" s="850"/>
      <c r="D517" s="850"/>
      <c r="E517" s="850"/>
      <c r="F517" s="850"/>
      <c r="G517" s="850"/>
      <c r="H517" s="850"/>
      <c r="I517" s="850"/>
      <c r="J517" s="851"/>
      <c r="K517" s="852"/>
      <c r="L517" s="852"/>
      <c r="M517" s="852"/>
      <c r="N517" s="852"/>
      <c r="O517" s="852"/>
      <c r="P517" s="853"/>
      <c r="Q517" s="853"/>
      <c r="R517" s="853"/>
      <c r="S517" s="853"/>
      <c r="T517" s="853"/>
      <c r="U517" s="853"/>
      <c r="V517" s="853"/>
      <c r="W517" s="853"/>
      <c r="X517" s="853"/>
      <c r="Y517" s="854"/>
      <c r="Z517" s="855"/>
      <c r="AA517" s="855"/>
      <c r="AB517" s="856"/>
      <c r="AC517" s="857"/>
      <c r="AD517" s="858"/>
      <c r="AE517" s="858"/>
      <c r="AF517" s="858"/>
      <c r="AG517" s="858"/>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49">
        <v>28</v>
      </c>
      <c r="B518" s="849">
        <v>1</v>
      </c>
      <c r="C518" s="850"/>
      <c r="D518" s="850"/>
      <c r="E518" s="850"/>
      <c r="F518" s="850"/>
      <c r="G518" s="850"/>
      <c r="H518" s="850"/>
      <c r="I518" s="850"/>
      <c r="J518" s="851"/>
      <c r="K518" s="852"/>
      <c r="L518" s="852"/>
      <c r="M518" s="852"/>
      <c r="N518" s="852"/>
      <c r="O518" s="852"/>
      <c r="P518" s="853"/>
      <c r="Q518" s="853"/>
      <c r="R518" s="853"/>
      <c r="S518" s="853"/>
      <c r="T518" s="853"/>
      <c r="U518" s="853"/>
      <c r="V518" s="853"/>
      <c r="W518" s="853"/>
      <c r="X518" s="853"/>
      <c r="Y518" s="854"/>
      <c r="Z518" s="855"/>
      <c r="AA518" s="855"/>
      <c r="AB518" s="856"/>
      <c r="AC518" s="857"/>
      <c r="AD518" s="858"/>
      <c r="AE518" s="858"/>
      <c r="AF518" s="858"/>
      <c r="AG518" s="858"/>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49">
        <v>29</v>
      </c>
      <c r="B519" s="849">
        <v>1</v>
      </c>
      <c r="C519" s="850"/>
      <c r="D519" s="850"/>
      <c r="E519" s="850"/>
      <c r="F519" s="850"/>
      <c r="G519" s="850"/>
      <c r="H519" s="850"/>
      <c r="I519" s="850"/>
      <c r="J519" s="851"/>
      <c r="K519" s="852"/>
      <c r="L519" s="852"/>
      <c r="M519" s="852"/>
      <c r="N519" s="852"/>
      <c r="O519" s="852"/>
      <c r="P519" s="853"/>
      <c r="Q519" s="853"/>
      <c r="R519" s="853"/>
      <c r="S519" s="853"/>
      <c r="T519" s="853"/>
      <c r="U519" s="853"/>
      <c r="V519" s="853"/>
      <c r="W519" s="853"/>
      <c r="X519" s="853"/>
      <c r="Y519" s="854"/>
      <c r="Z519" s="855"/>
      <c r="AA519" s="855"/>
      <c r="AB519" s="856"/>
      <c r="AC519" s="857"/>
      <c r="AD519" s="858"/>
      <c r="AE519" s="858"/>
      <c r="AF519" s="858"/>
      <c r="AG519" s="858"/>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49">
        <v>30</v>
      </c>
      <c r="B520" s="849">
        <v>1</v>
      </c>
      <c r="C520" s="850"/>
      <c r="D520" s="850"/>
      <c r="E520" s="850"/>
      <c r="F520" s="850"/>
      <c r="G520" s="850"/>
      <c r="H520" s="850"/>
      <c r="I520" s="850"/>
      <c r="J520" s="851"/>
      <c r="K520" s="852"/>
      <c r="L520" s="852"/>
      <c r="M520" s="852"/>
      <c r="N520" s="852"/>
      <c r="O520" s="852"/>
      <c r="P520" s="853"/>
      <c r="Q520" s="853"/>
      <c r="R520" s="853"/>
      <c r="S520" s="853"/>
      <c r="T520" s="853"/>
      <c r="U520" s="853"/>
      <c r="V520" s="853"/>
      <c r="W520" s="853"/>
      <c r="X520" s="853"/>
      <c r="Y520" s="854"/>
      <c r="Z520" s="855"/>
      <c r="AA520" s="855"/>
      <c r="AB520" s="856"/>
      <c r="AC520" s="857"/>
      <c r="AD520" s="858"/>
      <c r="AE520" s="858"/>
      <c r="AF520" s="858"/>
      <c r="AG520" s="858"/>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0"/>
      <c r="B523" s="870"/>
      <c r="C523" s="870" t="s">
        <v>24</v>
      </c>
      <c r="D523" s="870"/>
      <c r="E523" s="870"/>
      <c r="F523" s="870"/>
      <c r="G523" s="870"/>
      <c r="H523" s="870"/>
      <c r="I523" s="870"/>
      <c r="J523" s="871" t="s">
        <v>193</v>
      </c>
      <c r="K523" s="568"/>
      <c r="L523" s="568"/>
      <c r="M523" s="568"/>
      <c r="N523" s="568"/>
      <c r="O523" s="568"/>
      <c r="P523" s="425" t="s">
        <v>25</v>
      </c>
      <c r="Q523" s="425"/>
      <c r="R523" s="425"/>
      <c r="S523" s="425"/>
      <c r="T523" s="425"/>
      <c r="U523" s="425"/>
      <c r="V523" s="425"/>
      <c r="W523" s="425"/>
      <c r="X523" s="425"/>
      <c r="Y523" s="872" t="s">
        <v>192</v>
      </c>
      <c r="Z523" s="873"/>
      <c r="AA523" s="873"/>
      <c r="AB523" s="873"/>
      <c r="AC523" s="871" t="s">
        <v>225</v>
      </c>
      <c r="AD523" s="871"/>
      <c r="AE523" s="871"/>
      <c r="AF523" s="871"/>
      <c r="AG523" s="871"/>
      <c r="AH523" s="872" t="s">
        <v>243</v>
      </c>
      <c r="AI523" s="870"/>
      <c r="AJ523" s="870"/>
      <c r="AK523" s="870"/>
      <c r="AL523" s="870" t="s">
        <v>19</v>
      </c>
      <c r="AM523" s="870"/>
      <c r="AN523" s="870"/>
      <c r="AO523" s="874"/>
      <c r="AP523" s="848" t="s">
        <v>194</v>
      </c>
      <c r="AQ523" s="848"/>
      <c r="AR523" s="848"/>
      <c r="AS523" s="848"/>
      <c r="AT523" s="848"/>
      <c r="AU523" s="848"/>
      <c r="AV523" s="848"/>
      <c r="AW523" s="848"/>
      <c r="AX523" s="848"/>
      <c r="AY523">
        <f>$AY$521</f>
        <v>0</v>
      </c>
    </row>
    <row r="524" spans="1:51" ht="30" hidden="1" customHeight="1" x14ac:dyDescent="0.15">
      <c r="A524" s="849">
        <v>1</v>
      </c>
      <c r="B524" s="849">
        <v>1</v>
      </c>
      <c r="C524" s="850"/>
      <c r="D524" s="850"/>
      <c r="E524" s="850"/>
      <c r="F524" s="850"/>
      <c r="G524" s="850"/>
      <c r="H524" s="850"/>
      <c r="I524" s="850"/>
      <c r="J524" s="851"/>
      <c r="K524" s="852"/>
      <c r="L524" s="852"/>
      <c r="M524" s="852"/>
      <c r="N524" s="852"/>
      <c r="O524" s="852"/>
      <c r="P524" s="853"/>
      <c r="Q524" s="853"/>
      <c r="R524" s="853"/>
      <c r="S524" s="853"/>
      <c r="T524" s="853"/>
      <c r="U524" s="853"/>
      <c r="V524" s="853"/>
      <c r="W524" s="853"/>
      <c r="X524" s="853"/>
      <c r="Y524" s="854"/>
      <c r="Z524" s="855"/>
      <c r="AA524" s="855"/>
      <c r="AB524" s="856"/>
      <c r="AC524" s="857"/>
      <c r="AD524" s="858"/>
      <c r="AE524" s="858"/>
      <c r="AF524" s="858"/>
      <c r="AG524" s="858"/>
      <c r="AH524" s="859"/>
      <c r="AI524" s="860"/>
      <c r="AJ524" s="860"/>
      <c r="AK524" s="860"/>
      <c r="AL524" s="861"/>
      <c r="AM524" s="862"/>
      <c r="AN524" s="862"/>
      <c r="AO524" s="863"/>
      <c r="AP524" s="864"/>
      <c r="AQ524" s="864"/>
      <c r="AR524" s="864"/>
      <c r="AS524" s="864"/>
      <c r="AT524" s="864"/>
      <c r="AU524" s="864"/>
      <c r="AV524" s="864"/>
      <c r="AW524" s="864"/>
      <c r="AX524" s="864"/>
      <c r="AY524">
        <f>$AY$521</f>
        <v>0</v>
      </c>
    </row>
    <row r="525" spans="1:51" ht="30" hidden="1" customHeight="1" x14ac:dyDescent="0.15">
      <c r="A525" s="849">
        <v>2</v>
      </c>
      <c r="B525" s="849">
        <v>1</v>
      </c>
      <c r="C525" s="850"/>
      <c r="D525" s="850"/>
      <c r="E525" s="850"/>
      <c r="F525" s="850"/>
      <c r="G525" s="850"/>
      <c r="H525" s="850"/>
      <c r="I525" s="850"/>
      <c r="J525" s="851"/>
      <c r="K525" s="852"/>
      <c r="L525" s="852"/>
      <c r="M525" s="852"/>
      <c r="N525" s="852"/>
      <c r="O525" s="852"/>
      <c r="P525" s="853"/>
      <c r="Q525" s="853"/>
      <c r="R525" s="853"/>
      <c r="S525" s="853"/>
      <c r="T525" s="853"/>
      <c r="U525" s="853"/>
      <c r="V525" s="853"/>
      <c r="W525" s="853"/>
      <c r="X525" s="853"/>
      <c r="Y525" s="854"/>
      <c r="Z525" s="855"/>
      <c r="AA525" s="855"/>
      <c r="AB525" s="856"/>
      <c r="AC525" s="857"/>
      <c r="AD525" s="858"/>
      <c r="AE525" s="858"/>
      <c r="AF525" s="858"/>
      <c r="AG525" s="858"/>
      <c r="AH525" s="859"/>
      <c r="AI525" s="860"/>
      <c r="AJ525" s="860"/>
      <c r="AK525" s="860"/>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49">
        <v>3</v>
      </c>
      <c r="B526" s="849">
        <v>1</v>
      </c>
      <c r="C526" s="875"/>
      <c r="D526" s="850"/>
      <c r="E526" s="850"/>
      <c r="F526" s="850"/>
      <c r="G526" s="850"/>
      <c r="H526" s="850"/>
      <c r="I526" s="850"/>
      <c r="J526" s="851"/>
      <c r="K526" s="852"/>
      <c r="L526" s="852"/>
      <c r="M526" s="852"/>
      <c r="N526" s="852"/>
      <c r="O526" s="852"/>
      <c r="P526" s="876"/>
      <c r="Q526" s="853"/>
      <c r="R526" s="853"/>
      <c r="S526" s="853"/>
      <c r="T526" s="853"/>
      <c r="U526" s="853"/>
      <c r="V526" s="853"/>
      <c r="W526" s="853"/>
      <c r="X526" s="853"/>
      <c r="Y526" s="854"/>
      <c r="Z526" s="855"/>
      <c r="AA526" s="855"/>
      <c r="AB526" s="856"/>
      <c r="AC526" s="857"/>
      <c r="AD526" s="858"/>
      <c r="AE526" s="858"/>
      <c r="AF526" s="858"/>
      <c r="AG526" s="858"/>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49">
        <v>4</v>
      </c>
      <c r="B527" s="849">
        <v>1</v>
      </c>
      <c r="C527" s="875"/>
      <c r="D527" s="850"/>
      <c r="E527" s="850"/>
      <c r="F527" s="850"/>
      <c r="G527" s="850"/>
      <c r="H527" s="850"/>
      <c r="I527" s="850"/>
      <c r="J527" s="851"/>
      <c r="K527" s="852"/>
      <c r="L527" s="852"/>
      <c r="M527" s="852"/>
      <c r="N527" s="852"/>
      <c r="O527" s="852"/>
      <c r="P527" s="876"/>
      <c r="Q527" s="853"/>
      <c r="R527" s="853"/>
      <c r="S527" s="853"/>
      <c r="T527" s="853"/>
      <c r="U527" s="853"/>
      <c r="V527" s="853"/>
      <c r="W527" s="853"/>
      <c r="X527" s="853"/>
      <c r="Y527" s="854"/>
      <c r="Z527" s="855"/>
      <c r="AA527" s="855"/>
      <c r="AB527" s="856"/>
      <c r="AC527" s="857"/>
      <c r="AD527" s="858"/>
      <c r="AE527" s="858"/>
      <c r="AF527" s="858"/>
      <c r="AG527" s="858"/>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30" hidden="1" customHeight="1" x14ac:dyDescent="0.15">
      <c r="A528" s="849">
        <v>5</v>
      </c>
      <c r="B528" s="849">
        <v>1</v>
      </c>
      <c r="C528" s="850"/>
      <c r="D528" s="850"/>
      <c r="E528" s="850"/>
      <c r="F528" s="850"/>
      <c r="G528" s="850"/>
      <c r="H528" s="850"/>
      <c r="I528" s="850"/>
      <c r="J528" s="851"/>
      <c r="K528" s="852"/>
      <c r="L528" s="852"/>
      <c r="M528" s="852"/>
      <c r="N528" s="852"/>
      <c r="O528" s="852"/>
      <c r="P528" s="853"/>
      <c r="Q528" s="853"/>
      <c r="R528" s="853"/>
      <c r="S528" s="853"/>
      <c r="T528" s="853"/>
      <c r="U528" s="853"/>
      <c r="V528" s="853"/>
      <c r="W528" s="853"/>
      <c r="X528" s="853"/>
      <c r="Y528" s="854"/>
      <c r="Z528" s="855"/>
      <c r="AA528" s="855"/>
      <c r="AB528" s="856"/>
      <c r="AC528" s="857"/>
      <c r="AD528" s="858"/>
      <c r="AE528" s="858"/>
      <c r="AF528" s="858"/>
      <c r="AG528" s="858"/>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ht="30" hidden="1" customHeight="1" x14ac:dyDescent="0.15">
      <c r="A529" s="849">
        <v>6</v>
      </c>
      <c r="B529" s="849">
        <v>1</v>
      </c>
      <c r="C529" s="850"/>
      <c r="D529" s="850"/>
      <c r="E529" s="850"/>
      <c r="F529" s="850"/>
      <c r="G529" s="850"/>
      <c r="H529" s="850"/>
      <c r="I529" s="850"/>
      <c r="J529" s="851"/>
      <c r="K529" s="852"/>
      <c r="L529" s="852"/>
      <c r="M529" s="852"/>
      <c r="N529" s="852"/>
      <c r="O529" s="852"/>
      <c r="P529" s="853"/>
      <c r="Q529" s="853"/>
      <c r="R529" s="853"/>
      <c r="S529" s="853"/>
      <c r="T529" s="853"/>
      <c r="U529" s="853"/>
      <c r="V529" s="853"/>
      <c r="W529" s="853"/>
      <c r="X529" s="853"/>
      <c r="Y529" s="854"/>
      <c r="Z529" s="855"/>
      <c r="AA529" s="855"/>
      <c r="AB529" s="856"/>
      <c r="AC529" s="857"/>
      <c r="AD529" s="858"/>
      <c r="AE529" s="858"/>
      <c r="AF529" s="858"/>
      <c r="AG529" s="858"/>
      <c r="AH529" s="877"/>
      <c r="AI529" s="878"/>
      <c r="AJ529" s="878"/>
      <c r="AK529" s="878"/>
      <c r="AL529" s="861"/>
      <c r="AM529" s="862"/>
      <c r="AN529" s="862"/>
      <c r="AO529" s="863"/>
      <c r="AP529" s="864"/>
      <c r="AQ529" s="864"/>
      <c r="AR529" s="864"/>
      <c r="AS529" s="864"/>
      <c r="AT529" s="864"/>
      <c r="AU529" s="864"/>
      <c r="AV529" s="864"/>
      <c r="AW529" s="864"/>
      <c r="AX529" s="864"/>
      <c r="AY529">
        <f>COUNTA($C$529)</f>
        <v>0</v>
      </c>
    </row>
    <row r="530" spans="1:51" ht="30" hidden="1" customHeight="1" x14ac:dyDescent="0.15">
      <c r="A530" s="849">
        <v>7</v>
      </c>
      <c r="B530" s="849">
        <v>1</v>
      </c>
      <c r="C530" s="850"/>
      <c r="D530" s="850"/>
      <c r="E530" s="850"/>
      <c r="F530" s="850"/>
      <c r="G530" s="850"/>
      <c r="H530" s="850"/>
      <c r="I530" s="850"/>
      <c r="J530" s="851"/>
      <c r="K530" s="852"/>
      <c r="L530" s="852"/>
      <c r="M530" s="852"/>
      <c r="N530" s="852"/>
      <c r="O530" s="852"/>
      <c r="P530" s="853"/>
      <c r="Q530" s="853"/>
      <c r="R530" s="853"/>
      <c r="S530" s="853"/>
      <c r="T530" s="853"/>
      <c r="U530" s="853"/>
      <c r="V530" s="853"/>
      <c r="W530" s="853"/>
      <c r="X530" s="853"/>
      <c r="Y530" s="854"/>
      <c r="Z530" s="855"/>
      <c r="AA530" s="855"/>
      <c r="AB530" s="856"/>
      <c r="AC530" s="857"/>
      <c r="AD530" s="858"/>
      <c r="AE530" s="858"/>
      <c r="AF530" s="858"/>
      <c r="AG530" s="858"/>
      <c r="AH530" s="877"/>
      <c r="AI530" s="878"/>
      <c r="AJ530" s="878"/>
      <c r="AK530" s="878"/>
      <c r="AL530" s="861"/>
      <c r="AM530" s="862"/>
      <c r="AN530" s="862"/>
      <c r="AO530" s="863"/>
      <c r="AP530" s="864"/>
      <c r="AQ530" s="864"/>
      <c r="AR530" s="864"/>
      <c r="AS530" s="864"/>
      <c r="AT530" s="864"/>
      <c r="AU530" s="864"/>
      <c r="AV530" s="864"/>
      <c r="AW530" s="864"/>
      <c r="AX530" s="864"/>
      <c r="AY530">
        <f>COUNTA($C$530)</f>
        <v>0</v>
      </c>
    </row>
    <row r="531" spans="1:51" ht="30" hidden="1" customHeight="1" x14ac:dyDescent="0.15">
      <c r="A531" s="849">
        <v>8</v>
      </c>
      <c r="B531" s="849">
        <v>1</v>
      </c>
      <c r="C531" s="850"/>
      <c r="D531" s="850"/>
      <c r="E531" s="850"/>
      <c r="F531" s="850"/>
      <c r="G531" s="850"/>
      <c r="H531" s="850"/>
      <c r="I531" s="850"/>
      <c r="J531" s="851"/>
      <c r="K531" s="852"/>
      <c r="L531" s="852"/>
      <c r="M531" s="852"/>
      <c r="N531" s="852"/>
      <c r="O531" s="852"/>
      <c r="P531" s="853"/>
      <c r="Q531" s="853"/>
      <c r="R531" s="853"/>
      <c r="S531" s="853"/>
      <c r="T531" s="853"/>
      <c r="U531" s="853"/>
      <c r="V531" s="853"/>
      <c r="W531" s="853"/>
      <c r="X531" s="853"/>
      <c r="Y531" s="854"/>
      <c r="Z531" s="855"/>
      <c r="AA531" s="855"/>
      <c r="AB531" s="856"/>
      <c r="AC531" s="857"/>
      <c r="AD531" s="858"/>
      <c r="AE531" s="858"/>
      <c r="AF531" s="858"/>
      <c r="AG531" s="858"/>
      <c r="AH531" s="877"/>
      <c r="AI531" s="878"/>
      <c r="AJ531" s="878"/>
      <c r="AK531" s="878"/>
      <c r="AL531" s="861"/>
      <c r="AM531" s="862"/>
      <c r="AN531" s="862"/>
      <c r="AO531" s="863"/>
      <c r="AP531" s="864"/>
      <c r="AQ531" s="864"/>
      <c r="AR531" s="864"/>
      <c r="AS531" s="864"/>
      <c r="AT531" s="864"/>
      <c r="AU531" s="864"/>
      <c r="AV531" s="864"/>
      <c r="AW531" s="864"/>
      <c r="AX531" s="864"/>
      <c r="AY531">
        <f>COUNTA($C$531)</f>
        <v>0</v>
      </c>
    </row>
    <row r="532" spans="1:51" ht="30" hidden="1" customHeight="1" x14ac:dyDescent="0.15">
      <c r="A532" s="849">
        <v>9</v>
      </c>
      <c r="B532" s="849">
        <v>1</v>
      </c>
      <c r="C532" s="850"/>
      <c r="D532" s="850"/>
      <c r="E532" s="850"/>
      <c r="F532" s="850"/>
      <c r="G532" s="850"/>
      <c r="H532" s="850"/>
      <c r="I532" s="850"/>
      <c r="J532" s="851"/>
      <c r="K532" s="852"/>
      <c r="L532" s="852"/>
      <c r="M532" s="852"/>
      <c r="N532" s="852"/>
      <c r="O532" s="852"/>
      <c r="P532" s="853"/>
      <c r="Q532" s="853"/>
      <c r="R532" s="853"/>
      <c r="S532" s="853"/>
      <c r="T532" s="853"/>
      <c r="U532" s="853"/>
      <c r="V532" s="853"/>
      <c r="W532" s="853"/>
      <c r="X532" s="853"/>
      <c r="Y532" s="854"/>
      <c r="Z532" s="855"/>
      <c r="AA532" s="855"/>
      <c r="AB532" s="856"/>
      <c r="AC532" s="857"/>
      <c r="AD532" s="858"/>
      <c r="AE532" s="858"/>
      <c r="AF532" s="858"/>
      <c r="AG532" s="858"/>
      <c r="AH532" s="877"/>
      <c r="AI532" s="878"/>
      <c r="AJ532" s="878"/>
      <c r="AK532" s="878"/>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49">
        <v>10</v>
      </c>
      <c r="B533" s="849">
        <v>1</v>
      </c>
      <c r="C533" s="850"/>
      <c r="D533" s="850"/>
      <c r="E533" s="850"/>
      <c r="F533" s="850"/>
      <c r="G533" s="850"/>
      <c r="H533" s="850"/>
      <c r="I533" s="850"/>
      <c r="J533" s="851"/>
      <c r="K533" s="852"/>
      <c r="L533" s="852"/>
      <c r="M533" s="852"/>
      <c r="N533" s="852"/>
      <c r="O533" s="852"/>
      <c r="P533" s="853"/>
      <c r="Q533" s="853"/>
      <c r="R533" s="853"/>
      <c r="S533" s="853"/>
      <c r="T533" s="853"/>
      <c r="U533" s="853"/>
      <c r="V533" s="853"/>
      <c r="W533" s="853"/>
      <c r="X533" s="853"/>
      <c r="Y533" s="854"/>
      <c r="Z533" s="855"/>
      <c r="AA533" s="855"/>
      <c r="AB533" s="856"/>
      <c r="AC533" s="857"/>
      <c r="AD533" s="858"/>
      <c r="AE533" s="858"/>
      <c r="AF533" s="858"/>
      <c r="AG533" s="858"/>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49">
        <v>11</v>
      </c>
      <c r="B534" s="849">
        <v>1</v>
      </c>
      <c r="C534" s="850"/>
      <c r="D534" s="850"/>
      <c r="E534" s="850"/>
      <c r="F534" s="850"/>
      <c r="G534" s="850"/>
      <c r="H534" s="850"/>
      <c r="I534" s="850"/>
      <c r="J534" s="851"/>
      <c r="K534" s="852"/>
      <c r="L534" s="852"/>
      <c r="M534" s="852"/>
      <c r="N534" s="852"/>
      <c r="O534" s="852"/>
      <c r="P534" s="853"/>
      <c r="Q534" s="853"/>
      <c r="R534" s="853"/>
      <c r="S534" s="853"/>
      <c r="T534" s="853"/>
      <c r="U534" s="853"/>
      <c r="V534" s="853"/>
      <c r="W534" s="853"/>
      <c r="X534" s="853"/>
      <c r="Y534" s="854"/>
      <c r="Z534" s="855"/>
      <c r="AA534" s="855"/>
      <c r="AB534" s="856"/>
      <c r="AC534" s="857"/>
      <c r="AD534" s="858"/>
      <c r="AE534" s="858"/>
      <c r="AF534" s="858"/>
      <c r="AG534" s="858"/>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49">
        <v>12</v>
      </c>
      <c r="B535" s="849">
        <v>1</v>
      </c>
      <c r="C535" s="850"/>
      <c r="D535" s="850"/>
      <c r="E535" s="850"/>
      <c r="F535" s="850"/>
      <c r="G535" s="850"/>
      <c r="H535" s="850"/>
      <c r="I535" s="850"/>
      <c r="J535" s="851"/>
      <c r="K535" s="852"/>
      <c r="L535" s="852"/>
      <c r="M535" s="852"/>
      <c r="N535" s="852"/>
      <c r="O535" s="852"/>
      <c r="P535" s="853"/>
      <c r="Q535" s="853"/>
      <c r="R535" s="853"/>
      <c r="S535" s="853"/>
      <c r="T535" s="853"/>
      <c r="U535" s="853"/>
      <c r="V535" s="853"/>
      <c r="W535" s="853"/>
      <c r="X535" s="853"/>
      <c r="Y535" s="854"/>
      <c r="Z535" s="855"/>
      <c r="AA535" s="855"/>
      <c r="AB535" s="856"/>
      <c r="AC535" s="857"/>
      <c r="AD535" s="858"/>
      <c r="AE535" s="858"/>
      <c r="AF535" s="858"/>
      <c r="AG535" s="858"/>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49">
        <v>13</v>
      </c>
      <c r="B536" s="849">
        <v>1</v>
      </c>
      <c r="C536" s="850"/>
      <c r="D536" s="850"/>
      <c r="E536" s="850"/>
      <c r="F536" s="850"/>
      <c r="G536" s="850"/>
      <c r="H536" s="850"/>
      <c r="I536" s="850"/>
      <c r="J536" s="851"/>
      <c r="K536" s="852"/>
      <c r="L536" s="852"/>
      <c r="M536" s="852"/>
      <c r="N536" s="852"/>
      <c r="O536" s="852"/>
      <c r="P536" s="853"/>
      <c r="Q536" s="853"/>
      <c r="R536" s="853"/>
      <c r="S536" s="853"/>
      <c r="T536" s="853"/>
      <c r="U536" s="853"/>
      <c r="V536" s="853"/>
      <c r="W536" s="853"/>
      <c r="X536" s="853"/>
      <c r="Y536" s="854"/>
      <c r="Z536" s="855"/>
      <c r="AA536" s="855"/>
      <c r="AB536" s="856"/>
      <c r="AC536" s="857"/>
      <c r="AD536" s="858"/>
      <c r="AE536" s="858"/>
      <c r="AF536" s="858"/>
      <c r="AG536" s="858"/>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49">
        <v>14</v>
      </c>
      <c r="B537" s="849">
        <v>1</v>
      </c>
      <c r="C537" s="850"/>
      <c r="D537" s="850"/>
      <c r="E537" s="850"/>
      <c r="F537" s="850"/>
      <c r="G537" s="850"/>
      <c r="H537" s="850"/>
      <c r="I537" s="850"/>
      <c r="J537" s="851"/>
      <c r="K537" s="852"/>
      <c r="L537" s="852"/>
      <c r="M537" s="852"/>
      <c r="N537" s="852"/>
      <c r="O537" s="852"/>
      <c r="P537" s="853"/>
      <c r="Q537" s="853"/>
      <c r="R537" s="853"/>
      <c r="S537" s="853"/>
      <c r="T537" s="853"/>
      <c r="U537" s="853"/>
      <c r="V537" s="853"/>
      <c r="W537" s="853"/>
      <c r="X537" s="853"/>
      <c r="Y537" s="854"/>
      <c r="Z537" s="855"/>
      <c r="AA537" s="855"/>
      <c r="AB537" s="856"/>
      <c r="AC537" s="857"/>
      <c r="AD537" s="858"/>
      <c r="AE537" s="858"/>
      <c r="AF537" s="858"/>
      <c r="AG537" s="858"/>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49">
        <v>15</v>
      </c>
      <c r="B538" s="849">
        <v>1</v>
      </c>
      <c r="C538" s="850"/>
      <c r="D538" s="850"/>
      <c r="E538" s="850"/>
      <c r="F538" s="850"/>
      <c r="G538" s="850"/>
      <c r="H538" s="850"/>
      <c r="I538" s="850"/>
      <c r="J538" s="851"/>
      <c r="K538" s="852"/>
      <c r="L538" s="852"/>
      <c r="M538" s="852"/>
      <c r="N538" s="852"/>
      <c r="O538" s="852"/>
      <c r="P538" s="853"/>
      <c r="Q538" s="853"/>
      <c r="R538" s="853"/>
      <c r="S538" s="853"/>
      <c r="T538" s="853"/>
      <c r="U538" s="853"/>
      <c r="V538" s="853"/>
      <c r="W538" s="853"/>
      <c r="X538" s="853"/>
      <c r="Y538" s="854"/>
      <c r="Z538" s="855"/>
      <c r="AA538" s="855"/>
      <c r="AB538" s="856"/>
      <c r="AC538" s="857"/>
      <c r="AD538" s="858"/>
      <c r="AE538" s="858"/>
      <c r="AF538" s="858"/>
      <c r="AG538" s="858"/>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49">
        <v>16</v>
      </c>
      <c r="B539" s="849">
        <v>1</v>
      </c>
      <c r="C539" s="850"/>
      <c r="D539" s="850"/>
      <c r="E539" s="850"/>
      <c r="F539" s="850"/>
      <c r="G539" s="850"/>
      <c r="H539" s="850"/>
      <c r="I539" s="850"/>
      <c r="J539" s="851"/>
      <c r="K539" s="852"/>
      <c r="L539" s="852"/>
      <c r="M539" s="852"/>
      <c r="N539" s="852"/>
      <c r="O539" s="852"/>
      <c r="P539" s="853"/>
      <c r="Q539" s="853"/>
      <c r="R539" s="853"/>
      <c r="S539" s="853"/>
      <c r="T539" s="853"/>
      <c r="U539" s="853"/>
      <c r="V539" s="853"/>
      <c r="W539" s="853"/>
      <c r="X539" s="853"/>
      <c r="Y539" s="854"/>
      <c r="Z539" s="855"/>
      <c r="AA539" s="855"/>
      <c r="AB539" s="856"/>
      <c r="AC539" s="857"/>
      <c r="AD539" s="858"/>
      <c r="AE539" s="858"/>
      <c r="AF539" s="858"/>
      <c r="AG539" s="858"/>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s="16" customFormat="1" ht="30" hidden="1" customHeight="1" x14ac:dyDescent="0.15">
      <c r="A540" s="849">
        <v>17</v>
      </c>
      <c r="B540" s="849">
        <v>1</v>
      </c>
      <c r="C540" s="850"/>
      <c r="D540" s="850"/>
      <c r="E540" s="850"/>
      <c r="F540" s="850"/>
      <c r="G540" s="850"/>
      <c r="H540" s="850"/>
      <c r="I540" s="850"/>
      <c r="J540" s="851"/>
      <c r="K540" s="852"/>
      <c r="L540" s="852"/>
      <c r="M540" s="852"/>
      <c r="N540" s="852"/>
      <c r="O540" s="852"/>
      <c r="P540" s="853"/>
      <c r="Q540" s="853"/>
      <c r="R540" s="853"/>
      <c r="S540" s="853"/>
      <c r="T540" s="853"/>
      <c r="U540" s="853"/>
      <c r="V540" s="853"/>
      <c r="W540" s="853"/>
      <c r="X540" s="853"/>
      <c r="Y540" s="854"/>
      <c r="Z540" s="855"/>
      <c r="AA540" s="855"/>
      <c r="AB540" s="856"/>
      <c r="AC540" s="857"/>
      <c r="AD540" s="858"/>
      <c r="AE540" s="858"/>
      <c r="AF540" s="858"/>
      <c r="AG540" s="858"/>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49">
        <v>18</v>
      </c>
      <c r="B541" s="849">
        <v>1</v>
      </c>
      <c r="C541" s="850"/>
      <c r="D541" s="850"/>
      <c r="E541" s="850"/>
      <c r="F541" s="850"/>
      <c r="G541" s="850"/>
      <c r="H541" s="850"/>
      <c r="I541" s="850"/>
      <c r="J541" s="851"/>
      <c r="K541" s="852"/>
      <c r="L541" s="852"/>
      <c r="M541" s="852"/>
      <c r="N541" s="852"/>
      <c r="O541" s="852"/>
      <c r="P541" s="853"/>
      <c r="Q541" s="853"/>
      <c r="R541" s="853"/>
      <c r="S541" s="853"/>
      <c r="T541" s="853"/>
      <c r="U541" s="853"/>
      <c r="V541" s="853"/>
      <c r="W541" s="853"/>
      <c r="X541" s="853"/>
      <c r="Y541" s="854"/>
      <c r="Z541" s="855"/>
      <c r="AA541" s="855"/>
      <c r="AB541" s="856"/>
      <c r="AC541" s="857"/>
      <c r="AD541" s="858"/>
      <c r="AE541" s="858"/>
      <c r="AF541" s="858"/>
      <c r="AG541" s="858"/>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49">
        <v>19</v>
      </c>
      <c r="B542" s="849">
        <v>1</v>
      </c>
      <c r="C542" s="850"/>
      <c r="D542" s="850"/>
      <c r="E542" s="850"/>
      <c r="F542" s="850"/>
      <c r="G542" s="850"/>
      <c r="H542" s="850"/>
      <c r="I542" s="850"/>
      <c r="J542" s="851"/>
      <c r="K542" s="852"/>
      <c r="L542" s="852"/>
      <c r="M542" s="852"/>
      <c r="N542" s="852"/>
      <c r="O542" s="852"/>
      <c r="P542" s="853"/>
      <c r="Q542" s="853"/>
      <c r="R542" s="853"/>
      <c r="S542" s="853"/>
      <c r="T542" s="853"/>
      <c r="U542" s="853"/>
      <c r="V542" s="853"/>
      <c r="W542" s="853"/>
      <c r="X542" s="853"/>
      <c r="Y542" s="854"/>
      <c r="Z542" s="855"/>
      <c r="AA542" s="855"/>
      <c r="AB542" s="856"/>
      <c r="AC542" s="857"/>
      <c r="AD542" s="858"/>
      <c r="AE542" s="858"/>
      <c r="AF542" s="858"/>
      <c r="AG542" s="858"/>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49">
        <v>20</v>
      </c>
      <c r="B543" s="849">
        <v>1</v>
      </c>
      <c r="C543" s="850"/>
      <c r="D543" s="850"/>
      <c r="E543" s="850"/>
      <c r="F543" s="850"/>
      <c r="G543" s="850"/>
      <c r="H543" s="850"/>
      <c r="I543" s="850"/>
      <c r="J543" s="851"/>
      <c r="K543" s="852"/>
      <c r="L543" s="852"/>
      <c r="M543" s="852"/>
      <c r="N543" s="852"/>
      <c r="O543" s="852"/>
      <c r="P543" s="853"/>
      <c r="Q543" s="853"/>
      <c r="R543" s="853"/>
      <c r="S543" s="853"/>
      <c r="T543" s="853"/>
      <c r="U543" s="853"/>
      <c r="V543" s="853"/>
      <c r="W543" s="853"/>
      <c r="X543" s="853"/>
      <c r="Y543" s="854"/>
      <c r="Z543" s="855"/>
      <c r="AA543" s="855"/>
      <c r="AB543" s="856"/>
      <c r="AC543" s="857"/>
      <c r="AD543" s="858"/>
      <c r="AE543" s="858"/>
      <c r="AF543" s="858"/>
      <c r="AG543" s="858"/>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49">
        <v>21</v>
      </c>
      <c r="B544" s="849">
        <v>1</v>
      </c>
      <c r="C544" s="850"/>
      <c r="D544" s="850"/>
      <c r="E544" s="850"/>
      <c r="F544" s="850"/>
      <c r="G544" s="850"/>
      <c r="H544" s="850"/>
      <c r="I544" s="850"/>
      <c r="J544" s="851"/>
      <c r="K544" s="852"/>
      <c r="L544" s="852"/>
      <c r="M544" s="852"/>
      <c r="N544" s="852"/>
      <c r="O544" s="852"/>
      <c r="P544" s="853"/>
      <c r="Q544" s="853"/>
      <c r="R544" s="853"/>
      <c r="S544" s="853"/>
      <c r="T544" s="853"/>
      <c r="U544" s="853"/>
      <c r="V544" s="853"/>
      <c r="W544" s="853"/>
      <c r="X544" s="853"/>
      <c r="Y544" s="854"/>
      <c r="Z544" s="855"/>
      <c r="AA544" s="855"/>
      <c r="AB544" s="856"/>
      <c r="AC544" s="857"/>
      <c r="AD544" s="858"/>
      <c r="AE544" s="858"/>
      <c r="AF544" s="858"/>
      <c r="AG544" s="858"/>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49">
        <v>22</v>
      </c>
      <c r="B545" s="849">
        <v>1</v>
      </c>
      <c r="C545" s="850"/>
      <c r="D545" s="850"/>
      <c r="E545" s="850"/>
      <c r="F545" s="850"/>
      <c r="G545" s="850"/>
      <c r="H545" s="850"/>
      <c r="I545" s="850"/>
      <c r="J545" s="851"/>
      <c r="K545" s="852"/>
      <c r="L545" s="852"/>
      <c r="M545" s="852"/>
      <c r="N545" s="852"/>
      <c r="O545" s="852"/>
      <c r="P545" s="853"/>
      <c r="Q545" s="853"/>
      <c r="R545" s="853"/>
      <c r="S545" s="853"/>
      <c r="T545" s="853"/>
      <c r="U545" s="853"/>
      <c r="V545" s="853"/>
      <c r="W545" s="853"/>
      <c r="X545" s="853"/>
      <c r="Y545" s="854"/>
      <c r="Z545" s="855"/>
      <c r="AA545" s="855"/>
      <c r="AB545" s="856"/>
      <c r="AC545" s="857"/>
      <c r="AD545" s="858"/>
      <c r="AE545" s="858"/>
      <c r="AF545" s="858"/>
      <c r="AG545" s="858"/>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49">
        <v>23</v>
      </c>
      <c r="B546" s="849">
        <v>1</v>
      </c>
      <c r="C546" s="850"/>
      <c r="D546" s="850"/>
      <c r="E546" s="850"/>
      <c r="F546" s="850"/>
      <c r="G546" s="850"/>
      <c r="H546" s="850"/>
      <c r="I546" s="850"/>
      <c r="J546" s="851"/>
      <c r="K546" s="852"/>
      <c r="L546" s="852"/>
      <c r="M546" s="852"/>
      <c r="N546" s="852"/>
      <c r="O546" s="852"/>
      <c r="P546" s="853"/>
      <c r="Q546" s="853"/>
      <c r="R546" s="853"/>
      <c r="S546" s="853"/>
      <c r="T546" s="853"/>
      <c r="U546" s="853"/>
      <c r="V546" s="853"/>
      <c r="W546" s="853"/>
      <c r="X546" s="853"/>
      <c r="Y546" s="854"/>
      <c r="Z546" s="855"/>
      <c r="AA546" s="855"/>
      <c r="AB546" s="856"/>
      <c r="AC546" s="857"/>
      <c r="AD546" s="858"/>
      <c r="AE546" s="858"/>
      <c r="AF546" s="858"/>
      <c r="AG546" s="858"/>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30" hidden="1" customHeight="1" x14ac:dyDescent="0.15">
      <c r="A547" s="849">
        <v>24</v>
      </c>
      <c r="B547" s="849">
        <v>1</v>
      </c>
      <c r="C547" s="850"/>
      <c r="D547" s="850"/>
      <c r="E547" s="850"/>
      <c r="F547" s="850"/>
      <c r="G547" s="850"/>
      <c r="H547" s="850"/>
      <c r="I547" s="850"/>
      <c r="J547" s="851"/>
      <c r="K547" s="852"/>
      <c r="L547" s="852"/>
      <c r="M547" s="852"/>
      <c r="N547" s="852"/>
      <c r="O547" s="852"/>
      <c r="P547" s="853"/>
      <c r="Q547" s="853"/>
      <c r="R547" s="853"/>
      <c r="S547" s="853"/>
      <c r="T547" s="853"/>
      <c r="U547" s="853"/>
      <c r="V547" s="853"/>
      <c r="W547" s="853"/>
      <c r="X547" s="853"/>
      <c r="Y547" s="854"/>
      <c r="Z547" s="855"/>
      <c r="AA547" s="855"/>
      <c r="AB547" s="856"/>
      <c r="AC547" s="857"/>
      <c r="AD547" s="858"/>
      <c r="AE547" s="858"/>
      <c r="AF547" s="858"/>
      <c r="AG547" s="858"/>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49">
        <v>25</v>
      </c>
      <c r="B548" s="849">
        <v>1</v>
      </c>
      <c r="C548" s="850"/>
      <c r="D548" s="850"/>
      <c r="E548" s="850"/>
      <c r="F548" s="850"/>
      <c r="G548" s="850"/>
      <c r="H548" s="850"/>
      <c r="I548" s="850"/>
      <c r="J548" s="851"/>
      <c r="K548" s="852"/>
      <c r="L548" s="852"/>
      <c r="M548" s="852"/>
      <c r="N548" s="852"/>
      <c r="O548" s="852"/>
      <c r="P548" s="853"/>
      <c r="Q548" s="853"/>
      <c r="R548" s="853"/>
      <c r="S548" s="853"/>
      <c r="T548" s="853"/>
      <c r="U548" s="853"/>
      <c r="V548" s="853"/>
      <c r="W548" s="853"/>
      <c r="X548" s="853"/>
      <c r="Y548" s="854"/>
      <c r="Z548" s="855"/>
      <c r="AA548" s="855"/>
      <c r="AB548" s="856"/>
      <c r="AC548" s="857"/>
      <c r="AD548" s="858"/>
      <c r="AE548" s="858"/>
      <c r="AF548" s="858"/>
      <c r="AG548" s="858"/>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49">
        <v>26</v>
      </c>
      <c r="B549" s="849">
        <v>1</v>
      </c>
      <c r="C549" s="850"/>
      <c r="D549" s="850"/>
      <c r="E549" s="850"/>
      <c r="F549" s="850"/>
      <c r="G549" s="850"/>
      <c r="H549" s="850"/>
      <c r="I549" s="850"/>
      <c r="J549" s="851"/>
      <c r="K549" s="852"/>
      <c r="L549" s="852"/>
      <c r="M549" s="852"/>
      <c r="N549" s="852"/>
      <c r="O549" s="852"/>
      <c r="P549" s="853"/>
      <c r="Q549" s="853"/>
      <c r="R549" s="853"/>
      <c r="S549" s="853"/>
      <c r="T549" s="853"/>
      <c r="U549" s="853"/>
      <c r="V549" s="853"/>
      <c r="W549" s="853"/>
      <c r="X549" s="853"/>
      <c r="Y549" s="854"/>
      <c r="Z549" s="855"/>
      <c r="AA549" s="855"/>
      <c r="AB549" s="856"/>
      <c r="AC549" s="857"/>
      <c r="AD549" s="858"/>
      <c r="AE549" s="858"/>
      <c r="AF549" s="858"/>
      <c r="AG549" s="858"/>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49">
        <v>27</v>
      </c>
      <c r="B550" s="849">
        <v>1</v>
      </c>
      <c r="C550" s="850"/>
      <c r="D550" s="850"/>
      <c r="E550" s="850"/>
      <c r="F550" s="850"/>
      <c r="G550" s="850"/>
      <c r="H550" s="850"/>
      <c r="I550" s="850"/>
      <c r="J550" s="851"/>
      <c r="K550" s="852"/>
      <c r="L550" s="852"/>
      <c r="M550" s="852"/>
      <c r="N550" s="852"/>
      <c r="O550" s="852"/>
      <c r="P550" s="853"/>
      <c r="Q550" s="853"/>
      <c r="R550" s="853"/>
      <c r="S550" s="853"/>
      <c r="T550" s="853"/>
      <c r="U550" s="853"/>
      <c r="V550" s="853"/>
      <c r="W550" s="853"/>
      <c r="X550" s="853"/>
      <c r="Y550" s="854"/>
      <c r="Z550" s="855"/>
      <c r="AA550" s="855"/>
      <c r="AB550" s="856"/>
      <c r="AC550" s="857"/>
      <c r="AD550" s="858"/>
      <c r="AE550" s="858"/>
      <c r="AF550" s="858"/>
      <c r="AG550" s="858"/>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49">
        <v>28</v>
      </c>
      <c r="B551" s="849">
        <v>1</v>
      </c>
      <c r="C551" s="850"/>
      <c r="D551" s="850"/>
      <c r="E551" s="850"/>
      <c r="F551" s="850"/>
      <c r="G551" s="850"/>
      <c r="H551" s="850"/>
      <c r="I551" s="850"/>
      <c r="J551" s="851"/>
      <c r="K551" s="852"/>
      <c r="L551" s="852"/>
      <c r="M551" s="852"/>
      <c r="N551" s="852"/>
      <c r="O551" s="852"/>
      <c r="P551" s="853"/>
      <c r="Q551" s="853"/>
      <c r="R551" s="853"/>
      <c r="S551" s="853"/>
      <c r="T551" s="853"/>
      <c r="U551" s="853"/>
      <c r="V551" s="853"/>
      <c r="W551" s="853"/>
      <c r="X551" s="853"/>
      <c r="Y551" s="854"/>
      <c r="Z551" s="855"/>
      <c r="AA551" s="855"/>
      <c r="AB551" s="856"/>
      <c r="AC551" s="857"/>
      <c r="AD551" s="858"/>
      <c r="AE551" s="858"/>
      <c r="AF551" s="858"/>
      <c r="AG551" s="858"/>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49">
        <v>29</v>
      </c>
      <c r="B552" s="849">
        <v>1</v>
      </c>
      <c r="C552" s="850"/>
      <c r="D552" s="850"/>
      <c r="E552" s="850"/>
      <c r="F552" s="850"/>
      <c r="G552" s="850"/>
      <c r="H552" s="850"/>
      <c r="I552" s="850"/>
      <c r="J552" s="851"/>
      <c r="K552" s="852"/>
      <c r="L552" s="852"/>
      <c r="M552" s="852"/>
      <c r="N552" s="852"/>
      <c r="O552" s="852"/>
      <c r="P552" s="853"/>
      <c r="Q552" s="853"/>
      <c r="R552" s="853"/>
      <c r="S552" s="853"/>
      <c r="T552" s="853"/>
      <c r="U552" s="853"/>
      <c r="V552" s="853"/>
      <c r="W552" s="853"/>
      <c r="X552" s="853"/>
      <c r="Y552" s="854"/>
      <c r="Z552" s="855"/>
      <c r="AA552" s="855"/>
      <c r="AB552" s="856"/>
      <c r="AC552" s="857"/>
      <c r="AD552" s="858"/>
      <c r="AE552" s="858"/>
      <c r="AF552" s="858"/>
      <c r="AG552" s="858"/>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49">
        <v>30</v>
      </c>
      <c r="B553" s="849">
        <v>1</v>
      </c>
      <c r="C553" s="850"/>
      <c r="D553" s="850"/>
      <c r="E553" s="850"/>
      <c r="F553" s="850"/>
      <c r="G553" s="850"/>
      <c r="H553" s="850"/>
      <c r="I553" s="850"/>
      <c r="J553" s="851"/>
      <c r="K553" s="852"/>
      <c r="L553" s="852"/>
      <c r="M553" s="852"/>
      <c r="N553" s="852"/>
      <c r="O553" s="852"/>
      <c r="P553" s="853"/>
      <c r="Q553" s="853"/>
      <c r="R553" s="853"/>
      <c r="S553" s="853"/>
      <c r="T553" s="853"/>
      <c r="U553" s="853"/>
      <c r="V553" s="853"/>
      <c r="W553" s="853"/>
      <c r="X553" s="853"/>
      <c r="Y553" s="854"/>
      <c r="Z553" s="855"/>
      <c r="AA553" s="855"/>
      <c r="AB553" s="856"/>
      <c r="AC553" s="857"/>
      <c r="AD553" s="858"/>
      <c r="AE553" s="858"/>
      <c r="AF553" s="858"/>
      <c r="AG553" s="858"/>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0"/>
      <c r="B556" s="870"/>
      <c r="C556" s="870" t="s">
        <v>24</v>
      </c>
      <c r="D556" s="870"/>
      <c r="E556" s="870"/>
      <c r="F556" s="870"/>
      <c r="G556" s="870"/>
      <c r="H556" s="870"/>
      <c r="I556" s="870"/>
      <c r="J556" s="871" t="s">
        <v>193</v>
      </c>
      <c r="K556" s="568"/>
      <c r="L556" s="568"/>
      <c r="M556" s="568"/>
      <c r="N556" s="568"/>
      <c r="O556" s="568"/>
      <c r="P556" s="425" t="s">
        <v>25</v>
      </c>
      <c r="Q556" s="425"/>
      <c r="R556" s="425"/>
      <c r="S556" s="425"/>
      <c r="T556" s="425"/>
      <c r="U556" s="425"/>
      <c r="V556" s="425"/>
      <c r="W556" s="425"/>
      <c r="X556" s="425"/>
      <c r="Y556" s="872" t="s">
        <v>192</v>
      </c>
      <c r="Z556" s="873"/>
      <c r="AA556" s="873"/>
      <c r="AB556" s="873"/>
      <c r="AC556" s="871" t="s">
        <v>225</v>
      </c>
      <c r="AD556" s="871"/>
      <c r="AE556" s="871"/>
      <c r="AF556" s="871"/>
      <c r="AG556" s="871"/>
      <c r="AH556" s="872" t="s">
        <v>243</v>
      </c>
      <c r="AI556" s="870"/>
      <c r="AJ556" s="870"/>
      <c r="AK556" s="870"/>
      <c r="AL556" s="870" t="s">
        <v>19</v>
      </c>
      <c r="AM556" s="870"/>
      <c r="AN556" s="870"/>
      <c r="AO556" s="874"/>
      <c r="AP556" s="848" t="s">
        <v>194</v>
      </c>
      <c r="AQ556" s="848"/>
      <c r="AR556" s="848"/>
      <c r="AS556" s="848"/>
      <c r="AT556" s="848"/>
      <c r="AU556" s="848"/>
      <c r="AV556" s="848"/>
      <c r="AW556" s="848"/>
      <c r="AX556" s="848"/>
      <c r="AY556">
        <f>$AY$554</f>
        <v>0</v>
      </c>
    </row>
    <row r="557" spans="1:51" ht="30" hidden="1" customHeight="1" x14ac:dyDescent="0.15">
      <c r="A557" s="849">
        <v>1</v>
      </c>
      <c r="B557" s="849">
        <v>1</v>
      </c>
      <c r="C557" s="850"/>
      <c r="D557" s="850"/>
      <c r="E557" s="850"/>
      <c r="F557" s="850"/>
      <c r="G557" s="850"/>
      <c r="H557" s="850"/>
      <c r="I557" s="850"/>
      <c r="J557" s="851"/>
      <c r="K557" s="852"/>
      <c r="L557" s="852"/>
      <c r="M557" s="852"/>
      <c r="N557" s="852"/>
      <c r="O557" s="852"/>
      <c r="P557" s="853"/>
      <c r="Q557" s="853"/>
      <c r="R557" s="853"/>
      <c r="S557" s="853"/>
      <c r="T557" s="853"/>
      <c r="U557" s="853"/>
      <c r="V557" s="853"/>
      <c r="W557" s="853"/>
      <c r="X557" s="853"/>
      <c r="Y557" s="854"/>
      <c r="Z557" s="855"/>
      <c r="AA557" s="855"/>
      <c r="AB557" s="856"/>
      <c r="AC557" s="857"/>
      <c r="AD557" s="858"/>
      <c r="AE557" s="858"/>
      <c r="AF557" s="858"/>
      <c r="AG557" s="858"/>
      <c r="AH557" s="859"/>
      <c r="AI557" s="860"/>
      <c r="AJ557" s="860"/>
      <c r="AK557" s="860"/>
      <c r="AL557" s="861"/>
      <c r="AM557" s="862"/>
      <c r="AN557" s="862"/>
      <c r="AO557" s="863"/>
      <c r="AP557" s="864"/>
      <c r="AQ557" s="864"/>
      <c r="AR557" s="864"/>
      <c r="AS557" s="864"/>
      <c r="AT557" s="864"/>
      <c r="AU557" s="864"/>
      <c r="AV557" s="864"/>
      <c r="AW557" s="864"/>
      <c r="AX557" s="864"/>
      <c r="AY557">
        <f>$AY$554</f>
        <v>0</v>
      </c>
    </row>
    <row r="558" spans="1:51" ht="30" hidden="1" customHeight="1" x14ac:dyDescent="0.15">
      <c r="A558" s="849">
        <v>2</v>
      </c>
      <c r="B558" s="849">
        <v>1</v>
      </c>
      <c r="C558" s="850"/>
      <c r="D558" s="850"/>
      <c r="E558" s="850"/>
      <c r="F558" s="850"/>
      <c r="G558" s="850"/>
      <c r="H558" s="850"/>
      <c r="I558" s="850"/>
      <c r="J558" s="851"/>
      <c r="K558" s="852"/>
      <c r="L558" s="852"/>
      <c r="M558" s="852"/>
      <c r="N558" s="852"/>
      <c r="O558" s="852"/>
      <c r="P558" s="853"/>
      <c r="Q558" s="853"/>
      <c r="R558" s="853"/>
      <c r="S558" s="853"/>
      <c r="T558" s="853"/>
      <c r="U558" s="853"/>
      <c r="V558" s="853"/>
      <c r="W558" s="853"/>
      <c r="X558" s="853"/>
      <c r="Y558" s="854"/>
      <c r="Z558" s="855"/>
      <c r="AA558" s="855"/>
      <c r="AB558" s="856"/>
      <c r="AC558" s="857"/>
      <c r="AD558" s="858"/>
      <c r="AE558" s="858"/>
      <c r="AF558" s="858"/>
      <c r="AG558" s="858"/>
      <c r="AH558" s="859"/>
      <c r="AI558" s="860"/>
      <c r="AJ558" s="860"/>
      <c r="AK558" s="860"/>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49">
        <v>3</v>
      </c>
      <c r="B559" s="849">
        <v>1</v>
      </c>
      <c r="C559" s="875"/>
      <c r="D559" s="850"/>
      <c r="E559" s="850"/>
      <c r="F559" s="850"/>
      <c r="G559" s="850"/>
      <c r="H559" s="850"/>
      <c r="I559" s="850"/>
      <c r="J559" s="851"/>
      <c r="K559" s="852"/>
      <c r="L559" s="852"/>
      <c r="M559" s="852"/>
      <c r="N559" s="852"/>
      <c r="O559" s="852"/>
      <c r="P559" s="876"/>
      <c r="Q559" s="853"/>
      <c r="R559" s="853"/>
      <c r="S559" s="853"/>
      <c r="T559" s="853"/>
      <c r="U559" s="853"/>
      <c r="V559" s="853"/>
      <c r="W559" s="853"/>
      <c r="X559" s="853"/>
      <c r="Y559" s="854"/>
      <c r="Z559" s="855"/>
      <c r="AA559" s="855"/>
      <c r="AB559" s="856"/>
      <c r="AC559" s="857"/>
      <c r="AD559" s="858"/>
      <c r="AE559" s="858"/>
      <c r="AF559" s="858"/>
      <c r="AG559" s="858"/>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49">
        <v>4</v>
      </c>
      <c r="B560" s="849">
        <v>1</v>
      </c>
      <c r="C560" s="875"/>
      <c r="D560" s="850"/>
      <c r="E560" s="850"/>
      <c r="F560" s="850"/>
      <c r="G560" s="850"/>
      <c r="H560" s="850"/>
      <c r="I560" s="850"/>
      <c r="J560" s="851"/>
      <c r="K560" s="852"/>
      <c r="L560" s="852"/>
      <c r="M560" s="852"/>
      <c r="N560" s="852"/>
      <c r="O560" s="852"/>
      <c r="P560" s="876"/>
      <c r="Q560" s="853"/>
      <c r="R560" s="853"/>
      <c r="S560" s="853"/>
      <c r="T560" s="853"/>
      <c r="U560" s="853"/>
      <c r="V560" s="853"/>
      <c r="W560" s="853"/>
      <c r="X560" s="853"/>
      <c r="Y560" s="854"/>
      <c r="Z560" s="855"/>
      <c r="AA560" s="855"/>
      <c r="AB560" s="856"/>
      <c r="AC560" s="857"/>
      <c r="AD560" s="858"/>
      <c r="AE560" s="858"/>
      <c r="AF560" s="858"/>
      <c r="AG560" s="858"/>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30" hidden="1" customHeight="1" x14ac:dyDescent="0.15">
      <c r="A561" s="849">
        <v>5</v>
      </c>
      <c r="B561" s="849">
        <v>1</v>
      </c>
      <c r="C561" s="850"/>
      <c r="D561" s="850"/>
      <c r="E561" s="850"/>
      <c r="F561" s="850"/>
      <c r="G561" s="850"/>
      <c r="H561" s="850"/>
      <c r="I561" s="850"/>
      <c r="J561" s="851"/>
      <c r="K561" s="852"/>
      <c r="L561" s="852"/>
      <c r="M561" s="852"/>
      <c r="N561" s="852"/>
      <c r="O561" s="852"/>
      <c r="P561" s="853"/>
      <c r="Q561" s="853"/>
      <c r="R561" s="853"/>
      <c r="S561" s="853"/>
      <c r="T561" s="853"/>
      <c r="U561" s="853"/>
      <c r="V561" s="853"/>
      <c r="W561" s="853"/>
      <c r="X561" s="853"/>
      <c r="Y561" s="854"/>
      <c r="Z561" s="855"/>
      <c r="AA561" s="855"/>
      <c r="AB561" s="856"/>
      <c r="AC561" s="857"/>
      <c r="AD561" s="858"/>
      <c r="AE561" s="858"/>
      <c r="AF561" s="858"/>
      <c r="AG561" s="858"/>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ht="30" hidden="1" customHeight="1" x14ac:dyDescent="0.15">
      <c r="A562" s="849">
        <v>6</v>
      </c>
      <c r="B562" s="849">
        <v>1</v>
      </c>
      <c r="C562" s="850"/>
      <c r="D562" s="850"/>
      <c r="E562" s="850"/>
      <c r="F562" s="850"/>
      <c r="G562" s="850"/>
      <c r="H562" s="850"/>
      <c r="I562" s="850"/>
      <c r="J562" s="851"/>
      <c r="K562" s="852"/>
      <c r="L562" s="852"/>
      <c r="M562" s="852"/>
      <c r="N562" s="852"/>
      <c r="O562" s="852"/>
      <c r="P562" s="853"/>
      <c r="Q562" s="853"/>
      <c r="R562" s="853"/>
      <c r="S562" s="853"/>
      <c r="T562" s="853"/>
      <c r="U562" s="853"/>
      <c r="V562" s="853"/>
      <c r="W562" s="853"/>
      <c r="X562" s="853"/>
      <c r="Y562" s="854"/>
      <c r="Z562" s="855"/>
      <c r="AA562" s="855"/>
      <c r="AB562" s="856"/>
      <c r="AC562" s="857"/>
      <c r="AD562" s="858"/>
      <c r="AE562" s="858"/>
      <c r="AF562" s="858"/>
      <c r="AG562" s="858"/>
      <c r="AH562" s="877"/>
      <c r="AI562" s="878"/>
      <c r="AJ562" s="878"/>
      <c r="AK562" s="878"/>
      <c r="AL562" s="861"/>
      <c r="AM562" s="862"/>
      <c r="AN562" s="862"/>
      <c r="AO562" s="863"/>
      <c r="AP562" s="864"/>
      <c r="AQ562" s="864"/>
      <c r="AR562" s="864"/>
      <c r="AS562" s="864"/>
      <c r="AT562" s="864"/>
      <c r="AU562" s="864"/>
      <c r="AV562" s="864"/>
      <c r="AW562" s="864"/>
      <c r="AX562" s="864"/>
      <c r="AY562">
        <f>COUNTA($C$562)</f>
        <v>0</v>
      </c>
    </row>
    <row r="563" spans="1:51" ht="30" hidden="1" customHeight="1" x14ac:dyDescent="0.15">
      <c r="A563" s="849">
        <v>7</v>
      </c>
      <c r="B563" s="849">
        <v>1</v>
      </c>
      <c r="C563" s="850"/>
      <c r="D563" s="850"/>
      <c r="E563" s="850"/>
      <c r="F563" s="850"/>
      <c r="G563" s="850"/>
      <c r="H563" s="850"/>
      <c r="I563" s="850"/>
      <c r="J563" s="851"/>
      <c r="K563" s="852"/>
      <c r="L563" s="852"/>
      <c r="M563" s="852"/>
      <c r="N563" s="852"/>
      <c r="O563" s="852"/>
      <c r="P563" s="853"/>
      <c r="Q563" s="853"/>
      <c r="R563" s="853"/>
      <c r="S563" s="853"/>
      <c r="T563" s="853"/>
      <c r="U563" s="853"/>
      <c r="V563" s="853"/>
      <c r="W563" s="853"/>
      <c r="X563" s="853"/>
      <c r="Y563" s="854"/>
      <c r="Z563" s="855"/>
      <c r="AA563" s="855"/>
      <c r="AB563" s="856"/>
      <c r="AC563" s="857"/>
      <c r="AD563" s="858"/>
      <c r="AE563" s="858"/>
      <c r="AF563" s="858"/>
      <c r="AG563" s="858"/>
      <c r="AH563" s="877"/>
      <c r="AI563" s="878"/>
      <c r="AJ563" s="878"/>
      <c r="AK563" s="878"/>
      <c r="AL563" s="861"/>
      <c r="AM563" s="862"/>
      <c r="AN563" s="862"/>
      <c r="AO563" s="863"/>
      <c r="AP563" s="864"/>
      <c r="AQ563" s="864"/>
      <c r="AR563" s="864"/>
      <c r="AS563" s="864"/>
      <c r="AT563" s="864"/>
      <c r="AU563" s="864"/>
      <c r="AV563" s="864"/>
      <c r="AW563" s="864"/>
      <c r="AX563" s="864"/>
      <c r="AY563">
        <f>COUNTA($C$563)</f>
        <v>0</v>
      </c>
    </row>
    <row r="564" spans="1:51" ht="30" hidden="1" customHeight="1" x14ac:dyDescent="0.15">
      <c r="A564" s="849">
        <v>8</v>
      </c>
      <c r="B564" s="849">
        <v>1</v>
      </c>
      <c r="C564" s="850"/>
      <c r="D564" s="850"/>
      <c r="E564" s="850"/>
      <c r="F564" s="850"/>
      <c r="G564" s="850"/>
      <c r="H564" s="850"/>
      <c r="I564" s="850"/>
      <c r="J564" s="851"/>
      <c r="K564" s="852"/>
      <c r="L564" s="852"/>
      <c r="M564" s="852"/>
      <c r="N564" s="852"/>
      <c r="O564" s="852"/>
      <c r="P564" s="853"/>
      <c r="Q564" s="853"/>
      <c r="R564" s="853"/>
      <c r="S564" s="853"/>
      <c r="T564" s="853"/>
      <c r="U564" s="853"/>
      <c r="V564" s="853"/>
      <c r="W564" s="853"/>
      <c r="X564" s="853"/>
      <c r="Y564" s="854"/>
      <c r="Z564" s="855"/>
      <c r="AA564" s="855"/>
      <c r="AB564" s="856"/>
      <c r="AC564" s="857"/>
      <c r="AD564" s="858"/>
      <c r="AE564" s="858"/>
      <c r="AF564" s="858"/>
      <c r="AG564" s="858"/>
      <c r="AH564" s="877"/>
      <c r="AI564" s="878"/>
      <c r="AJ564" s="878"/>
      <c r="AK564" s="878"/>
      <c r="AL564" s="861"/>
      <c r="AM564" s="862"/>
      <c r="AN564" s="862"/>
      <c r="AO564" s="863"/>
      <c r="AP564" s="864"/>
      <c r="AQ564" s="864"/>
      <c r="AR564" s="864"/>
      <c r="AS564" s="864"/>
      <c r="AT564" s="864"/>
      <c r="AU564" s="864"/>
      <c r="AV564" s="864"/>
      <c r="AW564" s="864"/>
      <c r="AX564" s="864"/>
      <c r="AY564">
        <f>COUNTA($C$564)</f>
        <v>0</v>
      </c>
    </row>
    <row r="565" spans="1:51" ht="30" hidden="1" customHeight="1" x14ac:dyDescent="0.15">
      <c r="A565" s="849">
        <v>9</v>
      </c>
      <c r="B565" s="849">
        <v>1</v>
      </c>
      <c r="C565" s="850"/>
      <c r="D565" s="850"/>
      <c r="E565" s="850"/>
      <c r="F565" s="850"/>
      <c r="G565" s="850"/>
      <c r="H565" s="850"/>
      <c r="I565" s="850"/>
      <c r="J565" s="851"/>
      <c r="K565" s="852"/>
      <c r="L565" s="852"/>
      <c r="M565" s="852"/>
      <c r="N565" s="852"/>
      <c r="O565" s="852"/>
      <c r="P565" s="853"/>
      <c r="Q565" s="853"/>
      <c r="R565" s="853"/>
      <c r="S565" s="853"/>
      <c r="T565" s="853"/>
      <c r="U565" s="853"/>
      <c r="V565" s="853"/>
      <c r="W565" s="853"/>
      <c r="X565" s="853"/>
      <c r="Y565" s="854"/>
      <c r="Z565" s="855"/>
      <c r="AA565" s="855"/>
      <c r="AB565" s="856"/>
      <c r="AC565" s="857"/>
      <c r="AD565" s="858"/>
      <c r="AE565" s="858"/>
      <c r="AF565" s="858"/>
      <c r="AG565" s="858"/>
      <c r="AH565" s="877"/>
      <c r="AI565" s="878"/>
      <c r="AJ565" s="878"/>
      <c r="AK565" s="878"/>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49">
        <v>10</v>
      </c>
      <c r="B566" s="849">
        <v>1</v>
      </c>
      <c r="C566" s="850"/>
      <c r="D566" s="850"/>
      <c r="E566" s="850"/>
      <c r="F566" s="850"/>
      <c r="G566" s="850"/>
      <c r="H566" s="850"/>
      <c r="I566" s="850"/>
      <c r="J566" s="851"/>
      <c r="K566" s="852"/>
      <c r="L566" s="852"/>
      <c r="M566" s="852"/>
      <c r="N566" s="852"/>
      <c r="O566" s="852"/>
      <c r="P566" s="853"/>
      <c r="Q566" s="853"/>
      <c r="R566" s="853"/>
      <c r="S566" s="853"/>
      <c r="T566" s="853"/>
      <c r="U566" s="853"/>
      <c r="V566" s="853"/>
      <c r="W566" s="853"/>
      <c r="X566" s="853"/>
      <c r="Y566" s="854"/>
      <c r="Z566" s="855"/>
      <c r="AA566" s="855"/>
      <c r="AB566" s="856"/>
      <c r="AC566" s="857"/>
      <c r="AD566" s="858"/>
      <c r="AE566" s="858"/>
      <c r="AF566" s="858"/>
      <c r="AG566" s="858"/>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49">
        <v>11</v>
      </c>
      <c r="B567" s="849">
        <v>1</v>
      </c>
      <c r="C567" s="850"/>
      <c r="D567" s="850"/>
      <c r="E567" s="850"/>
      <c r="F567" s="850"/>
      <c r="G567" s="850"/>
      <c r="H567" s="850"/>
      <c r="I567" s="850"/>
      <c r="J567" s="851"/>
      <c r="K567" s="852"/>
      <c r="L567" s="852"/>
      <c r="M567" s="852"/>
      <c r="N567" s="852"/>
      <c r="O567" s="852"/>
      <c r="P567" s="853"/>
      <c r="Q567" s="853"/>
      <c r="R567" s="853"/>
      <c r="S567" s="853"/>
      <c r="T567" s="853"/>
      <c r="U567" s="853"/>
      <c r="V567" s="853"/>
      <c r="W567" s="853"/>
      <c r="X567" s="853"/>
      <c r="Y567" s="854"/>
      <c r="Z567" s="855"/>
      <c r="AA567" s="855"/>
      <c r="AB567" s="856"/>
      <c r="AC567" s="857"/>
      <c r="AD567" s="858"/>
      <c r="AE567" s="858"/>
      <c r="AF567" s="858"/>
      <c r="AG567" s="858"/>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49">
        <v>12</v>
      </c>
      <c r="B568" s="849">
        <v>1</v>
      </c>
      <c r="C568" s="850"/>
      <c r="D568" s="850"/>
      <c r="E568" s="850"/>
      <c r="F568" s="850"/>
      <c r="G568" s="850"/>
      <c r="H568" s="850"/>
      <c r="I568" s="850"/>
      <c r="J568" s="851"/>
      <c r="K568" s="852"/>
      <c r="L568" s="852"/>
      <c r="M568" s="852"/>
      <c r="N568" s="852"/>
      <c r="O568" s="852"/>
      <c r="P568" s="853"/>
      <c r="Q568" s="853"/>
      <c r="R568" s="853"/>
      <c r="S568" s="853"/>
      <c r="T568" s="853"/>
      <c r="U568" s="853"/>
      <c r="V568" s="853"/>
      <c r="W568" s="853"/>
      <c r="X568" s="853"/>
      <c r="Y568" s="854"/>
      <c r="Z568" s="855"/>
      <c r="AA568" s="855"/>
      <c r="AB568" s="856"/>
      <c r="AC568" s="857"/>
      <c r="AD568" s="858"/>
      <c r="AE568" s="858"/>
      <c r="AF568" s="858"/>
      <c r="AG568" s="858"/>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49">
        <v>13</v>
      </c>
      <c r="B569" s="849">
        <v>1</v>
      </c>
      <c r="C569" s="850"/>
      <c r="D569" s="850"/>
      <c r="E569" s="850"/>
      <c r="F569" s="850"/>
      <c r="G569" s="850"/>
      <c r="H569" s="850"/>
      <c r="I569" s="850"/>
      <c r="J569" s="851"/>
      <c r="K569" s="852"/>
      <c r="L569" s="852"/>
      <c r="M569" s="852"/>
      <c r="N569" s="852"/>
      <c r="O569" s="852"/>
      <c r="P569" s="853"/>
      <c r="Q569" s="853"/>
      <c r="R569" s="853"/>
      <c r="S569" s="853"/>
      <c r="T569" s="853"/>
      <c r="U569" s="853"/>
      <c r="V569" s="853"/>
      <c r="W569" s="853"/>
      <c r="X569" s="853"/>
      <c r="Y569" s="854"/>
      <c r="Z569" s="855"/>
      <c r="AA569" s="855"/>
      <c r="AB569" s="856"/>
      <c r="AC569" s="857"/>
      <c r="AD569" s="858"/>
      <c r="AE569" s="858"/>
      <c r="AF569" s="858"/>
      <c r="AG569" s="858"/>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49">
        <v>14</v>
      </c>
      <c r="B570" s="849">
        <v>1</v>
      </c>
      <c r="C570" s="850"/>
      <c r="D570" s="850"/>
      <c r="E570" s="850"/>
      <c r="F570" s="850"/>
      <c r="G570" s="850"/>
      <c r="H570" s="850"/>
      <c r="I570" s="850"/>
      <c r="J570" s="851"/>
      <c r="K570" s="852"/>
      <c r="L570" s="852"/>
      <c r="M570" s="852"/>
      <c r="N570" s="852"/>
      <c r="O570" s="852"/>
      <c r="P570" s="853"/>
      <c r="Q570" s="853"/>
      <c r="R570" s="853"/>
      <c r="S570" s="853"/>
      <c r="T570" s="853"/>
      <c r="U570" s="853"/>
      <c r="V570" s="853"/>
      <c r="W570" s="853"/>
      <c r="X570" s="853"/>
      <c r="Y570" s="854"/>
      <c r="Z570" s="855"/>
      <c r="AA570" s="855"/>
      <c r="AB570" s="856"/>
      <c r="AC570" s="857"/>
      <c r="AD570" s="858"/>
      <c r="AE570" s="858"/>
      <c r="AF570" s="858"/>
      <c r="AG570" s="858"/>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49">
        <v>15</v>
      </c>
      <c r="B571" s="849">
        <v>1</v>
      </c>
      <c r="C571" s="850"/>
      <c r="D571" s="850"/>
      <c r="E571" s="850"/>
      <c r="F571" s="850"/>
      <c r="G571" s="850"/>
      <c r="H571" s="850"/>
      <c r="I571" s="850"/>
      <c r="J571" s="851"/>
      <c r="K571" s="852"/>
      <c r="L571" s="852"/>
      <c r="M571" s="852"/>
      <c r="N571" s="852"/>
      <c r="O571" s="852"/>
      <c r="P571" s="853"/>
      <c r="Q571" s="853"/>
      <c r="R571" s="853"/>
      <c r="S571" s="853"/>
      <c r="T571" s="853"/>
      <c r="U571" s="853"/>
      <c r="V571" s="853"/>
      <c r="W571" s="853"/>
      <c r="X571" s="853"/>
      <c r="Y571" s="854"/>
      <c r="Z571" s="855"/>
      <c r="AA571" s="855"/>
      <c r="AB571" s="856"/>
      <c r="AC571" s="857"/>
      <c r="AD571" s="858"/>
      <c r="AE571" s="858"/>
      <c r="AF571" s="858"/>
      <c r="AG571" s="858"/>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49">
        <v>16</v>
      </c>
      <c r="B572" s="849">
        <v>1</v>
      </c>
      <c r="C572" s="850"/>
      <c r="D572" s="850"/>
      <c r="E572" s="850"/>
      <c r="F572" s="850"/>
      <c r="G572" s="850"/>
      <c r="H572" s="850"/>
      <c r="I572" s="850"/>
      <c r="J572" s="851"/>
      <c r="K572" s="852"/>
      <c r="L572" s="852"/>
      <c r="M572" s="852"/>
      <c r="N572" s="852"/>
      <c r="O572" s="852"/>
      <c r="P572" s="853"/>
      <c r="Q572" s="853"/>
      <c r="R572" s="853"/>
      <c r="S572" s="853"/>
      <c r="T572" s="853"/>
      <c r="U572" s="853"/>
      <c r="V572" s="853"/>
      <c r="W572" s="853"/>
      <c r="X572" s="853"/>
      <c r="Y572" s="854"/>
      <c r="Z572" s="855"/>
      <c r="AA572" s="855"/>
      <c r="AB572" s="856"/>
      <c r="AC572" s="857"/>
      <c r="AD572" s="858"/>
      <c r="AE572" s="858"/>
      <c r="AF572" s="858"/>
      <c r="AG572" s="858"/>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s="16" customFormat="1" ht="30" hidden="1" customHeight="1" x14ac:dyDescent="0.15">
      <c r="A573" s="849">
        <v>17</v>
      </c>
      <c r="B573" s="849">
        <v>1</v>
      </c>
      <c r="C573" s="850"/>
      <c r="D573" s="850"/>
      <c r="E573" s="850"/>
      <c r="F573" s="850"/>
      <c r="G573" s="850"/>
      <c r="H573" s="850"/>
      <c r="I573" s="850"/>
      <c r="J573" s="851"/>
      <c r="K573" s="852"/>
      <c r="L573" s="852"/>
      <c r="M573" s="852"/>
      <c r="N573" s="852"/>
      <c r="O573" s="852"/>
      <c r="P573" s="853"/>
      <c r="Q573" s="853"/>
      <c r="R573" s="853"/>
      <c r="S573" s="853"/>
      <c r="T573" s="853"/>
      <c r="U573" s="853"/>
      <c r="V573" s="853"/>
      <c r="W573" s="853"/>
      <c r="X573" s="853"/>
      <c r="Y573" s="854"/>
      <c r="Z573" s="855"/>
      <c r="AA573" s="855"/>
      <c r="AB573" s="856"/>
      <c r="AC573" s="857"/>
      <c r="AD573" s="858"/>
      <c r="AE573" s="858"/>
      <c r="AF573" s="858"/>
      <c r="AG573" s="858"/>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49">
        <v>18</v>
      </c>
      <c r="B574" s="849">
        <v>1</v>
      </c>
      <c r="C574" s="850"/>
      <c r="D574" s="850"/>
      <c r="E574" s="850"/>
      <c r="F574" s="850"/>
      <c r="G574" s="850"/>
      <c r="H574" s="850"/>
      <c r="I574" s="850"/>
      <c r="J574" s="851"/>
      <c r="K574" s="852"/>
      <c r="L574" s="852"/>
      <c r="M574" s="852"/>
      <c r="N574" s="852"/>
      <c r="O574" s="852"/>
      <c r="P574" s="853"/>
      <c r="Q574" s="853"/>
      <c r="R574" s="853"/>
      <c r="S574" s="853"/>
      <c r="T574" s="853"/>
      <c r="U574" s="853"/>
      <c r="V574" s="853"/>
      <c r="W574" s="853"/>
      <c r="X574" s="853"/>
      <c r="Y574" s="854"/>
      <c r="Z574" s="855"/>
      <c r="AA574" s="855"/>
      <c r="AB574" s="856"/>
      <c r="AC574" s="857"/>
      <c r="AD574" s="858"/>
      <c r="AE574" s="858"/>
      <c r="AF574" s="858"/>
      <c r="AG574" s="858"/>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49">
        <v>19</v>
      </c>
      <c r="B575" s="849">
        <v>1</v>
      </c>
      <c r="C575" s="850"/>
      <c r="D575" s="850"/>
      <c r="E575" s="850"/>
      <c r="F575" s="850"/>
      <c r="G575" s="850"/>
      <c r="H575" s="850"/>
      <c r="I575" s="850"/>
      <c r="J575" s="851"/>
      <c r="K575" s="852"/>
      <c r="L575" s="852"/>
      <c r="M575" s="852"/>
      <c r="N575" s="852"/>
      <c r="O575" s="852"/>
      <c r="P575" s="853"/>
      <c r="Q575" s="853"/>
      <c r="R575" s="853"/>
      <c r="S575" s="853"/>
      <c r="T575" s="853"/>
      <c r="U575" s="853"/>
      <c r="V575" s="853"/>
      <c r="W575" s="853"/>
      <c r="X575" s="853"/>
      <c r="Y575" s="854"/>
      <c r="Z575" s="855"/>
      <c r="AA575" s="855"/>
      <c r="AB575" s="856"/>
      <c r="AC575" s="857"/>
      <c r="AD575" s="858"/>
      <c r="AE575" s="858"/>
      <c r="AF575" s="858"/>
      <c r="AG575" s="858"/>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49">
        <v>20</v>
      </c>
      <c r="B576" s="849">
        <v>1</v>
      </c>
      <c r="C576" s="850"/>
      <c r="D576" s="850"/>
      <c r="E576" s="850"/>
      <c r="F576" s="850"/>
      <c r="G576" s="850"/>
      <c r="H576" s="850"/>
      <c r="I576" s="850"/>
      <c r="J576" s="851"/>
      <c r="K576" s="852"/>
      <c r="L576" s="852"/>
      <c r="M576" s="852"/>
      <c r="N576" s="852"/>
      <c r="O576" s="852"/>
      <c r="P576" s="853"/>
      <c r="Q576" s="853"/>
      <c r="R576" s="853"/>
      <c r="S576" s="853"/>
      <c r="T576" s="853"/>
      <c r="U576" s="853"/>
      <c r="V576" s="853"/>
      <c r="W576" s="853"/>
      <c r="X576" s="853"/>
      <c r="Y576" s="854"/>
      <c r="Z576" s="855"/>
      <c r="AA576" s="855"/>
      <c r="AB576" s="856"/>
      <c r="AC576" s="857"/>
      <c r="AD576" s="858"/>
      <c r="AE576" s="858"/>
      <c r="AF576" s="858"/>
      <c r="AG576" s="858"/>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49">
        <v>21</v>
      </c>
      <c r="B577" s="849">
        <v>1</v>
      </c>
      <c r="C577" s="850"/>
      <c r="D577" s="850"/>
      <c r="E577" s="850"/>
      <c r="F577" s="850"/>
      <c r="G577" s="850"/>
      <c r="H577" s="850"/>
      <c r="I577" s="850"/>
      <c r="J577" s="851"/>
      <c r="K577" s="852"/>
      <c r="L577" s="852"/>
      <c r="M577" s="852"/>
      <c r="N577" s="852"/>
      <c r="O577" s="852"/>
      <c r="P577" s="853"/>
      <c r="Q577" s="853"/>
      <c r="R577" s="853"/>
      <c r="S577" s="853"/>
      <c r="T577" s="853"/>
      <c r="U577" s="853"/>
      <c r="V577" s="853"/>
      <c r="W577" s="853"/>
      <c r="X577" s="853"/>
      <c r="Y577" s="854"/>
      <c r="Z577" s="855"/>
      <c r="AA577" s="855"/>
      <c r="AB577" s="856"/>
      <c r="AC577" s="857"/>
      <c r="AD577" s="858"/>
      <c r="AE577" s="858"/>
      <c r="AF577" s="858"/>
      <c r="AG577" s="858"/>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49">
        <v>22</v>
      </c>
      <c r="B578" s="849">
        <v>1</v>
      </c>
      <c r="C578" s="850"/>
      <c r="D578" s="850"/>
      <c r="E578" s="850"/>
      <c r="F578" s="850"/>
      <c r="G578" s="850"/>
      <c r="H578" s="850"/>
      <c r="I578" s="850"/>
      <c r="J578" s="851"/>
      <c r="K578" s="852"/>
      <c r="L578" s="852"/>
      <c r="M578" s="852"/>
      <c r="N578" s="852"/>
      <c r="O578" s="852"/>
      <c r="P578" s="853"/>
      <c r="Q578" s="853"/>
      <c r="R578" s="853"/>
      <c r="S578" s="853"/>
      <c r="T578" s="853"/>
      <c r="U578" s="853"/>
      <c r="V578" s="853"/>
      <c r="W578" s="853"/>
      <c r="X578" s="853"/>
      <c r="Y578" s="854"/>
      <c r="Z578" s="855"/>
      <c r="AA578" s="855"/>
      <c r="AB578" s="856"/>
      <c r="AC578" s="857"/>
      <c r="AD578" s="858"/>
      <c r="AE578" s="858"/>
      <c r="AF578" s="858"/>
      <c r="AG578" s="858"/>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49">
        <v>23</v>
      </c>
      <c r="B579" s="849">
        <v>1</v>
      </c>
      <c r="C579" s="850"/>
      <c r="D579" s="850"/>
      <c r="E579" s="850"/>
      <c r="F579" s="850"/>
      <c r="G579" s="850"/>
      <c r="H579" s="850"/>
      <c r="I579" s="850"/>
      <c r="J579" s="851"/>
      <c r="K579" s="852"/>
      <c r="L579" s="852"/>
      <c r="M579" s="852"/>
      <c r="N579" s="852"/>
      <c r="O579" s="852"/>
      <c r="P579" s="853"/>
      <c r="Q579" s="853"/>
      <c r="R579" s="853"/>
      <c r="S579" s="853"/>
      <c r="T579" s="853"/>
      <c r="U579" s="853"/>
      <c r="V579" s="853"/>
      <c r="W579" s="853"/>
      <c r="X579" s="853"/>
      <c r="Y579" s="854"/>
      <c r="Z579" s="855"/>
      <c r="AA579" s="855"/>
      <c r="AB579" s="856"/>
      <c r="AC579" s="857"/>
      <c r="AD579" s="858"/>
      <c r="AE579" s="858"/>
      <c r="AF579" s="858"/>
      <c r="AG579" s="858"/>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30" hidden="1" customHeight="1" x14ac:dyDescent="0.15">
      <c r="A580" s="849">
        <v>24</v>
      </c>
      <c r="B580" s="849">
        <v>1</v>
      </c>
      <c r="C580" s="850"/>
      <c r="D580" s="850"/>
      <c r="E580" s="850"/>
      <c r="F580" s="850"/>
      <c r="G580" s="850"/>
      <c r="H580" s="850"/>
      <c r="I580" s="850"/>
      <c r="J580" s="851"/>
      <c r="K580" s="852"/>
      <c r="L580" s="852"/>
      <c r="M580" s="852"/>
      <c r="N580" s="852"/>
      <c r="O580" s="852"/>
      <c r="P580" s="853"/>
      <c r="Q580" s="853"/>
      <c r="R580" s="853"/>
      <c r="S580" s="853"/>
      <c r="T580" s="853"/>
      <c r="U580" s="853"/>
      <c r="V580" s="853"/>
      <c r="W580" s="853"/>
      <c r="X580" s="853"/>
      <c r="Y580" s="854"/>
      <c r="Z580" s="855"/>
      <c r="AA580" s="855"/>
      <c r="AB580" s="856"/>
      <c r="AC580" s="857"/>
      <c r="AD580" s="858"/>
      <c r="AE580" s="858"/>
      <c r="AF580" s="858"/>
      <c r="AG580" s="858"/>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49">
        <v>25</v>
      </c>
      <c r="B581" s="849">
        <v>1</v>
      </c>
      <c r="C581" s="850"/>
      <c r="D581" s="850"/>
      <c r="E581" s="850"/>
      <c r="F581" s="850"/>
      <c r="G581" s="850"/>
      <c r="H581" s="850"/>
      <c r="I581" s="850"/>
      <c r="J581" s="851"/>
      <c r="K581" s="852"/>
      <c r="L581" s="852"/>
      <c r="M581" s="852"/>
      <c r="N581" s="852"/>
      <c r="O581" s="852"/>
      <c r="P581" s="853"/>
      <c r="Q581" s="853"/>
      <c r="R581" s="853"/>
      <c r="S581" s="853"/>
      <c r="T581" s="853"/>
      <c r="U581" s="853"/>
      <c r="V581" s="853"/>
      <c r="W581" s="853"/>
      <c r="X581" s="853"/>
      <c r="Y581" s="854"/>
      <c r="Z581" s="855"/>
      <c r="AA581" s="855"/>
      <c r="AB581" s="856"/>
      <c r="AC581" s="857"/>
      <c r="AD581" s="858"/>
      <c r="AE581" s="858"/>
      <c r="AF581" s="858"/>
      <c r="AG581" s="858"/>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49">
        <v>26</v>
      </c>
      <c r="B582" s="849">
        <v>1</v>
      </c>
      <c r="C582" s="850"/>
      <c r="D582" s="850"/>
      <c r="E582" s="850"/>
      <c r="F582" s="850"/>
      <c r="G582" s="850"/>
      <c r="H582" s="850"/>
      <c r="I582" s="850"/>
      <c r="J582" s="851"/>
      <c r="K582" s="852"/>
      <c r="L582" s="852"/>
      <c r="M582" s="852"/>
      <c r="N582" s="852"/>
      <c r="O582" s="852"/>
      <c r="P582" s="853"/>
      <c r="Q582" s="853"/>
      <c r="R582" s="853"/>
      <c r="S582" s="853"/>
      <c r="T582" s="853"/>
      <c r="U582" s="853"/>
      <c r="V582" s="853"/>
      <c r="W582" s="853"/>
      <c r="X582" s="853"/>
      <c r="Y582" s="854"/>
      <c r="Z582" s="855"/>
      <c r="AA582" s="855"/>
      <c r="AB582" s="856"/>
      <c r="AC582" s="857"/>
      <c r="AD582" s="858"/>
      <c r="AE582" s="858"/>
      <c r="AF582" s="858"/>
      <c r="AG582" s="858"/>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49">
        <v>27</v>
      </c>
      <c r="B583" s="849">
        <v>1</v>
      </c>
      <c r="C583" s="850"/>
      <c r="D583" s="850"/>
      <c r="E583" s="850"/>
      <c r="F583" s="850"/>
      <c r="G583" s="850"/>
      <c r="H583" s="850"/>
      <c r="I583" s="850"/>
      <c r="J583" s="851"/>
      <c r="K583" s="852"/>
      <c r="L583" s="852"/>
      <c r="M583" s="852"/>
      <c r="N583" s="852"/>
      <c r="O583" s="852"/>
      <c r="P583" s="853"/>
      <c r="Q583" s="853"/>
      <c r="R583" s="853"/>
      <c r="S583" s="853"/>
      <c r="T583" s="853"/>
      <c r="U583" s="853"/>
      <c r="V583" s="853"/>
      <c r="W583" s="853"/>
      <c r="X583" s="853"/>
      <c r="Y583" s="854"/>
      <c r="Z583" s="855"/>
      <c r="AA583" s="855"/>
      <c r="AB583" s="856"/>
      <c r="AC583" s="857"/>
      <c r="AD583" s="858"/>
      <c r="AE583" s="858"/>
      <c r="AF583" s="858"/>
      <c r="AG583" s="858"/>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49">
        <v>28</v>
      </c>
      <c r="B584" s="849">
        <v>1</v>
      </c>
      <c r="C584" s="850"/>
      <c r="D584" s="850"/>
      <c r="E584" s="850"/>
      <c r="F584" s="850"/>
      <c r="G584" s="850"/>
      <c r="H584" s="850"/>
      <c r="I584" s="850"/>
      <c r="J584" s="851"/>
      <c r="K584" s="852"/>
      <c r="L584" s="852"/>
      <c r="M584" s="852"/>
      <c r="N584" s="852"/>
      <c r="O584" s="852"/>
      <c r="P584" s="853"/>
      <c r="Q584" s="853"/>
      <c r="R584" s="853"/>
      <c r="S584" s="853"/>
      <c r="T584" s="853"/>
      <c r="U584" s="853"/>
      <c r="V584" s="853"/>
      <c r="W584" s="853"/>
      <c r="X584" s="853"/>
      <c r="Y584" s="854"/>
      <c r="Z584" s="855"/>
      <c r="AA584" s="855"/>
      <c r="AB584" s="856"/>
      <c r="AC584" s="857"/>
      <c r="AD584" s="858"/>
      <c r="AE584" s="858"/>
      <c r="AF584" s="858"/>
      <c r="AG584" s="858"/>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49">
        <v>29</v>
      </c>
      <c r="B585" s="849">
        <v>1</v>
      </c>
      <c r="C585" s="850"/>
      <c r="D585" s="850"/>
      <c r="E585" s="850"/>
      <c r="F585" s="850"/>
      <c r="G585" s="850"/>
      <c r="H585" s="850"/>
      <c r="I585" s="850"/>
      <c r="J585" s="851"/>
      <c r="K585" s="852"/>
      <c r="L585" s="852"/>
      <c r="M585" s="852"/>
      <c r="N585" s="852"/>
      <c r="O585" s="852"/>
      <c r="P585" s="853"/>
      <c r="Q585" s="853"/>
      <c r="R585" s="853"/>
      <c r="S585" s="853"/>
      <c r="T585" s="853"/>
      <c r="U585" s="853"/>
      <c r="V585" s="853"/>
      <c r="W585" s="853"/>
      <c r="X585" s="853"/>
      <c r="Y585" s="854"/>
      <c r="Z585" s="855"/>
      <c r="AA585" s="855"/>
      <c r="AB585" s="856"/>
      <c r="AC585" s="857"/>
      <c r="AD585" s="858"/>
      <c r="AE585" s="858"/>
      <c r="AF585" s="858"/>
      <c r="AG585" s="858"/>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49">
        <v>30</v>
      </c>
      <c r="B586" s="849">
        <v>1</v>
      </c>
      <c r="C586" s="850"/>
      <c r="D586" s="850"/>
      <c r="E586" s="850"/>
      <c r="F586" s="850"/>
      <c r="G586" s="850"/>
      <c r="H586" s="850"/>
      <c r="I586" s="850"/>
      <c r="J586" s="851"/>
      <c r="K586" s="852"/>
      <c r="L586" s="852"/>
      <c r="M586" s="852"/>
      <c r="N586" s="852"/>
      <c r="O586" s="852"/>
      <c r="P586" s="853"/>
      <c r="Q586" s="853"/>
      <c r="R586" s="853"/>
      <c r="S586" s="853"/>
      <c r="T586" s="853"/>
      <c r="U586" s="853"/>
      <c r="V586" s="853"/>
      <c r="W586" s="853"/>
      <c r="X586" s="853"/>
      <c r="Y586" s="854"/>
      <c r="Z586" s="855"/>
      <c r="AA586" s="855"/>
      <c r="AB586" s="856"/>
      <c r="AC586" s="857"/>
      <c r="AD586" s="858"/>
      <c r="AE586" s="858"/>
      <c r="AF586" s="858"/>
      <c r="AG586" s="858"/>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0"/>
      <c r="B589" s="870"/>
      <c r="C589" s="870" t="s">
        <v>24</v>
      </c>
      <c r="D589" s="870"/>
      <c r="E589" s="870"/>
      <c r="F589" s="870"/>
      <c r="G589" s="870"/>
      <c r="H589" s="870"/>
      <c r="I589" s="870"/>
      <c r="J589" s="871" t="s">
        <v>193</v>
      </c>
      <c r="K589" s="568"/>
      <c r="L589" s="568"/>
      <c r="M589" s="568"/>
      <c r="N589" s="568"/>
      <c r="O589" s="568"/>
      <c r="P589" s="425" t="s">
        <v>25</v>
      </c>
      <c r="Q589" s="425"/>
      <c r="R589" s="425"/>
      <c r="S589" s="425"/>
      <c r="T589" s="425"/>
      <c r="U589" s="425"/>
      <c r="V589" s="425"/>
      <c r="W589" s="425"/>
      <c r="X589" s="425"/>
      <c r="Y589" s="872" t="s">
        <v>192</v>
      </c>
      <c r="Z589" s="873"/>
      <c r="AA589" s="873"/>
      <c r="AB589" s="873"/>
      <c r="AC589" s="871" t="s">
        <v>225</v>
      </c>
      <c r="AD589" s="871"/>
      <c r="AE589" s="871"/>
      <c r="AF589" s="871"/>
      <c r="AG589" s="871"/>
      <c r="AH589" s="872" t="s">
        <v>243</v>
      </c>
      <c r="AI589" s="870"/>
      <c r="AJ589" s="870"/>
      <c r="AK589" s="870"/>
      <c r="AL589" s="870" t="s">
        <v>19</v>
      </c>
      <c r="AM589" s="870"/>
      <c r="AN589" s="870"/>
      <c r="AO589" s="874"/>
      <c r="AP589" s="848" t="s">
        <v>194</v>
      </c>
      <c r="AQ589" s="848"/>
      <c r="AR589" s="848"/>
      <c r="AS589" s="848"/>
      <c r="AT589" s="848"/>
      <c r="AU589" s="848"/>
      <c r="AV589" s="848"/>
      <c r="AW589" s="848"/>
      <c r="AX589" s="848"/>
      <c r="AY589">
        <f>$AY$587</f>
        <v>0</v>
      </c>
    </row>
    <row r="590" spans="1:51" ht="30" hidden="1" customHeight="1" x14ac:dyDescent="0.15">
      <c r="A590" s="849">
        <v>1</v>
      </c>
      <c r="B590" s="849">
        <v>1</v>
      </c>
      <c r="C590" s="850"/>
      <c r="D590" s="850"/>
      <c r="E590" s="850"/>
      <c r="F590" s="850"/>
      <c r="G590" s="850"/>
      <c r="H590" s="850"/>
      <c r="I590" s="850"/>
      <c r="J590" s="851"/>
      <c r="K590" s="852"/>
      <c r="L590" s="852"/>
      <c r="M590" s="852"/>
      <c r="N590" s="852"/>
      <c r="O590" s="852"/>
      <c r="P590" s="853"/>
      <c r="Q590" s="853"/>
      <c r="R590" s="853"/>
      <c r="S590" s="853"/>
      <c r="T590" s="853"/>
      <c r="U590" s="853"/>
      <c r="V590" s="853"/>
      <c r="W590" s="853"/>
      <c r="X590" s="853"/>
      <c r="Y590" s="854"/>
      <c r="Z590" s="855"/>
      <c r="AA590" s="855"/>
      <c r="AB590" s="856"/>
      <c r="AC590" s="857"/>
      <c r="AD590" s="858"/>
      <c r="AE590" s="858"/>
      <c r="AF590" s="858"/>
      <c r="AG590" s="858"/>
      <c r="AH590" s="859"/>
      <c r="AI590" s="860"/>
      <c r="AJ590" s="860"/>
      <c r="AK590" s="860"/>
      <c r="AL590" s="861"/>
      <c r="AM590" s="862"/>
      <c r="AN590" s="862"/>
      <c r="AO590" s="863"/>
      <c r="AP590" s="864"/>
      <c r="AQ590" s="864"/>
      <c r="AR590" s="864"/>
      <c r="AS590" s="864"/>
      <c r="AT590" s="864"/>
      <c r="AU590" s="864"/>
      <c r="AV590" s="864"/>
      <c r="AW590" s="864"/>
      <c r="AX590" s="864"/>
      <c r="AY590">
        <f>$AY$587</f>
        <v>0</v>
      </c>
    </row>
    <row r="591" spans="1:51" ht="30" hidden="1" customHeight="1" x14ac:dyDescent="0.15">
      <c r="A591" s="849">
        <v>2</v>
      </c>
      <c r="B591" s="849">
        <v>1</v>
      </c>
      <c r="C591" s="850"/>
      <c r="D591" s="850"/>
      <c r="E591" s="850"/>
      <c r="F591" s="850"/>
      <c r="G591" s="850"/>
      <c r="H591" s="850"/>
      <c r="I591" s="850"/>
      <c r="J591" s="851"/>
      <c r="K591" s="852"/>
      <c r="L591" s="852"/>
      <c r="M591" s="852"/>
      <c r="N591" s="852"/>
      <c r="O591" s="852"/>
      <c r="P591" s="853"/>
      <c r="Q591" s="853"/>
      <c r="R591" s="853"/>
      <c r="S591" s="853"/>
      <c r="T591" s="853"/>
      <c r="U591" s="853"/>
      <c r="V591" s="853"/>
      <c r="W591" s="853"/>
      <c r="X591" s="853"/>
      <c r="Y591" s="854"/>
      <c r="Z591" s="855"/>
      <c r="AA591" s="855"/>
      <c r="AB591" s="856"/>
      <c r="AC591" s="857"/>
      <c r="AD591" s="858"/>
      <c r="AE591" s="858"/>
      <c r="AF591" s="858"/>
      <c r="AG591" s="858"/>
      <c r="AH591" s="859"/>
      <c r="AI591" s="860"/>
      <c r="AJ591" s="860"/>
      <c r="AK591" s="860"/>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49">
        <v>3</v>
      </c>
      <c r="B592" s="849">
        <v>1</v>
      </c>
      <c r="C592" s="875"/>
      <c r="D592" s="850"/>
      <c r="E592" s="850"/>
      <c r="F592" s="850"/>
      <c r="G592" s="850"/>
      <c r="H592" s="850"/>
      <c r="I592" s="850"/>
      <c r="J592" s="851"/>
      <c r="K592" s="852"/>
      <c r="L592" s="852"/>
      <c r="M592" s="852"/>
      <c r="N592" s="852"/>
      <c r="O592" s="852"/>
      <c r="P592" s="876"/>
      <c r="Q592" s="853"/>
      <c r="R592" s="853"/>
      <c r="S592" s="853"/>
      <c r="T592" s="853"/>
      <c r="U592" s="853"/>
      <c r="V592" s="853"/>
      <c r="W592" s="853"/>
      <c r="X592" s="853"/>
      <c r="Y592" s="854"/>
      <c r="Z592" s="855"/>
      <c r="AA592" s="855"/>
      <c r="AB592" s="856"/>
      <c r="AC592" s="857"/>
      <c r="AD592" s="858"/>
      <c r="AE592" s="858"/>
      <c r="AF592" s="858"/>
      <c r="AG592" s="858"/>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49">
        <v>4</v>
      </c>
      <c r="B593" s="849">
        <v>1</v>
      </c>
      <c r="C593" s="875"/>
      <c r="D593" s="850"/>
      <c r="E593" s="850"/>
      <c r="F593" s="850"/>
      <c r="G593" s="850"/>
      <c r="H593" s="850"/>
      <c r="I593" s="850"/>
      <c r="J593" s="851"/>
      <c r="K593" s="852"/>
      <c r="L593" s="852"/>
      <c r="M593" s="852"/>
      <c r="N593" s="852"/>
      <c r="O593" s="852"/>
      <c r="P593" s="876"/>
      <c r="Q593" s="853"/>
      <c r="R593" s="853"/>
      <c r="S593" s="853"/>
      <c r="T593" s="853"/>
      <c r="U593" s="853"/>
      <c r="V593" s="853"/>
      <c r="W593" s="853"/>
      <c r="X593" s="853"/>
      <c r="Y593" s="854"/>
      <c r="Z593" s="855"/>
      <c r="AA593" s="855"/>
      <c r="AB593" s="856"/>
      <c r="AC593" s="857"/>
      <c r="AD593" s="858"/>
      <c r="AE593" s="858"/>
      <c r="AF593" s="858"/>
      <c r="AG593" s="858"/>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30" hidden="1" customHeight="1" x14ac:dyDescent="0.15">
      <c r="A594" s="849">
        <v>5</v>
      </c>
      <c r="B594" s="849">
        <v>1</v>
      </c>
      <c r="C594" s="850"/>
      <c r="D594" s="850"/>
      <c r="E594" s="850"/>
      <c r="F594" s="850"/>
      <c r="G594" s="850"/>
      <c r="H594" s="850"/>
      <c r="I594" s="850"/>
      <c r="J594" s="851"/>
      <c r="K594" s="852"/>
      <c r="L594" s="852"/>
      <c r="M594" s="852"/>
      <c r="N594" s="852"/>
      <c r="O594" s="852"/>
      <c r="P594" s="853"/>
      <c r="Q594" s="853"/>
      <c r="R594" s="853"/>
      <c r="S594" s="853"/>
      <c r="T594" s="853"/>
      <c r="U594" s="853"/>
      <c r="V594" s="853"/>
      <c r="W594" s="853"/>
      <c r="X594" s="853"/>
      <c r="Y594" s="854"/>
      <c r="Z594" s="855"/>
      <c r="AA594" s="855"/>
      <c r="AB594" s="856"/>
      <c r="AC594" s="857"/>
      <c r="AD594" s="858"/>
      <c r="AE594" s="858"/>
      <c r="AF594" s="858"/>
      <c r="AG594" s="858"/>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ht="30" hidden="1" customHeight="1" x14ac:dyDescent="0.15">
      <c r="A595" s="849">
        <v>6</v>
      </c>
      <c r="B595" s="849">
        <v>1</v>
      </c>
      <c r="C595" s="850"/>
      <c r="D595" s="850"/>
      <c r="E595" s="850"/>
      <c r="F595" s="850"/>
      <c r="G595" s="850"/>
      <c r="H595" s="850"/>
      <c r="I595" s="850"/>
      <c r="J595" s="851"/>
      <c r="K595" s="852"/>
      <c r="L595" s="852"/>
      <c r="M595" s="852"/>
      <c r="N595" s="852"/>
      <c r="O595" s="852"/>
      <c r="P595" s="853"/>
      <c r="Q595" s="853"/>
      <c r="R595" s="853"/>
      <c r="S595" s="853"/>
      <c r="T595" s="853"/>
      <c r="U595" s="853"/>
      <c r="V595" s="853"/>
      <c r="W595" s="853"/>
      <c r="X595" s="853"/>
      <c r="Y595" s="854"/>
      <c r="Z595" s="855"/>
      <c r="AA595" s="855"/>
      <c r="AB595" s="856"/>
      <c r="AC595" s="857"/>
      <c r="AD595" s="858"/>
      <c r="AE595" s="858"/>
      <c r="AF595" s="858"/>
      <c r="AG595" s="858"/>
      <c r="AH595" s="877"/>
      <c r="AI595" s="878"/>
      <c r="AJ595" s="878"/>
      <c r="AK595" s="878"/>
      <c r="AL595" s="861"/>
      <c r="AM595" s="862"/>
      <c r="AN595" s="862"/>
      <c r="AO595" s="863"/>
      <c r="AP595" s="864"/>
      <c r="AQ595" s="864"/>
      <c r="AR595" s="864"/>
      <c r="AS595" s="864"/>
      <c r="AT595" s="864"/>
      <c r="AU595" s="864"/>
      <c r="AV595" s="864"/>
      <c r="AW595" s="864"/>
      <c r="AX595" s="864"/>
      <c r="AY595">
        <f>COUNTA($C$595)</f>
        <v>0</v>
      </c>
    </row>
    <row r="596" spans="1:51" ht="30" hidden="1" customHeight="1" x14ac:dyDescent="0.15">
      <c r="A596" s="849">
        <v>7</v>
      </c>
      <c r="B596" s="849">
        <v>1</v>
      </c>
      <c r="C596" s="850"/>
      <c r="D596" s="850"/>
      <c r="E596" s="850"/>
      <c r="F596" s="850"/>
      <c r="G596" s="850"/>
      <c r="H596" s="850"/>
      <c r="I596" s="850"/>
      <c r="J596" s="851"/>
      <c r="K596" s="852"/>
      <c r="L596" s="852"/>
      <c r="M596" s="852"/>
      <c r="N596" s="852"/>
      <c r="O596" s="852"/>
      <c r="P596" s="853"/>
      <c r="Q596" s="853"/>
      <c r="R596" s="853"/>
      <c r="S596" s="853"/>
      <c r="T596" s="853"/>
      <c r="U596" s="853"/>
      <c r="V596" s="853"/>
      <c r="W596" s="853"/>
      <c r="X596" s="853"/>
      <c r="Y596" s="854"/>
      <c r="Z596" s="855"/>
      <c r="AA596" s="855"/>
      <c r="AB596" s="856"/>
      <c r="AC596" s="857"/>
      <c r="AD596" s="858"/>
      <c r="AE596" s="858"/>
      <c r="AF596" s="858"/>
      <c r="AG596" s="858"/>
      <c r="AH596" s="877"/>
      <c r="AI596" s="878"/>
      <c r="AJ596" s="878"/>
      <c r="AK596" s="878"/>
      <c r="AL596" s="861"/>
      <c r="AM596" s="862"/>
      <c r="AN596" s="862"/>
      <c r="AO596" s="863"/>
      <c r="AP596" s="864"/>
      <c r="AQ596" s="864"/>
      <c r="AR596" s="864"/>
      <c r="AS596" s="864"/>
      <c r="AT596" s="864"/>
      <c r="AU596" s="864"/>
      <c r="AV596" s="864"/>
      <c r="AW596" s="864"/>
      <c r="AX596" s="864"/>
      <c r="AY596">
        <f>COUNTA($C$596)</f>
        <v>0</v>
      </c>
    </row>
    <row r="597" spans="1:51" ht="30" hidden="1" customHeight="1" x14ac:dyDescent="0.15">
      <c r="A597" s="849">
        <v>8</v>
      </c>
      <c r="B597" s="849">
        <v>1</v>
      </c>
      <c r="C597" s="850"/>
      <c r="D597" s="850"/>
      <c r="E597" s="850"/>
      <c r="F597" s="850"/>
      <c r="G597" s="850"/>
      <c r="H597" s="850"/>
      <c r="I597" s="850"/>
      <c r="J597" s="851"/>
      <c r="K597" s="852"/>
      <c r="L597" s="852"/>
      <c r="M597" s="852"/>
      <c r="N597" s="852"/>
      <c r="O597" s="852"/>
      <c r="P597" s="853"/>
      <c r="Q597" s="853"/>
      <c r="R597" s="853"/>
      <c r="S597" s="853"/>
      <c r="T597" s="853"/>
      <c r="U597" s="853"/>
      <c r="V597" s="853"/>
      <c r="W597" s="853"/>
      <c r="X597" s="853"/>
      <c r="Y597" s="854"/>
      <c r="Z597" s="855"/>
      <c r="AA597" s="855"/>
      <c r="AB597" s="856"/>
      <c r="AC597" s="857"/>
      <c r="AD597" s="858"/>
      <c r="AE597" s="858"/>
      <c r="AF597" s="858"/>
      <c r="AG597" s="858"/>
      <c r="AH597" s="877"/>
      <c r="AI597" s="878"/>
      <c r="AJ597" s="878"/>
      <c r="AK597" s="878"/>
      <c r="AL597" s="861"/>
      <c r="AM597" s="862"/>
      <c r="AN597" s="862"/>
      <c r="AO597" s="863"/>
      <c r="AP597" s="864"/>
      <c r="AQ597" s="864"/>
      <c r="AR597" s="864"/>
      <c r="AS597" s="864"/>
      <c r="AT597" s="864"/>
      <c r="AU597" s="864"/>
      <c r="AV597" s="864"/>
      <c r="AW597" s="864"/>
      <c r="AX597" s="864"/>
      <c r="AY597">
        <f>COUNTA($C$597)</f>
        <v>0</v>
      </c>
    </row>
    <row r="598" spans="1:51" ht="30" hidden="1" customHeight="1" x14ac:dyDescent="0.15">
      <c r="A598" s="849">
        <v>9</v>
      </c>
      <c r="B598" s="849">
        <v>1</v>
      </c>
      <c r="C598" s="850"/>
      <c r="D598" s="850"/>
      <c r="E598" s="850"/>
      <c r="F598" s="850"/>
      <c r="G598" s="850"/>
      <c r="H598" s="850"/>
      <c r="I598" s="850"/>
      <c r="J598" s="851"/>
      <c r="K598" s="852"/>
      <c r="L598" s="852"/>
      <c r="M598" s="852"/>
      <c r="N598" s="852"/>
      <c r="O598" s="852"/>
      <c r="P598" s="853"/>
      <c r="Q598" s="853"/>
      <c r="R598" s="853"/>
      <c r="S598" s="853"/>
      <c r="T598" s="853"/>
      <c r="U598" s="853"/>
      <c r="V598" s="853"/>
      <c r="W598" s="853"/>
      <c r="X598" s="853"/>
      <c r="Y598" s="854"/>
      <c r="Z598" s="855"/>
      <c r="AA598" s="855"/>
      <c r="AB598" s="856"/>
      <c r="AC598" s="857"/>
      <c r="AD598" s="858"/>
      <c r="AE598" s="858"/>
      <c r="AF598" s="858"/>
      <c r="AG598" s="858"/>
      <c r="AH598" s="877"/>
      <c r="AI598" s="878"/>
      <c r="AJ598" s="878"/>
      <c r="AK598" s="878"/>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49">
        <v>10</v>
      </c>
      <c r="B599" s="849">
        <v>1</v>
      </c>
      <c r="C599" s="850"/>
      <c r="D599" s="850"/>
      <c r="E599" s="850"/>
      <c r="F599" s="850"/>
      <c r="G599" s="850"/>
      <c r="H599" s="850"/>
      <c r="I599" s="850"/>
      <c r="J599" s="851"/>
      <c r="K599" s="852"/>
      <c r="L599" s="852"/>
      <c r="M599" s="852"/>
      <c r="N599" s="852"/>
      <c r="O599" s="852"/>
      <c r="P599" s="853"/>
      <c r="Q599" s="853"/>
      <c r="R599" s="853"/>
      <c r="S599" s="853"/>
      <c r="T599" s="853"/>
      <c r="U599" s="853"/>
      <c r="V599" s="853"/>
      <c r="W599" s="853"/>
      <c r="X599" s="853"/>
      <c r="Y599" s="854"/>
      <c r="Z599" s="855"/>
      <c r="AA599" s="855"/>
      <c r="AB599" s="856"/>
      <c r="AC599" s="857"/>
      <c r="AD599" s="858"/>
      <c r="AE599" s="858"/>
      <c r="AF599" s="858"/>
      <c r="AG599" s="858"/>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49">
        <v>11</v>
      </c>
      <c r="B600" s="849">
        <v>1</v>
      </c>
      <c r="C600" s="850"/>
      <c r="D600" s="850"/>
      <c r="E600" s="850"/>
      <c r="F600" s="850"/>
      <c r="G600" s="850"/>
      <c r="H600" s="850"/>
      <c r="I600" s="850"/>
      <c r="J600" s="851"/>
      <c r="K600" s="852"/>
      <c r="L600" s="852"/>
      <c r="M600" s="852"/>
      <c r="N600" s="852"/>
      <c r="O600" s="852"/>
      <c r="P600" s="853"/>
      <c r="Q600" s="853"/>
      <c r="R600" s="853"/>
      <c r="S600" s="853"/>
      <c r="T600" s="853"/>
      <c r="U600" s="853"/>
      <c r="V600" s="853"/>
      <c r="W600" s="853"/>
      <c r="X600" s="853"/>
      <c r="Y600" s="854"/>
      <c r="Z600" s="855"/>
      <c r="AA600" s="855"/>
      <c r="AB600" s="856"/>
      <c r="AC600" s="857"/>
      <c r="AD600" s="858"/>
      <c r="AE600" s="858"/>
      <c r="AF600" s="858"/>
      <c r="AG600" s="858"/>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49">
        <v>12</v>
      </c>
      <c r="B601" s="849">
        <v>1</v>
      </c>
      <c r="C601" s="850"/>
      <c r="D601" s="850"/>
      <c r="E601" s="850"/>
      <c r="F601" s="850"/>
      <c r="G601" s="850"/>
      <c r="H601" s="850"/>
      <c r="I601" s="850"/>
      <c r="J601" s="851"/>
      <c r="K601" s="852"/>
      <c r="L601" s="852"/>
      <c r="M601" s="852"/>
      <c r="N601" s="852"/>
      <c r="O601" s="852"/>
      <c r="P601" s="853"/>
      <c r="Q601" s="853"/>
      <c r="R601" s="853"/>
      <c r="S601" s="853"/>
      <c r="T601" s="853"/>
      <c r="U601" s="853"/>
      <c r="V601" s="853"/>
      <c r="W601" s="853"/>
      <c r="X601" s="853"/>
      <c r="Y601" s="854"/>
      <c r="Z601" s="855"/>
      <c r="AA601" s="855"/>
      <c r="AB601" s="856"/>
      <c r="AC601" s="857"/>
      <c r="AD601" s="858"/>
      <c r="AE601" s="858"/>
      <c r="AF601" s="858"/>
      <c r="AG601" s="858"/>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49">
        <v>13</v>
      </c>
      <c r="B602" s="849">
        <v>1</v>
      </c>
      <c r="C602" s="850"/>
      <c r="D602" s="850"/>
      <c r="E602" s="850"/>
      <c r="F602" s="850"/>
      <c r="G602" s="850"/>
      <c r="H602" s="850"/>
      <c r="I602" s="850"/>
      <c r="J602" s="851"/>
      <c r="K602" s="852"/>
      <c r="L602" s="852"/>
      <c r="M602" s="852"/>
      <c r="N602" s="852"/>
      <c r="O602" s="852"/>
      <c r="P602" s="853"/>
      <c r="Q602" s="853"/>
      <c r="R602" s="853"/>
      <c r="S602" s="853"/>
      <c r="T602" s="853"/>
      <c r="U602" s="853"/>
      <c r="V602" s="853"/>
      <c r="W602" s="853"/>
      <c r="X602" s="853"/>
      <c r="Y602" s="854"/>
      <c r="Z602" s="855"/>
      <c r="AA602" s="855"/>
      <c r="AB602" s="856"/>
      <c r="AC602" s="857"/>
      <c r="AD602" s="858"/>
      <c r="AE602" s="858"/>
      <c r="AF602" s="858"/>
      <c r="AG602" s="858"/>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49">
        <v>14</v>
      </c>
      <c r="B603" s="849">
        <v>1</v>
      </c>
      <c r="C603" s="850"/>
      <c r="D603" s="850"/>
      <c r="E603" s="850"/>
      <c r="F603" s="850"/>
      <c r="G603" s="850"/>
      <c r="H603" s="850"/>
      <c r="I603" s="850"/>
      <c r="J603" s="851"/>
      <c r="K603" s="852"/>
      <c r="L603" s="852"/>
      <c r="M603" s="852"/>
      <c r="N603" s="852"/>
      <c r="O603" s="852"/>
      <c r="P603" s="853"/>
      <c r="Q603" s="853"/>
      <c r="R603" s="853"/>
      <c r="S603" s="853"/>
      <c r="T603" s="853"/>
      <c r="U603" s="853"/>
      <c r="V603" s="853"/>
      <c r="W603" s="853"/>
      <c r="X603" s="853"/>
      <c r="Y603" s="854"/>
      <c r="Z603" s="855"/>
      <c r="AA603" s="855"/>
      <c r="AB603" s="856"/>
      <c r="AC603" s="857"/>
      <c r="AD603" s="858"/>
      <c r="AE603" s="858"/>
      <c r="AF603" s="858"/>
      <c r="AG603" s="858"/>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49">
        <v>15</v>
      </c>
      <c r="B604" s="849">
        <v>1</v>
      </c>
      <c r="C604" s="850"/>
      <c r="D604" s="850"/>
      <c r="E604" s="850"/>
      <c r="F604" s="850"/>
      <c r="G604" s="850"/>
      <c r="H604" s="850"/>
      <c r="I604" s="850"/>
      <c r="J604" s="851"/>
      <c r="K604" s="852"/>
      <c r="L604" s="852"/>
      <c r="M604" s="852"/>
      <c r="N604" s="852"/>
      <c r="O604" s="852"/>
      <c r="P604" s="853"/>
      <c r="Q604" s="853"/>
      <c r="R604" s="853"/>
      <c r="S604" s="853"/>
      <c r="T604" s="853"/>
      <c r="U604" s="853"/>
      <c r="V604" s="853"/>
      <c r="W604" s="853"/>
      <c r="X604" s="853"/>
      <c r="Y604" s="854"/>
      <c r="Z604" s="855"/>
      <c r="AA604" s="855"/>
      <c r="AB604" s="856"/>
      <c r="AC604" s="857"/>
      <c r="AD604" s="858"/>
      <c r="AE604" s="858"/>
      <c r="AF604" s="858"/>
      <c r="AG604" s="858"/>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49">
        <v>16</v>
      </c>
      <c r="B605" s="849">
        <v>1</v>
      </c>
      <c r="C605" s="850"/>
      <c r="D605" s="850"/>
      <c r="E605" s="850"/>
      <c r="F605" s="850"/>
      <c r="G605" s="850"/>
      <c r="H605" s="850"/>
      <c r="I605" s="850"/>
      <c r="J605" s="851"/>
      <c r="K605" s="852"/>
      <c r="L605" s="852"/>
      <c r="M605" s="852"/>
      <c r="N605" s="852"/>
      <c r="O605" s="852"/>
      <c r="P605" s="853"/>
      <c r="Q605" s="853"/>
      <c r="R605" s="853"/>
      <c r="S605" s="853"/>
      <c r="T605" s="853"/>
      <c r="U605" s="853"/>
      <c r="V605" s="853"/>
      <c r="W605" s="853"/>
      <c r="X605" s="853"/>
      <c r="Y605" s="854"/>
      <c r="Z605" s="855"/>
      <c r="AA605" s="855"/>
      <c r="AB605" s="856"/>
      <c r="AC605" s="857"/>
      <c r="AD605" s="858"/>
      <c r="AE605" s="858"/>
      <c r="AF605" s="858"/>
      <c r="AG605" s="858"/>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s="16" customFormat="1" ht="30" hidden="1" customHeight="1" x14ac:dyDescent="0.15">
      <c r="A606" s="849">
        <v>17</v>
      </c>
      <c r="B606" s="849">
        <v>1</v>
      </c>
      <c r="C606" s="850"/>
      <c r="D606" s="850"/>
      <c r="E606" s="850"/>
      <c r="F606" s="850"/>
      <c r="G606" s="850"/>
      <c r="H606" s="850"/>
      <c r="I606" s="850"/>
      <c r="J606" s="851"/>
      <c r="K606" s="852"/>
      <c r="L606" s="852"/>
      <c r="M606" s="852"/>
      <c r="N606" s="852"/>
      <c r="O606" s="852"/>
      <c r="P606" s="853"/>
      <c r="Q606" s="853"/>
      <c r="R606" s="853"/>
      <c r="S606" s="853"/>
      <c r="T606" s="853"/>
      <c r="U606" s="853"/>
      <c r="V606" s="853"/>
      <c r="W606" s="853"/>
      <c r="X606" s="853"/>
      <c r="Y606" s="854"/>
      <c r="Z606" s="855"/>
      <c r="AA606" s="855"/>
      <c r="AB606" s="856"/>
      <c r="AC606" s="857"/>
      <c r="AD606" s="858"/>
      <c r="AE606" s="858"/>
      <c r="AF606" s="858"/>
      <c r="AG606" s="858"/>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49">
        <v>18</v>
      </c>
      <c r="B607" s="849">
        <v>1</v>
      </c>
      <c r="C607" s="850"/>
      <c r="D607" s="850"/>
      <c r="E607" s="850"/>
      <c r="F607" s="850"/>
      <c r="G607" s="850"/>
      <c r="H607" s="850"/>
      <c r="I607" s="850"/>
      <c r="J607" s="851"/>
      <c r="K607" s="852"/>
      <c r="L607" s="852"/>
      <c r="M607" s="852"/>
      <c r="N607" s="852"/>
      <c r="O607" s="852"/>
      <c r="P607" s="853"/>
      <c r="Q607" s="853"/>
      <c r="R607" s="853"/>
      <c r="S607" s="853"/>
      <c r="T607" s="853"/>
      <c r="U607" s="853"/>
      <c r="V607" s="853"/>
      <c r="W607" s="853"/>
      <c r="X607" s="853"/>
      <c r="Y607" s="854"/>
      <c r="Z607" s="855"/>
      <c r="AA607" s="855"/>
      <c r="AB607" s="856"/>
      <c r="AC607" s="857"/>
      <c r="AD607" s="858"/>
      <c r="AE607" s="858"/>
      <c r="AF607" s="858"/>
      <c r="AG607" s="858"/>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49">
        <v>19</v>
      </c>
      <c r="B608" s="849">
        <v>1</v>
      </c>
      <c r="C608" s="850"/>
      <c r="D608" s="850"/>
      <c r="E608" s="850"/>
      <c r="F608" s="850"/>
      <c r="G608" s="850"/>
      <c r="H608" s="850"/>
      <c r="I608" s="850"/>
      <c r="J608" s="851"/>
      <c r="K608" s="852"/>
      <c r="L608" s="852"/>
      <c r="M608" s="852"/>
      <c r="N608" s="852"/>
      <c r="O608" s="852"/>
      <c r="P608" s="853"/>
      <c r="Q608" s="853"/>
      <c r="R608" s="853"/>
      <c r="S608" s="853"/>
      <c r="T608" s="853"/>
      <c r="U608" s="853"/>
      <c r="V608" s="853"/>
      <c r="W608" s="853"/>
      <c r="X608" s="853"/>
      <c r="Y608" s="854"/>
      <c r="Z608" s="855"/>
      <c r="AA608" s="855"/>
      <c r="AB608" s="856"/>
      <c r="AC608" s="857"/>
      <c r="AD608" s="858"/>
      <c r="AE608" s="858"/>
      <c r="AF608" s="858"/>
      <c r="AG608" s="858"/>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49">
        <v>20</v>
      </c>
      <c r="B609" s="849">
        <v>1</v>
      </c>
      <c r="C609" s="850"/>
      <c r="D609" s="850"/>
      <c r="E609" s="850"/>
      <c r="F609" s="850"/>
      <c r="G609" s="850"/>
      <c r="H609" s="850"/>
      <c r="I609" s="850"/>
      <c r="J609" s="851"/>
      <c r="K609" s="852"/>
      <c r="L609" s="852"/>
      <c r="M609" s="852"/>
      <c r="N609" s="852"/>
      <c r="O609" s="852"/>
      <c r="P609" s="853"/>
      <c r="Q609" s="853"/>
      <c r="R609" s="853"/>
      <c r="S609" s="853"/>
      <c r="T609" s="853"/>
      <c r="U609" s="853"/>
      <c r="V609" s="853"/>
      <c r="W609" s="853"/>
      <c r="X609" s="853"/>
      <c r="Y609" s="854"/>
      <c r="Z609" s="855"/>
      <c r="AA609" s="855"/>
      <c r="AB609" s="856"/>
      <c r="AC609" s="857"/>
      <c r="AD609" s="858"/>
      <c r="AE609" s="858"/>
      <c r="AF609" s="858"/>
      <c r="AG609" s="858"/>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49">
        <v>21</v>
      </c>
      <c r="B610" s="849">
        <v>1</v>
      </c>
      <c r="C610" s="850"/>
      <c r="D610" s="850"/>
      <c r="E610" s="850"/>
      <c r="F610" s="850"/>
      <c r="G610" s="850"/>
      <c r="H610" s="850"/>
      <c r="I610" s="850"/>
      <c r="J610" s="851"/>
      <c r="K610" s="852"/>
      <c r="L610" s="852"/>
      <c r="M610" s="852"/>
      <c r="N610" s="852"/>
      <c r="O610" s="852"/>
      <c r="P610" s="853"/>
      <c r="Q610" s="853"/>
      <c r="R610" s="853"/>
      <c r="S610" s="853"/>
      <c r="T610" s="853"/>
      <c r="U610" s="853"/>
      <c r="V610" s="853"/>
      <c r="W610" s="853"/>
      <c r="X610" s="853"/>
      <c r="Y610" s="854"/>
      <c r="Z610" s="855"/>
      <c r="AA610" s="855"/>
      <c r="AB610" s="856"/>
      <c r="AC610" s="857"/>
      <c r="AD610" s="858"/>
      <c r="AE610" s="858"/>
      <c r="AF610" s="858"/>
      <c r="AG610" s="858"/>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49">
        <v>22</v>
      </c>
      <c r="B611" s="849">
        <v>1</v>
      </c>
      <c r="C611" s="850"/>
      <c r="D611" s="850"/>
      <c r="E611" s="850"/>
      <c r="F611" s="850"/>
      <c r="G611" s="850"/>
      <c r="H611" s="850"/>
      <c r="I611" s="850"/>
      <c r="J611" s="851"/>
      <c r="K611" s="852"/>
      <c r="L611" s="852"/>
      <c r="M611" s="852"/>
      <c r="N611" s="852"/>
      <c r="O611" s="852"/>
      <c r="P611" s="853"/>
      <c r="Q611" s="853"/>
      <c r="R611" s="853"/>
      <c r="S611" s="853"/>
      <c r="T611" s="853"/>
      <c r="U611" s="853"/>
      <c r="V611" s="853"/>
      <c r="W611" s="853"/>
      <c r="X611" s="853"/>
      <c r="Y611" s="854"/>
      <c r="Z611" s="855"/>
      <c r="AA611" s="855"/>
      <c r="AB611" s="856"/>
      <c r="AC611" s="857"/>
      <c r="AD611" s="858"/>
      <c r="AE611" s="858"/>
      <c r="AF611" s="858"/>
      <c r="AG611" s="858"/>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49">
        <v>23</v>
      </c>
      <c r="B612" s="849">
        <v>1</v>
      </c>
      <c r="C612" s="850"/>
      <c r="D612" s="850"/>
      <c r="E612" s="850"/>
      <c r="F612" s="850"/>
      <c r="G612" s="850"/>
      <c r="H612" s="850"/>
      <c r="I612" s="850"/>
      <c r="J612" s="851"/>
      <c r="K612" s="852"/>
      <c r="L612" s="852"/>
      <c r="M612" s="852"/>
      <c r="N612" s="852"/>
      <c r="O612" s="852"/>
      <c r="P612" s="853"/>
      <c r="Q612" s="853"/>
      <c r="R612" s="853"/>
      <c r="S612" s="853"/>
      <c r="T612" s="853"/>
      <c r="U612" s="853"/>
      <c r="V612" s="853"/>
      <c r="W612" s="853"/>
      <c r="X612" s="853"/>
      <c r="Y612" s="854"/>
      <c r="Z612" s="855"/>
      <c r="AA612" s="855"/>
      <c r="AB612" s="856"/>
      <c r="AC612" s="857"/>
      <c r="AD612" s="858"/>
      <c r="AE612" s="858"/>
      <c r="AF612" s="858"/>
      <c r="AG612" s="858"/>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30" hidden="1" customHeight="1" x14ac:dyDescent="0.15">
      <c r="A613" s="849">
        <v>24</v>
      </c>
      <c r="B613" s="849">
        <v>1</v>
      </c>
      <c r="C613" s="850"/>
      <c r="D613" s="850"/>
      <c r="E613" s="850"/>
      <c r="F613" s="850"/>
      <c r="G613" s="850"/>
      <c r="H613" s="850"/>
      <c r="I613" s="850"/>
      <c r="J613" s="851"/>
      <c r="K613" s="852"/>
      <c r="L613" s="852"/>
      <c r="M613" s="852"/>
      <c r="N613" s="852"/>
      <c r="O613" s="852"/>
      <c r="P613" s="853"/>
      <c r="Q613" s="853"/>
      <c r="R613" s="853"/>
      <c r="S613" s="853"/>
      <c r="T613" s="853"/>
      <c r="U613" s="853"/>
      <c r="V613" s="853"/>
      <c r="W613" s="853"/>
      <c r="X613" s="853"/>
      <c r="Y613" s="854"/>
      <c r="Z613" s="855"/>
      <c r="AA613" s="855"/>
      <c r="AB613" s="856"/>
      <c r="AC613" s="857"/>
      <c r="AD613" s="858"/>
      <c r="AE613" s="858"/>
      <c r="AF613" s="858"/>
      <c r="AG613" s="858"/>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49">
        <v>25</v>
      </c>
      <c r="B614" s="849">
        <v>1</v>
      </c>
      <c r="C614" s="850"/>
      <c r="D614" s="850"/>
      <c r="E614" s="850"/>
      <c r="F614" s="850"/>
      <c r="G614" s="850"/>
      <c r="H614" s="850"/>
      <c r="I614" s="850"/>
      <c r="J614" s="851"/>
      <c r="K614" s="852"/>
      <c r="L614" s="852"/>
      <c r="M614" s="852"/>
      <c r="N614" s="852"/>
      <c r="O614" s="852"/>
      <c r="P614" s="853"/>
      <c r="Q614" s="853"/>
      <c r="R614" s="853"/>
      <c r="S614" s="853"/>
      <c r="T614" s="853"/>
      <c r="U614" s="853"/>
      <c r="V614" s="853"/>
      <c r="W614" s="853"/>
      <c r="X614" s="853"/>
      <c r="Y614" s="854"/>
      <c r="Z614" s="855"/>
      <c r="AA614" s="855"/>
      <c r="AB614" s="856"/>
      <c r="AC614" s="857"/>
      <c r="AD614" s="858"/>
      <c r="AE614" s="858"/>
      <c r="AF614" s="858"/>
      <c r="AG614" s="858"/>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49">
        <v>26</v>
      </c>
      <c r="B615" s="849">
        <v>1</v>
      </c>
      <c r="C615" s="850"/>
      <c r="D615" s="850"/>
      <c r="E615" s="850"/>
      <c r="F615" s="850"/>
      <c r="G615" s="850"/>
      <c r="H615" s="850"/>
      <c r="I615" s="850"/>
      <c r="J615" s="851"/>
      <c r="K615" s="852"/>
      <c r="L615" s="852"/>
      <c r="M615" s="852"/>
      <c r="N615" s="852"/>
      <c r="O615" s="852"/>
      <c r="P615" s="853"/>
      <c r="Q615" s="853"/>
      <c r="R615" s="853"/>
      <c r="S615" s="853"/>
      <c r="T615" s="853"/>
      <c r="U615" s="853"/>
      <c r="V615" s="853"/>
      <c r="W615" s="853"/>
      <c r="X615" s="853"/>
      <c r="Y615" s="854"/>
      <c r="Z615" s="855"/>
      <c r="AA615" s="855"/>
      <c r="AB615" s="856"/>
      <c r="AC615" s="857"/>
      <c r="AD615" s="858"/>
      <c r="AE615" s="858"/>
      <c r="AF615" s="858"/>
      <c r="AG615" s="858"/>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49">
        <v>27</v>
      </c>
      <c r="B616" s="849">
        <v>1</v>
      </c>
      <c r="C616" s="850"/>
      <c r="D616" s="850"/>
      <c r="E616" s="850"/>
      <c r="F616" s="850"/>
      <c r="G616" s="850"/>
      <c r="H616" s="850"/>
      <c r="I616" s="850"/>
      <c r="J616" s="851"/>
      <c r="K616" s="852"/>
      <c r="L616" s="852"/>
      <c r="M616" s="852"/>
      <c r="N616" s="852"/>
      <c r="O616" s="852"/>
      <c r="P616" s="853"/>
      <c r="Q616" s="853"/>
      <c r="R616" s="853"/>
      <c r="S616" s="853"/>
      <c r="T616" s="853"/>
      <c r="U616" s="853"/>
      <c r="V616" s="853"/>
      <c r="W616" s="853"/>
      <c r="X616" s="853"/>
      <c r="Y616" s="854"/>
      <c r="Z616" s="855"/>
      <c r="AA616" s="855"/>
      <c r="AB616" s="856"/>
      <c r="AC616" s="857"/>
      <c r="AD616" s="858"/>
      <c r="AE616" s="858"/>
      <c r="AF616" s="858"/>
      <c r="AG616" s="858"/>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49">
        <v>28</v>
      </c>
      <c r="B617" s="849">
        <v>1</v>
      </c>
      <c r="C617" s="850"/>
      <c r="D617" s="850"/>
      <c r="E617" s="850"/>
      <c r="F617" s="850"/>
      <c r="G617" s="850"/>
      <c r="H617" s="850"/>
      <c r="I617" s="850"/>
      <c r="J617" s="851"/>
      <c r="K617" s="852"/>
      <c r="L617" s="852"/>
      <c r="M617" s="852"/>
      <c r="N617" s="852"/>
      <c r="O617" s="852"/>
      <c r="P617" s="853"/>
      <c r="Q617" s="853"/>
      <c r="R617" s="853"/>
      <c r="S617" s="853"/>
      <c r="T617" s="853"/>
      <c r="U617" s="853"/>
      <c r="V617" s="853"/>
      <c r="W617" s="853"/>
      <c r="X617" s="853"/>
      <c r="Y617" s="854"/>
      <c r="Z617" s="855"/>
      <c r="AA617" s="855"/>
      <c r="AB617" s="856"/>
      <c r="AC617" s="857"/>
      <c r="AD617" s="858"/>
      <c r="AE617" s="858"/>
      <c r="AF617" s="858"/>
      <c r="AG617" s="858"/>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49">
        <v>29</v>
      </c>
      <c r="B618" s="849">
        <v>1</v>
      </c>
      <c r="C618" s="850"/>
      <c r="D618" s="850"/>
      <c r="E618" s="850"/>
      <c r="F618" s="850"/>
      <c r="G618" s="850"/>
      <c r="H618" s="850"/>
      <c r="I618" s="850"/>
      <c r="J618" s="851"/>
      <c r="K618" s="852"/>
      <c r="L618" s="852"/>
      <c r="M618" s="852"/>
      <c r="N618" s="852"/>
      <c r="O618" s="852"/>
      <c r="P618" s="853"/>
      <c r="Q618" s="853"/>
      <c r="R618" s="853"/>
      <c r="S618" s="853"/>
      <c r="T618" s="853"/>
      <c r="U618" s="853"/>
      <c r="V618" s="853"/>
      <c r="W618" s="853"/>
      <c r="X618" s="853"/>
      <c r="Y618" s="854"/>
      <c r="Z618" s="855"/>
      <c r="AA618" s="855"/>
      <c r="AB618" s="856"/>
      <c r="AC618" s="857"/>
      <c r="AD618" s="858"/>
      <c r="AE618" s="858"/>
      <c r="AF618" s="858"/>
      <c r="AG618" s="858"/>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49">
        <v>30</v>
      </c>
      <c r="B619" s="849">
        <v>1</v>
      </c>
      <c r="C619" s="850"/>
      <c r="D619" s="850"/>
      <c r="E619" s="850"/>
      <c r="F619" s="850"/>
      <c r="G619" s="850"/>
      <c r="H619" s="850"/>
      <c r="I619" s="850"/>
      <c r="J619" s="851"/>
      <c r="K619" s="852"/>
      <c r="L619" s="852"/>
      <c r="M619" s="852"/>
      <c r="N619" s="852"/>
      <c r="O619" s="852"/>
      <c r="P619" s="853"/>
      <c r="Q619" s="853"/>
      <c r="R619" s="853"/>
      <c r="S619" s="853"/>
      <c r="T619" s="853"/>
      <c r="U619" s="853"/>
      <c r="V619" s="853"/>
      <c r="W619" s="853"/>
      <c r="X619" s="853"/>
      <c r="Y619" s="854"/>
      <c r="Z619" s="855"/>
      <c r="AA619" s="855"/>
      <c r="AB619" s="856"/>
      <c r="AC619" s="857"/>
      <c r="AD619" s="858"/>
      <c r="AE619" s="858"/>
      <c r="AF619" s="858"/>
      <c r="AG619" s="858"/>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4.75" hidden="1" customHeight="1" x14ac:dyDescent="0.15">
      <c r="A620" s="883" t="s">
        <v>573</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227</v>
      </c>
      <c r="AM620" s="887"/>
      <c r="AN620" s="887"/>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0"/>
      <c r="B623" s="880"/>
      <c r="C623" s="871" t="s">
        <v>188</v>
      </c>
      <c r="D623" s="879"/>
      <c r="E623" s="871" t="s">
        <v>187</v>
      </c>
      <c r="F623" s="879"/>
      <c r="G623" s="879"/>
      <c r="H623" s="879"/>
      <c r="I623" s="879"/>
      <c r="J623" s="871" t="s">
        <v>193</v>
      </c>
      <c r="K623" s="871"/>
      <c r="L623" s="871"/>
      <c r="M623" s="871"/>
      <c r="N623" s="871"/>
      <c r="O623" s="871"/>
      <c r="P623" s="871" t="s">
        <v>25</v>
      </c>
      <c r="Q623" s="871"/>
      <c r="R623" s="871"/>
      <c r="S623" s="871"/>
      <c r="T623" s="871"/>
      <c r="U623" s="871"/>
      <c r="V623" s="871"/>
      <c r="W623" s="871"/>
      <c r="X623" s="871"/>
      <c r="Y623" s="871" t="s">
        <v>195</v>
      </c>
      <c r="Z623" s="879"/>
      <c r="AA623" s="879"/>
      <c r="AB623" s="879"/>
      <c r="AC623" s="871" t="s">
        <v>176</v>
      </c>
      <c r="AD623" s="871"/>
      <c r="AE623" s="871"/>
      <c r="AF623" s="871"/>
      <c r="AG623" s="871"/>
      <c r="AH623" s="871" t="s">
        <v>183</v>
      </c>
      <c r="AI623" s="879"/>
      <c r="AJ623" s="879"/>
      <c r="AK623" s="879"/>
      <c r="AL623" s="879" t="s">
        <v>19</v>
      </c>
      <c r="AM623" s="879"/>
      <c r="AN623" s="879"/>
      <c r="AO623" s="880"/>
      <c r="AP623" s="848" t="s">
        <v>221</v>
      </c>
      <c r="AQ623" s="848"/>
      <c r="AR623" s="848"/>
      <c r="AS623" s="848"/>
      <c r="AT623" s="848"/>
      <c r="AU623" s="848"/>
      <c r="AV623" s="848"/>
      <c r="AW623" s="848"/>
      <c r="AX623" s="848"/>
    </row>
    <row r="624" spans="1:51" ht="30" customHeight="1" x14ac:dyDescent="0.15">
      <c r="A624" s="849">
        <v>1</v>
      </c>
      <c r="B624" s="849">
        <v>1</v>
      </c>
      <c r="C624" s="881"/>
      <c r="D624" s="881"/>
      <c r="E624" s="596" t="s">
        <v>730</v>
      </c>
      <c r="F624" s="882"/>
      <c r="G624" s="882"/>
      <c r="H624" s="882"/>
      <c r="I624" s="882"/>
      <c r="J624" s="851"/>
      <c r="K624" s="852"/>
      <c r="L624" s="852"/>
      <c r="M624" s="852"/>
      <c r="N624" s="852"/>
      <c r="O624" s="852"/>
      <c r="P624" s="853"/>
      <c r="Q624" s="853"/>
      <c r="R624" s="853"/>
      <c r="S624" s="853"/>
      <c r="T624" s="853"/>
      <c r="U624" s="853"/>
      <c r="V624" s="853"/>
      <c r="W624" s="853"/>
      <c r="X624" s="853"/>
      <c r="Y624" s="854"/>
      <c r="Z624" s="855"/>
      <c r="AA624" s="855"/>
      <c r="AB624" s="856"/>
      <c r="AC624" s="857"/>
      <c r="AD624" s="858"/>
      <c r="AE624" s="858"/>
      <c r="AF624" s="858"/>
      <c r="AG624" s="858"/>
      <c r="AH624" s="877"/>
      <c r="AI624" s="878"/>
      <c r="AJ624" s="878"/>
      <c r="AK624" s="878"/>
      <c r="AL624" s="861"/>
      <c r="AM624" s="862"/>
      <c r="AN624" s="862"/>
      <c r="AO624" s="863"/>
      <c r="AP624" s="864"/>
      <c r="AQ624" s="864"/>
      <c r="AR624" s="864"/>
      <c r="AS624" s="864"/>
      <c r="AT624" s="864"/>
      <c r="AU624" s="864"/>
      <c r="AV624" s="864"/>
      <c r="AW624" s="864"/>
      <c r="AX624" s="864"/>
    </row>
    <row r="625" spans="1:51" ht="30" hidden="1" customHeight="1" x14ac:dyDescent="0.15">
      <c r="A625" s="849">
        <v>2</v>
      </c>
      <c r="B625" s="849">
        <v>1</v>
      </c>
      <c r="C625" s="881"/>
      <c r="D625" s="881"/>
      <c r="E625" s="882"/>
      <c r="F625" s="882"/>
      <c r="G625" s="882"/>
      <c r="H625" s="882"/>
      <c r="I625" s="882"/>
      <c r="J625" s="851"/>
      <c r="K625" s="852"/>
      <c r="L625" s="852"/>
      <c r="M625" s="852"/>
      <c r="N625" s="852"/>
      <c r="O625" s="852"/>
      <c r="P625" s="853"/>
      <c r="Q625" s="853"/>
      <c r="R625" s="853"/>
      <c r="S625" s="853"/>
      <c r="T625" s="853"/>
      <c r="U625" s="853"/>
      <c r="V625" s="853"/>
      <c r="W625" s="853"/>
      <c r="X625" s="853"/>
      <c r="Y625" s="854"/>
      <c r="Z625" s="855"/>
      <c r="AA625" s="855"/>
      <c r="AB625" s="856"/>
      <c r="AC625" s="857"/>
      <c r="AD625" s="858"/>
      <c r="AE625" s="858"/>
      <c r="AF625" s="858"/>
      <c r="AG625" s="858"/>
      <c r="AH625" s="877"/>
      <c r="AI625" s="878"/>
      <c r="AJ625" s="878"/>
      <c r="AK625" s="878"/>
      <c r="AL625" s="861"/>
      <c r="AM625" s="862"/>
      <c r="AN625" s="862"/>
      <c r="AO625" s="863"/>
      <c r="AP625" s="864"/>
      <c r="AQ625" s="864"/>
      <c r="AR625" s="864"/>
      <c r="AS625" s="864"/>
      <c r="AT625" s="864"/>
      <c r="AU625" s="864"/>
      <c r="AV625" s="864"/>
      <c r="AW625" s="864"/>
      <c r="AX625" s="864"/>
      <c r="AY625">
        <f>COUNTA($E$625)</f>
        <v>0</v>
      </c>
    </row>
    <row r="626" spans="1:51" ht="30" hidden="1" customHeight="1" x14ac:dyDescent="0.15">
      <c r="A626" s="849">
        <v>3</v>
      </c>
      <c r="B626" s="849">
        <v>1</v>
      </c>
      <c r="C626" s="881"/>
      <c r="D626" s="881"/>
      <c r="E626" s="882"/>
      <c r="F626" s="882"/>
      <c r="G626" s="882"/>
      <c r="H626" s="882"/>
      <c r="I626" s="882"/>
      <c r="J626" s="851"/>
      <c r="K626" s="852"/>
      <c r="L626" s="852"/>
      <c r="M626" s="852"/>
      <c r="N626" s="852"/>
      <c r="O626" s="852"/>
      <c r="P626" s="853"/>
      <c r="Q626" s="853"/>
      <c r="R626" s="853"/>
      <c r="S626" s="853"/>
      <c r="T626" s="853"/>
      <c r="U626" s="853"/>
      <c r="V626" s="853"/>
      <c r="W626" s="853"/>
      <c r="X626" s="853"/>
      <c r="Y626" s="854"/>
      <c r="Z626" s="855"/>
      <c r="AA626" s="855"/>
      <c r="AB626" s="856"/>
      <c r="AC626" s="857"/>
      <c r="AD626" s="858"/>
      <c r="AE626" s="858"/>
      <c r="AF626" s="858"/>
      <c r="AG626" s="858"/>
      <c r="AH626" s="877"/>
      <c r="AI626" s="878"/>
      <c r="AJ626" s="878"/>
      <c r="AK626" s="878"/>
      <c r="AL626" s="861"/>
      <c r="AM626" s="862"/>
      <c r="AN626" s="862"/>
      <c r="AO626" s="863"/>
      <c r="AP626" s="864"/>
      <c r="AQ626" s="864"/>
      <c r="AR626" s="864"/>
      <c r="AS626" s="864"/>
      <c r="AT626" s="864"/>
      <c r="AU626" s="864"/>
      <c r="AV626" s="864"/>
      <c r="AW626" s="864"/>
      <c r="AX626" s="864"/>
      <c r="AY626">
        <f>COUNTA($E$626)</f>
        <v>0</v>
      </c>
    </row>
    <row r="627" spans="1:51" ht="30" hidden="1" customHeight="1" x14ac:dyDescent="0.15">
      <c r="A627" s="849">
        <v>4</v>
      </c>
      <c r="B627" s="849">
        <v>1</v>
      </c>
      <c r="C627" s="881"/>
      <c r="D627" s="881"/>
      <c r="E627" s="882"/>
      <c r="F627" s="882"/>
      <c r="G627" s="882"/>
      <c r="H627" s="882"/>
      <c r="I627" s="882"/>
      <c r="J627" s="851"/>
      <c r="K627" s="852"/>
      <c r="L627" s="852"/>
      <c r="M627" s="852"/>
      <c r="N627" s="852"/>
      <c r="O627" s="852"/>
      <c r="P627" s="853"/>
      <c r="Q627" s="853"/>
      <c r="R627" s="853"/>
      <c r="S627" s="853"/>
      <c r="T627" s="853"/>
      <c r="U627" s="853"/>
      <c r="V627" s="853"/>
      <c r="W627" s="853"/>
      <c r="X627" s="853"/>
      <c r="Y627" s="854"/>
      <c r="Z627" s="855"/>
      <c r="AA627" s="855"/>
      <c r="AB627" s="856"/>
      <c r="AC627" s="857"/>
      <c r="AD627" s="858"/>
      <c r="AE627" s="858"/>
      <c r="AF627" s="858"/>
      <c r="AG627" s="858"/>
      <c r="AH627" s="877"/>
      <c r="AI627" s="878"/>
      <c r="AJ627" s="878"/>
      <c r="AK627" s="878"/>
      <c r="AL627" s="861"/>
      <c r="AM627" s="862"/>
      <c r="AN627" s="862"/>
      <c r="AO627" s="863"/>
      <c r="AP627" s="864"/>
      <c r="AQ627" s="864"/>
      <c r="AR627" s="864"/>
      <c r="AS627" s="864"/>
      <c r="AT627" s="864"/>
      <c r="AU627" s="864"/>
      <c r="AV627" s="864"/>
      <c r="AW627" s="864"/>
      <c r="AX627" s="864"/>
      <c r="AY627">
        <f>COUNTA($E$627)</f>
        <v>0</v>
      </c>
    </row>
    <row r="628" spans="1:51" ht="30" hidden="1" customHeight="1" x14ac:dyDescent="0.15">
      <c r="A628" s="849">
        <v>5</v>
      </c>
      <c r="B628" s="849">
        <v>1</v>
      </c>
      <c r="C628" s="881"/>
      <c r="D628" s="881"/>
      <c r="E628" s="882"/>
      <c r="F628" s="882"/>
      <c r="G628" s="882"/>
      <c r="H628" s="882"/>
      <c r="I628" s="882"/>
      <c r="J628" s="851"/>
      <c r="K628" s="852"/>
      <c r="L628" s="852"/>
      <c r="M628" s="852"/>
      <c r="N628" s="852"/>
      <c r="O628" s="852"/>
      <c r="P628" s="853"/>
      <c r="Q628" s="853"/>
      <c r="R628" s="853"/>
      <c r="S628" s="853"/>
      <c r="T628" s="853"/>
      <c r="U628" s="853"/>
      <c r="V628" s="853"/>
      <c r="W628" s="853"/>
      <c r="X628" s="853"/>
      <c r="Y628" s="854"/>
      <c r="Z628" s="855"/>
      <c r="AA628" s="855"/>
      <c r="AB628" s="856"/>
      <c r="AC628" s="857"/>
      <c r="AD628" s="858"/>
      <c r="AE628" s="858"/>
      <c r="AF628" s="858"/>
      <c r="AG628" s="858"/>
      <c r="AH628" s="877"/>
      <c r="AI628" s="878"/>
      <c r="AJ628" s="878"/>
      <c r="AK628" s="878"/>
      <c r="AL628" s="861"/>
      <c r="AM628" s="862"/>
      <c r="AN628" s="862"/>
      <c r="AO628" s="863"/>
      <c r="AP628" s="864"/>
      <c r="AQ628" s="864"/>
      <c r="AR628" s="864"/>
      <c r="AS628" s="864"/>
      <c r="AT628" s="864"/>
      <c r="AU628" s="864"/>
      <c r="AV628" s="864"/>
      <c r="AW628" s="864"/>
      <c r="AX628" s="864"/>
      <c r="AY628">
        <f>COUNTA($E$628)</f>
        <v>0</v>
      </c>
    </row>
    <row r="629" spans="1:51" ht="30" hidden="1" customHeight="1" x14ac:dyDescent="0.15">
      <c r="A629" s="849">
        <v>6</v>
      </c>
      <c r="B629" s="849">
        <v>1</v>
      </c>
      <c r="C629" s="881"/>
      <c r="D629" s="881"/>
      <c r="E629" s="882"/>
      <c r="F629" s="882"/>
      <c r="G629" s="882"/>
      <c r="H629" s="882"/>
      <c r="I629" s="882"/>
      <c r="J629" s="851"/>
      <c r="K629" s="852"/>
      <c r="L629" s="852"/>
      <c r="M629" s="852"/>
      <c r="N629" s="852"/>
      <c r="O629" s="852"/>
      <c r="P629" s="853"/>
      <c r="Q629" s="853"/>
      <c r="R629" s="853"/>
      <c r="S629" s="853"/>
      <c r="T629" s="853"/>
      <c r="U629" s="853"/>
      <c r="V629" s="853"/>
      <c r="W629" s="853"/>
      <c r="X629" s="853"/>
      <c r="Y629" s="854"/>
      <c r="Z629" s="855"/>
      <c r="AA629" s="855"/>
      <c r="AB629" s="856"/>
      <c r="AC629" s="857"/>
      <c r="AD629" s="858"/>
      <c r="AE629" s="858"/>
      <c r="AF629" s="858"/>
      <c r="AG629" s="858"/>
      <c r="AH629" s="877"/>
      <c r="AI629" s="878"/>
      <c r="AJ629" s="878"/>
      <c r="AK629" s="878"/>
      <c r="AL629" s="861"/>
      <c r="AM629" s="862"/>
      <c r="AN629" s="862"/>
      <c r="AO629" s="863"/>
      <c r="AP629" s="864"/>
      <c r="AQ629" s="864"/>
      <c r="AR629" s="864"/>
      <c r="AS629" s="864"/>
      <c r="AT629" s="864"/>
      <c r="AU629" s="864"/>
      <c r="AV629" s="864"/>
      <c r="AW629" s="864"/>
      <c r="AX629" s="864"/>
      <c r="AY629">
        <f>COUNTA($E$629)</f>
        <v>0</v>
      </c>
    </row>
    <row r="630" spans="1:51" ht="30" hidden="1" customHeight="1" x14ac:dyDescent="0.15">
      <c r="A630" s="849">
        <v>7</v>
      </c>
      <c r="B630" s="849">
        <v>1</v>
      </c>
      <c r="C630" s="881"/>
      <c r="D630" s="881"/>
      <c r="E630" s="882"/>
      <c r="F630" s="882"/>
      <c r="G630" s="882"/>
      <c r="H630" s="882"/>
      <c r="I630" s="882"/>
      <c r="J630" s="851"/>
      <c r="K630" s="852"/>
      <c r="L630" s="852"/>
      <c r="M630" s="852"/>
      <c r="N630" s="852"/>
      <c r="O630" s="852"/>
      <c r="P630" s="853"/>
      <c r="Q630" s="853"/>
      <c r="R630" s="853"/>
      <c r="S630" s="853"/>
      <c r="T630" s="853"/>
      <c r="U630" s="853"/>
      <c r="V630" s="853"/>
      <c r="W630" s="853"/>
      <c r="X630" s="853"/>
      <c r="Y630" s="854"/>
      <c r="Z630" s="855"/>
      <c r="AA630" s="855"/>
      <c r="AB630" s="856"/>
      <c r="AC630" s="857"/>
      <c r="AD630" s="858"/>
      <c r="AE630" s="858"/>
      <c r="AF630" s="858"/>
      <c r="AG630" s="858"/>
      <c r="AH630" s="877"/>
      <c r="AI630" s="878"/>
      <c r="AJ630" s="878"/>
      <c r="AK630" s="878"/>
      <c r="AL630" s="861"/>
      <c r="AM630" s="862"/>
      <c r="AN630" s="862"/>
      <c r="AO630" s="863"/>
      <c r="AP630" s="864"/>
      <c r="AQ630" s="864"/>
      <c r="AR630" s="864"/>
      <c r="AS630" s="864"/>
      <c r="AT630" s="864"/>
      <c r="AU630" s="864"/>
      <c r="AV630" s="864"/>
      <c r="AW630" s="864"/>
      <c r="AX630" s="864"/>
      <c r="AY630">
        <f>COUNTA($E$630)</f>
        <v>0</v>
      </c>
    </row>
    <row r="631" spans="1:51" ht="30" hidden="1" customHeight="1" x14ac:dyDescent="0.15">
      <c r="A631" s="849">
        <v>8</v>
      </c>
      <c r="B631" s="849">
        <v>1</v>
      </c>
      <c r="C631" s="881"/>
      <c r="D631" s="881"/>
      <c r="E631" s="882"/>
      <c r="F631" s="882"/>
      <c r="G631" s="882"/>
      <c r="H631" s="882"/>
      <c r="I631" s="882"/>
      <c r="J631" s="851"/>
      <c r="K631" s="852"/>
      <c r="L631" s="852"/>
      <c r="M631" s="852"/>
      <c r="N631" s="852"/>
      <c r="O631" s="852"/>
      <c r="P631" s="853"/>
      <c r="Q631" s="853"/>
      <c r="R631" s="853"/>
      <c r="S631" s="853"/>
      <c r="T631" s="853"/>
      <c r="U631" s="853"/>
      <c r="V631" s="853"/>
      <c r="W631" s="853"/>
      <c r="X631" s="853"/>
      <c r="Y631" s="854"/>
      <c r="Z631" s="855"/>
      <c r="AA631" s="855"/>
      <c r="AB631" s="856"/>
      <c r="AC631" s="857"/>
      <c r="AD631" s="858"/>
      <c r="AE631" s="858"/>
      <c r="AF631" s="858"/>
      <c r="AG631" s="858"/>
      <c r="AH631" s="877"/>
      <c r="AI631" s="878"/>
      <c r="AJ631" s="878"/>
      <c r="AK631" s="878"/>
      <c r="AL631" s="861"/>
      <c r="AM631" s="862"/>
      <c r="AN631" s="862"/>
      <c r="AO631" s="863"/>
      <c r="AP631" s="864"/>
      <c r="AQ631" s="864"/>
      <c r="AR631" s="864"/>
      <c r="AS631" s="864"/>
      <c r="AT631" s="864"/>
      <c r="AU631" s="864"/>
      <c r="AV631" s="864"/>
      <c r="AW631" s="864"/>
      <c r="AX631" s="864"/>
      <c r="AY631">
        <f>COUNTA($E$631)</f>
        <v>0</v>
      </c>
    </row>
    <row r="632" spans="1:51" ht="30" hidden="1" customHeight="1" x14ac:dyDescent="0.15">
      <c r="A632" s="849">
        <v>9</v>
      </c>
      <c r="B632" s="849">
        <v>1</v>
      </c>
      <c r="C632" s="881"/>
      <c r="D632" s="881"/>
      <c r="E632" s="882"/>
      <c r="F632" s="882"/>
      <c r="G632" s="882"/>
      <c r="H632" s="882"/>
      <c r="I632" s="882"/>
      <c r="J632" s="851"/>
      <c r="K632" s="852"/>
      <c r="L632" s="852"/>
      <c r="M632" s="852"/>
      <c r="N632" s="852"/>
      <c r="O632" s="852"/>
      <c r="P632" s="853"/>
      <c r="Q632" s="853"/>
      <c r="R632" s="853"/>
      <c r="S632" s="853"/>
      <c r="T632" s="853"/>
      <c r="U632" s="853"/>
      <c r="V632" s="853"/>
      <c r="W632" s="853"/>
      <c r="X632" s="853"/>
      <c r="Y632" s="854"/>
      <c r="Z632" s="855"/>
      <c r="AA632" s="855"/>
      <c r="AB632" s="856"/>
      <c r="AC632" s="857"/>
      <c r="AD632" s="858"/>
      <c r="AE632" s="858"/>
      <c r="AF632" s="858"/>
      <c r="AG632" s="858"/>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49">
        <v>10</v>
      </c>
      <c r="B633" s="849">
        <v>1</v>
      </c>
      <c r="C633" s="881"/>
      <c r="D633" s="881"/>
      <c r="E633" s="882"/>
      <c r="F633" s="882"/>
      <c r="G633" s="882"/>
      <c r="H633" s="882"/>
      <c r="I633" s="882"/>
      <c r="J633" s="851"/>
      <c r="K633" s="852"/>
      <c r="L633" s="852"/>
      <c r="M633" s="852"/>
      <c r="N633" s="852"/>
      <c r="O633" s="852"/>
      <c r="P633" s="853"/>
      <c r="Q633" s="853"/>
      <c r="R633" s="853"/>
      <c r="S633" s="853"/>
      <c r="T633" s="853"/>
      <c r="U633" s="853"/>
      <c r="V633" s="853"/>
      <c r="W633" s="853"/>
      <c r="X633" s="853"/>
      <c r="Y633" s="854"/>
      <c r="Z633" s="855"/>
      <c r="AA633" s="855"/>
      <c r="AB633" s="856"/>
      <c r="AC633" s="857"/>
      <c r="AD633" s="858"/>
      <c r="AE633" s="858"/>
      <c r="AF633" s="858"/>
      <c r="AG633" s="858"/>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49">
        <v>11</v>
      </c>
      <c r="B634" s="849">
        <v>1</v>
      </c>
      <c r="C634" s="881"/>
      <c r="D634" s="881"/>
      <c r="E634" s="882"/>
      <c r="F634" s="882"/>
      <c r="G634" s="882"/>
      <c r="H634" s="882"/>
      <c r="I634" s="882"/>
      <c r="J634" s="851"/>
      <c r="K634" s="852"/>
      <c r="L634" s="852"/>
      <c r="M634" s="852"/>
      <c r="N634" s="852"/>
      <c r="O634" s="852"/>
      <c r="P634" s="853"/>
      <c r="Q634" s="853"/>
      <c r="R634" s="853"/>
      <c r="S634" s="853"/>
      <c r="T634" s="853"/>
      <c r="U634" s="853"/>
      <c r="V634" s="853"/>
      <c r="W634" s="853"/>
      <c r="X634" s="853"/>
      <c r="Y634" s="854"/>
      <c r="Z634" s="855"/>
      <c r="AA634" s="855"/>
      <c r="AB634" s="856"/>
      <c r="AC634" s="857"/>
      <c r="AD634" s="858"/>
      <c r="AE634" s="858"/>
      <c r="AF634" s="858"/>
      <c r="AG634" s="858"/>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49">
        <v>12</v>
      </c>
      <c r="B635" s="849">
        <v>1</v>
      </c>
      <c r="C635" s="881"/>
      <c r="D635" s="881"/>
      <c r="E635" s="882"/>
      <c r="F635" s="882"/>
      <c r="G635" s="882"/>
      <c r="H635" s="882"/>
      <c r="I635" s="882"/>
      <c r="J635" s="851"/>
      <c r="K635" s="852"/>
      <c r="L635" s="852"/>
      <c r="M635" s="852"/>
      <c r="N635" s="852"/>
      <c r="O635" s="852"/>
      <c r="P635" s="853"/>
      <c r="Q635" s="853"/>
      <c r="R635" s="853"/>
      <c r="S635" s="853"/>
      <c r="T635" s="853"/>
      <c r="U635" s="853"/>
      <c r="V635" s="853"/>
      <c r="W635" s="853"/>
      <c r="X635" s="853"/>
      <c r="Y635" s="854"/>
      <c r="Z635" s="855"/>
      <c r="AA635" s="855"/>
      <c r="AB635" s="856"/>
      <c r="AC635" s="857"/>
      <c r="AD635" s="858"/>
      <c r="AE635" s="858"/>
      <c r="AF635" s="858"/>
      <c r="AG635" s="858"/>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49">
        <v>13</v>
      </c>
      <c r="B636" s="849">
        <v>1</v>
      </c>
      <c r="C636" s="881"/>
      <c r="D636" s="881"/>
      <c r="E636" s="882"/>
      <c r="F636" s="882"/>
      <c r="G636" s="882"/>
      <c r="H636" s="882"/>
      <c r="I636" s="882"/>
      <c r="J636" s="851"/>
      <c r="K636" s="852"/>
      <c r="L636" s="852"/>
      <c r="M636" s="852"/>
      <c r="N636" s="852"/>
      <c r="O636" s="852"/>
      <c r="P636" s="853"/>
      <c r="Q636" s="853"/>
      <c r="R636" s="853"/>
      <c r="S636" s="853"/>
      <c r="T636" s="853"/>
      <c r="U636" s="853"/>
      <c r="V636" s="853"/>
      <c r="W636" s="853"/>
      <c r="X636" s="853"/>
      <c r="Y636" s="854"/>
      <c r="Z636" s="855"/>
      <c r="AA636" s="855"/>
      <c r="AB636" s="856"/>
      <c r="AC636" s="857"/>
      <c r="AD636" s="858"/>
      <c r="AE636" s="858"/>
      <c r="AF636" s="858"/>
      <c r="AG636" s="858"/>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49">
        <v>14</v>
      </c>
      <c r="B637" s="849">
        <v>1</v>
      </c>
      <c r="C637" s="881"/>
      <c r="D637" s="881"/>
      <c r="E637" s="882"/>
      <c r="F637" s="882"/>
      <c r="G637" s="882"/>
      <c r="H637" s="882"/>
      <c r="I637" s="882"/>
      <c r="J637" s="851"/>
      <c r="K637" s="852"/>
      <c r="L637" s="852"/>
      <c r="M637" s="852"/>
      <c r="N637" s="852"/>
      <c r="O637" s="852"/>
      <c r="P637" s="853"/>
      <c r="Q637" s="853"/>
      <c r="R637" s="853"/>
      <c r="S637" s="853"/>
      <c r="T637" s="853"/>
      <c r="U637" s="853"/>
      <c r="V637" s="853"/>
      <c r="W637" s="853"/>
      <c r="X637" s="853"/>
      <c r="Y637" s="854"/>
      <c r="Z637" s="855"/>
      <c r="AA637" s="855"/>
      <c r="AB637" s="856"/>
      <c r="AC637" s="857"/>
      <c r="AD637" s="858"/>
      <c r="AE637" s="858"/>
      <c r="AF637" s="858"/>
      <c r="AG637" s="858"/>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49">
        <v>15</v>
      </c>
      <c r="B638" s="849">
        <v>1</v>
      </c>
      <c r="C638" s="881"/>
      <c r="D638" s="881"/>
      <c r="E638" s="882"/>
      <c r="F638" s="882"/>
      <c r="G638" s="882"/>
      <c r="H638" s="882"/>
      <c r="I638" s="882"/>
      <c r="J638" s="851"/>
      <c r="K638" s="852"/>
      <c r="L638" s="852"/>
      <c r="M638" s="852"/>
      <c r="N638" s="852"/>
      <c r="O638" s="852"/>
      <c r="P638" s="853"/>
      <c r="Q638" s="853"/>
      <c r="R638" s="853"/>
      <c r="S638" s="853"/>
      <c r="T638" s="853"/>
      <c r="U638" s="853"/>
      <c r="V638" s="853"/>
      <c r="W638" s="853"/>
      <c r="X638" s="853"/>
      <c r="Y638" s="854"/>
      <c r="Z638" s="855"/>
      <c r="AA638" s="855"/>
      <c r="AB638" s="856"/>
      <c r="AC638" s="857"/>
      <c r="AD638" s="858"/>
      <c r="AE638" s="858"/>
      <c r="AF638" s="858"/>
      <c r="AG638" s="858"/>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49">
        <v>16</v>
      </c>
      <c r="B639" s="849">
        <v>1</v>
      </c>
      <c r="C639" s="881"/>
      <c r="D639" s="881"/>
      <c r="E639" s="882"/>
      <c r="F639" s="882"/>
      <c r="G639" s="882"/>
      <c r="H639" s="882"/>
      <c r="I639" s="882"/>
      <c r="J639" s="851"/>
      <c r="K639" s="852"/>
      <c r="L639" s="852"/>
      <c r="M639" s="852"/>
      <c r="N639" s="852"/>
      <c r="O639" s="852"/>
      <c r="P639" s="853"/>
      <c r="Q639" s="853"/>
      <c r="R639" s="853"/>
      <c r="S639" s="853"/>
      <c r="T639" s="853"/>
      <c r="U639" s="853"/>
      <c r="V639" s="853"/>
      <c r="W639" s="853"/>
      <c r="X639" s="853"/>
      <c r="Y639" s="854"/>
      <c r="Z639" s="855"/>
      <c r="AA639" s="855"/>
      <c r="AB639" s="856"/>
      <c r="AC639" s="857"/>
      <c r="AD639" s="858"/>
      <c r="AE639" s="858"/>
      <c r="AF639" s="858"/>
      <c r="AG639" s="858"/>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49">
        <v>17</v>
      </c>
      <c r="B640" s="849">
        <v>1</v>
      </c>
      <c r="C640" s="881"/>
      <c r="D640" s="881"/>
      <c r="E640" s="882"/>
      <c r="F640" s="882"/>
      <c r="G640" s="882"/>
      <c r="H640" s="882"/>
      <c r="I640" s="882"/>
      <c r="J640" s="851"/>
      <c r="K640" s="852"/>
      <c r="L640" s="852"/>
      <c r="M640" s="852"/>
      <c r="N640" s="852"/>
      <c r="O640" s="852"/>
      <c r="P640" s="853"/>
      <c r="Q640" s="853"/>
      <c r="R640" s="853"/>
      <c r="S640" s="853"/>
      <c r="T640" s="853"/>
      <c r="U640" s="853"/>
      <c r="V640" s="853"/>
      <c r="W640" s="853"/>
      <c r="X640" s="853"/>
      <c r="Y640" s="854"/>
      <c r="Z640" s="855"/>
      <c r="AA640" s="855"/>
      <c r="AB640" s="856"/>
      <c r="AC640" s="857"/>
      <c r="AD640" s="858"/>
      <c r="AE640" s="858"/>
      <c r="AF640" s="858"/>
      <c r="AG640" s="858"/>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49">
        <v>18</v>
      </c>
      <c r="B641" s="849">
        <v>1</v>
      </c>
      <c r="C641" s="881"/>
      <c r="D641" s="881"/>
      <c r="E641" s="596"/>
      <c r="F641" s="882"/>
      <c r="G641" s="882"/>
      <c r="H641" s="882"/>
      <c r="I641" s="882"/>
      <c r="J641" s="851"/>
      <c r="K641" s="852"/>
      <c r="L641" s="852"/>
      <c r="M641" s="852"/>
      <c r="N641" s="852"/>
      <c r="O641" s="852"/>
      <c r="P641" s="853"/>
      <c r="Q641" s="853"/>
      <c r="R641" s="853"/>
      <c r="S641" s="853"/>
      <c r="T641" s="853"/>
      <c r="U641" s="853"/>
      <c r="V641" s="853"/>
      <c r="W641" s="853"/>
      <c r="X641" s="853"/>
      <c r="Y641" s="854"/>
      <c r="Z641" s="855"/>
      <c r="AA641" s="855"/>
      <c r="AB641" s="856"/>
      <c r="AC641" s="857"/>
      <c r="AD641" s="858"/>
      <c r="AE641" s="858"/>
      <c r="AF641" s="858"/>
      <c r="AG641" s="858"/>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49">
        <v>19</v>
      </c>
      <c r="B642" s="849">
        <v>1</v>
      </c>
      <c r="C642" s="881"/>
      <c r="D642" s="881"/>
      <c r="E642" s="882"/>
      <c r="F642" s="882"/>
      <c r="G642" s="882"/>
      <c r="H642" s="882"/>
      <c r="I642" s="882"/>
      <c r="J642" s="851"/>
      <c r="K642" s="852"/>
      <c r="L642" s="852"/>
      <c r="M642" s="852"/>
      <c r="N642" s="852"/>
      <c r="O642" s="852"/>
      <c r="P642" s="853"/>
      <c r="Q642" s="853"/>
      <c r="R642" s="853"/>
      <c r="S642" s="853"/>
      <c r="T642" s="853"/>
      <c r="U642" s="853"/>
      <c r="V642" s="853"/>
      <c r="W642" s="853"/>
      <c r="X642" s="853"/>
      <c r="Y642" s="854"/>
      <c r="Z642" s="855"/>
      <c r="AA642" s="855"/>
      <c r="AB642" s="856"/>
      <c r="AC642" s="857"/>
      <c r="AD642" s="858"/>
      <c r="AE642" s="858"/>
      <c r="AF642" s="858"/>
      <c r="AG642" s="858"/>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49">
        <v>20</v>
      </c>
      <c r="B643" s="849">
        <v>1</v>
      </c>
      <c r="C643" s="881"/>
      <c r="D643" s="881"/>
      <c r="E643" s="882"/>
      <c r="F643" s="882"/>
      <c r="G643" s="882"/>
      <c r="H643" s="882"/>
      <c r="I643" s="882"/>
      <c r="J643" s="851"/>
      <c r="K643" s="852"/>
      <c r="L643" s="852"/>
      <c r="M643" s="852"/>
      <c r="N643" s="852"/>
      <c r="O643" s="852"/>
      <c r="P643" s="853"/>
      <c r="Q643" s="853"/>
      <c r="R643" s="853"/>
      <c r="S643" s="853"/>
      <c r="T643" s="853"/>
      <c r="U643" s="853"/>
      <c r="V643" s="853"/>
      <c r="W643" s="853"/>
      <c r="X643" s="853"/>
      <c r="Y643" s="854"/>
      <c r="Z643" s="855"/>
      <c r="AA643" s="855"/>
      <c r="AB643" s="856"/>
      <c r="AC643" s="857"/>
      <c r="AD643" s="858"/>
      <c r="AE643" s="858"/>
      <c r="AF643" s="858"/>
      <c r="AG643" s="858"/>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49">
        <v>21</v>
      </c>
      <c r="B644" s="849">
        <v>1</v>
      </c>
      <c r="C644" s="881"/>
      <c r="D644" s="881"/>
      <c r="E644" s="882"/>
      <c r="F644" s="882"/>
      <c r="G644" s="882"/>
      <c r="H644" s="882"/>
      <c r="I644" s="882"/>
      <c r="J644" s="851"/>
      <c r="K644" s="852"/>
      <c r="L644" s="852"/>
      <c r="M644" s="852"/>
      <c r="N644" s="852"/>
      <c r="O644" s="852"/>
      <c r="P644" s="853"/>
      <c r="Q644" s="853"/>
      <c r="R644" s="853"/>
      <c r="S644" s="853"/>
      <c r="T644" s="853"/>
      <c r="U644" s="853"/>
      <c r="V644" s="853"/>
      <c r="W644" s="853"/>
      <c r="X644" s="853"/>
      <c r="Y644" s="854"/>
      <c r="Z644" s="855"/>
      <c r="AA644" s="855"/>
      <c r="AB644" s="856"/>
      <c r="AC644" s="857"/>
      <c r="AD644" s="858"/>
      <c r="AE644" s="858"/>
      <c r="AF644" s="858"/>
      <c r="AG644" s="858"/>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49">
        <v>22</v>
      </c>
      <c r="B645" s="849">
        <v>1</v>
      </c>
      <c r="C645" s="881"/>
      <c r="D645" s="881"/>
      <c r="E645" s="882"/>
      <c r="F645" s="882"/>
      <c r="G645" s="882"/>
      <c r="H645" s="882"/>
      <c r="I645" s="882"/>
      <c r="J645" s="851"/>
      <c r="K645" s="852"/>
      <c r="L645" s="852"/>
      <c r="M645" s="852"/>
      <c r="N645" s="852"/>
      <c r="O645" s="852"/>
      <c r="P645" s="853"/>
      <c r="Q645" s="853"/>
      <c r="R645" s="853"/>
      <c r="S645" s="853"/>
      <c r="T645" s="853"/>
      <c r="U645" s="853"/>
      <c r="V645" s="853"/>
      <c r="W645" s="853"/>
      <c r="X645" s="853"/>
      <c r="Y645" s="854"/>
      <c r="Z645" s="855"/>
      <c r="AA645" s="855"/>
      <c r="AB645" s="856"/>
      <c r="AC645" s="857"/>
      <c r="AD645" s="858"/>
      <c r="AE645" s="858"/>
      <c r="AF645" s="858"/>
      <c r="AG645" s="858"/>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49">
        <v>23</v>
      </c>
      <c r="B646" s="849">
        <v>1</v>
      </c>
      <c r="C646" s="881"/>
      <c r="D646" s="881"/>
      <c r="E646" s="882"/>
      <c r="F646" s="882"/>
      <c r="G646" s="882"/>
      <c r="H646" s="882"/>
      <c r="I646" s="882"/>
      <c r="J646" s="851"/>
      <c r="K646" s="852"/>
      <c r="L646" s="852"/>
      <c r="M646" s="852"/>
      <c r="N646" s="852"/>
      <c r="O646" s="852"/>
      <c r="P646" s="853"/>
      <c r="Q646" s="853"/>
      <c r="R646" s="853"/>
      <c r="S646" s="853"/>
      <c r="T646" s="853"/>
      <c r="U646" s="853"/>
      <c r="V646" s="853"/>
      <c r="W646" s="853"/>
      <c r="X646" s="853"/>
      <c r="Y646" s="854"/>
      <c r="Z646" s="855"/>
      <c r="AA646" s="855"/>
      <c r="AB646" s="856"/>
      <c r="AC646" s="857"/>
      <c r="AD646" s="858"/>
      <c r="AE646" s="858"/>
      <c r="AF646" s="858"/>
      <c r="AG646" s="858"/>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49">
        <v>24</v>
      </c>
      <c r="B647" s="849">
        <v>1</v>
      </c>
      <c r="C647" s="881"/>
      <c r="D647" s="881"/>
      <c r="E647" s="882"/>
      <c r="F647" s="882"/>
      <c r="G647" s="882"/>
      <c r="H647" s="882"/>
      <c r="I647" s="882"/>
      <c r="J647" s="851"/>
      <c r="K647" s="852"/>
      <c r="L647" s="852"/>
      <c r="M647" s="852"/>
      <c r="N647" s="852"/>
      <c r="O647" s="852"/>
      <c r="P647" s="853"/>
      <c r="Q647" s="853"/>
      <c r="R647" s="853"/>
      <c r="S647" s="853"/>
      <c r="T647" s="853"/>
      <c r="U647" s="853"/>
      <c r="V647" s="853"/>
      <c r="W647" s="853"/>
      <c r="X647" s="853"/>
      <c r="Y647" s="854"/>
      <c r="Z647" s="855"/>
      <c r="AA647" s="855"/>
      <c r="AB647" s="856"/>
      <c r="AC647" s="857"/>
      <c r="AD647" s="858"/>
      <c r="AE647" s="858"/>
      <c r="AF647" s="858"/>
      <c r="AG647" s="858"/>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49">
        <v>25</v>
      </c>
      <c r="B648" s="849">
        <v>1</v>
      </c>
      <c r="C648" s="881"/>
      <c r="D648" s="881"/>
      <c r="E648" s="882"/>
      <c r="F648" s="882"/>
      <c r="G648" s="882"/>
      <c r="H648" s="882"/>
      <c r="I648" s="882"/>
      <c r="J648" s="851"/>
      <c r="K648" s="852"/>
      <c r="L648" s="852"/>
      <c r="M648" s="852"/>
      <c r="N648" s="852"/>
      <c r="O648" s="852"/>
      <c r="P648" s="853"/>
      <c r="Q648" s="853"/>
      <c r="R648" s="853"/>
      <c r="S648" s="853"/>
      <c r="T648" s="853"/>
      <c r="U648" s="853"/>
      <c r="V648" s="853"/>
      <c r="W648" s="853"/>
      <c r="X648" s="853"/>
      <c r="Y648" s="854"/>
      <c r="Z648" s="855"/>
      <c r="AA648" s="855"/>
      <c r="AB648" s="856"/>
      <c r="AC648" s="857"/>
      <c r="AD648" s="858"/>
      <c r="AE648" s="858"/>
      <c r="AF648" s="858"/>
      <c r="AG648" s="858"/>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49">
        <v>26</v>
      </c>
      <c r="B649" s="849">
        <v>1</v>
      </c>
      <c r="C649" s="881"/>
      <c r="D649" s="881"/>
      <c r="E649" s="882"/>
      <c r="F649" s="882"/>
      <c r="G649" s="882"/>
      <c r="H649" s="882"/>
      <c r="I649" s="882"/>
      <c r="J649" s="851"/>
      <c r="K649" s="852"/>
      <c r="L649" s="852"/>
      <c r="M649" s="852"/>
      <c r="N649" s="852"/>
      <c r="O649" s="852"/>
      <c r="P649" s="853"/>
      <c r="Q649" s="853"/>
      <c r="R649" s="853"/>
      <c r="S649" s="853"/>
      <c r="T649" s="853"/>
      <c r="U649" s="853"/>
      <c r="V649" s="853"/>
      <c r="W649" s="853"/>
      <c r="X649" s="853"/>
      <c r="Y649" s="854"/>
      <c r="Z649" s="855"/>
      <c r="AA649" s="855"/>
      <c r="AB649" s="856"/>
      <c r="AC649" s="857"/>
      <c r="AD649" s="858"/>
      <c r="AE649" s="858"/>
      <c r="AF649" s="858"/>
      <c r="AG649" s="858"/>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49">
        <v>27</v>
      </c>
      <c r="B650" s="849">
        <v>1</v>
      </c>
      <c r="C650" s="881"/>
      <c r="D650" s="881"/>
      <c r="E650" s="882"/>
      <c r="F650" s="882"/>
      <c r="G650" s="882"/>
      <c r="H650" s="882"/>
      <c r="I650" s="882"/>
      <c r="J650" s="851"/>
      <c r="K650" s="852"/>
      <c r="L650" s="852"/>
      <c r="M650" s="852"/>
      <c r="N650" s="852"/>
      <c r="O650" s="852"/>
      <c r="P650" s="853"/>
      <c r="Q650" s="853"/>
      <c r="R650" s="853"/>
      <c r="S650" s="853"/>
      <c r="T650" s="853"/>
      <c r="U650" s="853"/>
      <c r="V650" s="853"/>
      <c r="W650" s="853"/>
      <c r="X650" s="853"/>
      <c r="Y650" s="854"/>
      <c r="Z650" s="855"/>
      <c r="AA650" s="855"/>
      <c r="AB650" s="856"/>
      <c r="AC650" s="857"/>
      <c r="AD650" s="858"/>
      <c r="AE650" s="858"/>
      <c r="AF650" s="858"/>
      <c r="AG650" s="858"/>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49">
        <v>28</v>
      </c>
      <c r="B651" s="849">
        <v>1</v>
      </c>
      <c r="C651" s="881"/>
      <c r="D651" s="881"/>
      <c r="E651" s="882"/>
      <c r="F651" s="882"/>
      <c r="G651" s="882"/>
      <c r="H651" s="882"/>
      <c r="I651" s="882"/>
      <c r="J651" s="851"/>
      <c r="K651" s="852"/>
      <c r="L651" s="852"/>
      <c r="M651" s="852"/>
      <c r="N651" s="852"/>
      <c r="O651" s="852"/>
      <c r="P651" s="853"/>
      <c r="Q651" s="853"/>
      <c r="R651" s="853"/>
      <c r="S651" s="853"/>
      <c r="T651" s="853"/>
      <c r="U651" s="853"/>
      <c r="V651" s="853"/>
      <c r="W651" s="853"/>
      <c r="X651" s="853"/>
      <c r="Y651" s="854"/>
      <c r="Z651" s="855"/>
      <c r="AA651" s="855"/>
      <c r="AB651" s="856"/>
      <c r="AC651" s="857"/>
      <c r="AD651" s="858"/>
      <c r="AE651" s="858"/>
      <c r="AF651" s="858"/>
      <c r="AG651" s="858"/>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49">
        <v>29</v>
      </c>
      <c r="B652" s="849">
        <v>1</v>
      </c>
      <c r="C652" s="881"/>
      <c r="D652" s="881"/>
      <c r="E652" s="882"/>
      <c r="F652" s="882"/>
      <c r="G652" s="882"/>
      <c r="H652" s="882"/>
      <c r="I652" s="882"/>
      <c r="J652" s="851"/>
      <c r="K652" s="852"/>
      <c r="L652" s="852"/>
      <c r="M652" s="852"/>
      <c r="N652" s="852"/>
      <c r="O652" s="852"/>
      <c r="P652" s="853"/>
      <c r="Q652" s="853"/>
      <c r="R652" s="853"/>
      <c r="S652" s="853"/>
      <c r="T652" s="853"/>
      <c r="U652" s="853"/>
      <c r="V652" s="853"/>
      <c r="W652" s="853"/>
      <c r="X652" s="853"/>
      <c r="Y652" s="854"/>
      <c r="Z652" s="855"/>
      <c r="AA652" s="855"/>
      <c r="AB652" s="856"/>
      <c r="AC652" s="857"/>
      <c r="AD652" s="858"/>
      <c r="AE652" s="858"/>
      <c r="AF652" s="858"/>
      <c r="AG652" s="858"/>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49">
        <v>30</v>
      </c>
      <c r="B653" s="849">
        <v>1</v>
      </c>
      <c r="C653" s="881"/>
      <c r="D653" s="881"/>
      <c r="E653" s="882"/>
      <c r="F653" s="882"/>
      <c r="G653" s="882"/>
      <c r="H653" s="882"/>
      <c r="I653" s="882"/>
      <c r="J653" s="851"/>
      <c r="K653" s="852"/>
      <c r="L653" s="852"/>
      <c r="M653" s="852"/>
      <c r="N653" s="852"/>
      <c r="O653" s="852"/>
      <c r="P653" s="853"/>
      <c r="Q653" s="853"/>
      <c r="R653" s="853"/>
      <c r="S653" s="853"/>
      <c r="T653" s="853"/>
      <c r="U653" s="853"/>
      <c r="V653" s="853"/>
      <c r="W653" s="853"/>
      <c r="X653" s="853"/>
      <c r="Y653" s="854"/>
      <c r="Z653" s="855"/>
      <c r="AA653" s="855"/>
      <c r="AB653" s="856"/>
      <c r="AC653" s="857"/>
      <c r="AD653" s="858"/>
      <c r="AE653" s="858"/>
      <c r="AF653" s="858"/>
      <c r="AG653" s="858"/>
      <c r="AH653" s="877"/>
      <c r="AI653" s="878"/>
      <c r="AJ653" s="878"/>
      <c r="AK653" s="878"/>
      <c r="AL653" s="861"/>
      <c r="AM653" s="862"/>
      <c r="AN653" s="862"/>
      <c r="AO653" s="863"/>
      <c r="AP653" s="864"/>
      <c r="AQ653" s="864"/>
      <c r="AR653" s="864"/>
      <c r="AS653" s="864"/>
      <c r="AT653" s="864"/>
      <c r="AU653" s="864"/>
      <c r="AV653" s="864"/>
      <c r="AW653" s="864"/>
      <c r="AX653" s="86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50" man="1"/>
    <brk id="241" max="50" man="1"/>
    <brk id="42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412</v>
      </c>
      <c r="AA1" s="29" t="s">
        <v>73</v>
      </c>
      <c r="AB1" s="29" t="s">
        <v>413</v>
      </c>
      <c r="AC1" s="29" t="s">
        <v>30</v>
      </c>
      <c r="AD1" s="28"/>
      <c r="AE1" s="29" t="s">
        <v>42</v>
      </c>
      <c r="AF1" s="30"/>
      <c r="AG1" s="42" t="s">
        <v>176</v>
      </c>
      <c r="AI1" s="42" t="s">
        <v>179</v>
      </c>
      <c r="AK1" s="42" t="s">
        <v>184</v>
      </c>
      <c r="AM1" s="63"/>
      <c r="AN1" s="63"/>
      <c r="AP1" s="28" t="s">
        <v>236</v>
      </c>
    </row>
    <row r="2" spans="1:42" ht="13.5" customHeight="1" x14ac:dyDescent="0.15">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t="s">
        <v>607</v>
      </c>
      <c r="R2" s="13" t="str">
        <f>IF(Q2="","",P2)</f>
        <v>直接実施</v>
      </c>
      <c r="S2" s="13" t="str">
        <f>IF(R2="","",IF(S1&lt;&gt;"",CONCATENATE(S1,"、",R2),R2))</f>
        <v>直接実施</v>
      </c>
      <c r="T2" s="13"/>
      <c r="U2" s="78">
        <v>21</v>
      </c>
      <c r="W2" s="32" t="s">
        <v>161</v>
      </c>
      <c r="Y2" s="32" t="s">
        <v>59</v>
      </c>
      <c r="Z2" s="32" t="s">
        <v>59</v>
      </c>
      <c r="AA2" s="71" t="s">
        <v>282</v>
      </c>
      <c r="AB2" s="71" t="s">
        <v>507</v>
      </c>
      <c r="AC2" s="72" t="s">
        <v>125</v>
      </c>
      <c r="AD2" s="28"/>
      <c r="AE2" s="34" t="s">
        <v>157</v>
      </c>
      <c r="AF2" s="30"/>
      <c r="AG2" s="44" t="s">
        <v>247</v>
      </c>
      <c r="AI2" s="42" t="s">
        <v>279</v>
      </c>
      <c r="AK2" s="42" t="s">
        <v>185</v>
      </c>
      <c r="AM2" s="63"/>
      <c r="AN2" s="63"/>
      <c r="AP2" s="44" t="s">
        <v>247</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607</v>
      </c>
      <c r="M3" s="13" t="str">
        <f t="shared" ref="M3:M11" si="2">IF(L3="","",K3)</f>
        <v>文教及び科学振興</v>
      </c>
      <c r="N3" s="13" t="str">
        <f>IF(M3="",N2,IF(N2&lt;&gt;"",CONCATENATE(N2,"、",M3),M3))</f>
        <v>文教及び科学振興</v>
      </c>
      <c r="O3" s="13"/>
      <c r="P3" s="12" t="s">
        <v>66</v>
      </c>
      <c r="Q3" s="17"/>
      <c r="R3" s="13" t="str">
        <f t="shared" ref="R3:R8" si="3">IF(Q3="","",P3)</f>
        <v/>
      </c>
      <c r="S3" s="13" t="str">
        <f t="shared" ref="S3:S8" si="4">IF(R3="",S2,IF(S2&lt;&gt;"",CONCATENATE(S2,"、",R3),R3))</f>
        <v>直接実施</v>
      </c>
      <c r="T3" s="13"/>
      <c r="U3" s="32" t="s">
        <v>538</v>
      </c>
      <c r="W3" s="32" t="s">
        <v>136</v>
      </c>
      <c r="Y3" s="32" t="s">
        <v>60</v>
      </c>
      <c r="Z3" s="32" t="s">
        <v>414</v>
      </c>
      <c r="AA3" s="71" t="s">
        <v>380</v>
      </c>
      <c r="AB3" s="71" t="s">
        <v>508</v>
      </c>
      <c r="AC3" s="72" t="s">
        <v>126</v>
      </c>
      <c r="AD3" s="28"/>
      <c r="AE3" s="34" t="s">
        <v>158</v>
      </c>
      <c r="AF3" s="30"/>
      <c r="AG3" s="44" t="s">
        <v>248</v>
      </c>
      <c r="AI3" s="42" t="s">
        <v>178</v>
      </c>
      <c r="AK3" s="42" t="str">
        <f>CHAR(CODE(AK2)+1)</f>
        <v>B</v>
      </c>
      <c r="AM3" s="63"/>
      <c r="AN3" s="63"/>
      <c r="AP3" s="44" t="s">
        <v>248</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直接実施</v>
      </c>
      <c r="T4" s="13"/>
      <c r="U4" s="32" t="s">
        <v>594</v>
      </c>
      <c r="W4" s="32" t="s">
        <v>137</v>
      </c>
      <c r="Y4" s="32" t="s">
        <v>287</v>
      </c>
      <c r="Z4" s="32" t="s">
        <v>415</v>
      </c>
      <c r="AA4" s="71" t="s">
        <v>381</v>
      </c>
      <c r="AB4" s="71" t="s">
        <v>509</v>
      </c>
      <c r="AC4" s="71" t="s">
        <v>127</v>
      </c>
      <c r="AD4" s="28"/>
      <c r="AE4" s="34" t="s">
        <v>159</v>
      </c>
      <c r="AF4" s="30"/>
      <c r="AG4" s="44" t="s">
        <v>249</v>
      </c>
      <c r="AI4" s="42" t="s">
        <v>180</v>
      </c>
      <c r="AK4" s="42" t="str">
        <f t="shared" ref="AK4:AK49" si="7">CHAR(CODE(AK3)+1)</f>
        <v>C</v>
      </c>
      <c r="AM4" s="63"/>
      <c r="AN4" s="63"/>
      <c r="AP4" s="44" t="s">
        <v>249</v>
      </c>
    </row>
    <row r="5" spans="1:42" ht="13.5" customHeight="1" x14ac:dyDescent="0.15">
      <c r="A5" s="14" t="s">
        <v>79</v>
      </c>
      <c r="B5" s="15" t="s">
        <v>607</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直接実施</v>
      </c>
      <c r="T5" s="13"/>
      <c r="W5" s="32" t="s">
        <v>562</v>
      </c>
      <c r="Y5" s="32" t="s">
        <v>288</v>
      </c>
      <c r="Z5" s="32" t="s">
        <v>416</v>
      </c>
      <c r="AA5" s="71" t="s">
        <v>382</v>
      </c>
      <c r="AB5" s="71" t="s">
        <v>510</v>
      </c>
      <c r="AC5" s="71" t="s">
        <v>160</v>
      </c>
      <c r="AD5" s="31"/>
      <c r="AE5" s="34" t="s">
        <v>260</v>
      </c>
      <c r="AF5" s="30"/>
      <c r="AG5" s="44" t="s">
        <v>250</v>
      </c>
      <c r="AI5" s="42" t="s">
        <v>285</v>
      </c>
      <c r="AK5" s="42" t="str">
        <f t="shared" si="7"/>
        <v>D</v>
      </c>
      <c r="AP5" s="44" t="s">
        <v>250</v>
      </c>
    </row>
    <row r="6" spans="1:42" ht="13.5" customHeight="1" x14ac:dyDescent="0.15">
      <c r="A6" s="14" t="s">
        <v>80</v>
      </c>
      <c r="B6" s="15" t="s">
        <v>607</v>
      </c>
      <c r="C6" s="13" t="str">
        <f t="shared" si="0"/>
        <v>科学技術・イノベーション</v>
      </c>
      <c r="D6" s="13" t="str">
        <f t="shared" ref="D6:D21" si="8">IF(C6="",D5,IF(D5&lt;&gt;"",CONCATENATE(D5,"、",C6),C6))</f>
        <v>海洋政策、科学技術・イノベーション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直接実施</v>
      </c>
      <c r="T6" s="13"/>
      <c r="U6" s="32" t="s">
        <v>262</v>
      </c>
      <c r="W6" s="32" t="s">
        <v>564</v>
      </c>
      <c r="Y6" s="32" t="s">
        <v>289</v>
      </c>
      <c r="Z6" s="32" t="s">
        <v>417</v>
      </c>
      <c r="AA6" s="71" t="s">
        <v>383</v>
      </c>
      <c r="AB6" s="71" t="s">
        <v>511</v>
      </c>
      <c r="AC6" s="71" t="s">
        <v>128</v>
      </c>
      <c r="AD6" s="31"/>
      <c r="AE6" s="34" t="s">
        <v>257</v>
      </c>
      <c r="AF6" s="30"/>
      <c r="AG6" s="44" t="s">
        <v>251</v>
      </c>
      <c r="AI6" s="42" t="s">
        <v>286</v>
      </c>
      <c r="AK6" s="42" t="str">
        <f>CHAR(CODE(AK5)+1)</f>
        <v>E</v>
      </c>
      <c r="AP6" s="44" t="s">
        <v>251</v>
      </c>
    </row>
    <row r="7" spans="1:42" ht="13.5" customHeight="1" x14ac:dyDescent="0.15">
      <c r="A7" s="14" t="s">
        <v>81</v>
      </c>
      <c r="B7" s="15"/>
      <c r="C7" s="13" t="str">
        <f t="shared" si="0"/>
        <v/>
      </c>
      <c r="D7" s="13" t="str">
        <f t="shared" si="8"/>
        <v>海洋政策、科学技術・イノベーション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直接実施</v>
      </c>
      <c r="T7" s="13"/>
      <c r="U7" s="32"/>
      <c r="W7" s="32" t="s">
        <v>138</v>
      </c>
      <c r="Y7" s="32" t="s">
        <v>290</v>
      </c>
      <c r="Z7" s="32" t="s">
        <v>418</v>
      </c>
      <c r="AA7" s="71" t="s">
        <v>384</v>
      </c>
      <c r="AB7" s="71" t="s">
        <v>512</v>
      </c>
      <c r="AC7" s="31"/>
      <c r="AD7" s="31"/>
      <c r="AE7" s="32" t="s">
        <v>128</v>
      </c>
      <c r="AF7" s="30"/>
      <c r="AG7" s="44" t="s">
        <v>252</v>
      </c>
      <c r="AH7" s="66"/>
      <c r="AI7" s="44" t="s">
        <v>275</v>
      </c>
      <c r="AK7" s="42" t="str">
        <f>CHAR(CODE(AK6)+1)</f>
        <v>F</v>
      </c>
      <c r="AP7" s="44" t="s">
        <v>252</v>
      </c>
    </row>
    <row r="8" spans="1:42" ht="13.5" customHeight="1" x14ac:dyDescent="0.15">
      <c r="A8" s="14" t="s">
        <v>82</v>
      </c>
      <c r="B8" s="15"/>
      <c r="C8" s="13" t="str">
        <f t="shared" si="0"/>
        <v/>
      </c>
      <c r="D8" s="13" t="str">
        <f t="shared" si="8"/>
        <v>海洋政策、科学技術・イノベーション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直接実施</v>
      </c>
      <c r="T8" s="13"/>
      <c r="U8" s="32" t="s">
        <v>283</v>
      </c>
      <c r="W8" s="32" t="s">
        <v>139</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83</v>
      </c>
      <c r="B9" s="15"/>
      <c r="C9" s="13" t="str">
        <f t="shared" si="0"/>
        <v/>
      </c>
      <c r="D9" s="13" t="str">
        <f t="shared" si="8"/>
        <v>海洋政策、科学技術・イノベーション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284</v>
      </c>
      <c r="W9" s="32" t="s">
        <v>140</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t="s">
        <v>607</v>
      </c>
      <c r="C10" s="13" t="str">
        <f t="shared" si="0"/>
        <v>国土強靱化施策</v>
      </c>
      <c r="D10" s="13" t="str">
        <f t="shared" si="8"/>
        <v>海洋政策、科学技術・イノベーション、国土強靱化施策</v>
      </c>
      <c r="F10" s="18" t="s">
        <v>107</v>
      </c>
      <c r="G10" s="17"/>
      <c r="H10" s="13" t="str">
        <f t="shared" si="1"/>
        <v/>
      </c>
      <c r="I10" s="13" t="str">
        <f t="shared" si="5"/>
        <v>一般会計</v>
      </c>
      <c r="K10" s="14" t="s">
        <v>222</v>
      </c>
      <c r="L10" s="15"/>
      <c r="M10" s="13" t="str">
        <f t="shared" si="2"/>
        <v/>
      </c>
      <c r="N10" s="13" t="str">
        <f t="shared" si="6"/>
        <v>文教及び科学振興</v>
      </c>
      <c r="O10" s="13"/>
      <c r="P10" s="13" t="str">
        <f>S8</f>
        <v>直接実施</v>
      </c>
      <c r="Q10" s="19"/>
      <c r="T10" s="13"/>
      <c r="W10" s="32" t="s">
        <v>141</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84</v>
      </c>
      <c r="B11" s="15"/>
      <c r="C11" s="13" t="str">
        <f t="shared" si="0"/>
        <v/>
      </c>
      <c r="D11" s="13" t="str">
        <f t="shared" si="8"/>
        <v>海洋政策、科学技術・イノベーション、国土強靱化施策</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591</v>
      </c>
      <c r="Y11" s="32" t="s">
        <v>294</v>
      </c>
      <c r="Z11" s="32" t="s">
        <v>422</v>
      </c>
      <c r="AA11" s="71" t="s">
        <v>388</v>
      </c>
      <c r="AB11" s="71" t="s">
        <v>516</v>
      </c>
      <c r="AC11" s="31"/>
      <c r="AD11" s="31"/>
      <c r="AE11" s="31"/>
      <c r="AF11" s="30"/>
      <c r="AG11" s="42" t="s">
        <v>242</v>
      </c>
      <c r="AK11" s="42" t="str">
        <f t="shared" si="7"/>
        <v>J</v>
      </c>
    </row>
    <row r="12" spans="1:42" ht="13.5" customHeight="1" x14ac:dyDescent="0.15">
      <c r="A12" s="14" t="s">
        <v>85</v>
      </c>
      <c r="B12" s="15"/>
      <c r="C12" s="13" t="str">
        <f t="shared" ref="C12:C23" si="9">IF(B12="","",A12)</f>
        <v/>
      </c>
      <c r="D12" s="13" t="str">
        <f t="shared" si="8"/>
        <v>海洋政策、科学技術・イノベーション、国土強靱化施策</v>
      </c>
      <c r="F12" s="18" t="s">
        <v>109</v>
      </c>
      <c r="G12" s="17"/>
      <c r="H12" s="13" t="str">
        <f t="shared" si="1"/>
        <v/>
      </c>
      <c r="I12" s="13" t="str">
        <f t="shared" si="5"/>
        <v>一般会計</v>
      </c>
      <c r="K12" s="13"/>
      <c r="L12" s="13"/>
      <c r="O12" s="13"/>
      <c r="P12" s="13"/>
      <c r="Q12" s="19"/>
      <c r="T12" s="13"/>
      <c r="U12" s="29" t="s">
        <v>539</v>
      </c>
      <c r="W12" s="32" t="s">
        <v>142</v>
      </c>
      <c r="Y12" s="32" t="s">
        <v>295</v>
      </c>
      <c r="Z12" s="32" t="s">
        <v>423</v>
      </c>
      <c r="AA12" s="71" t="s">
        <v>389</v>
      </c>
      <c r="AB12" s="71" t="s">
        <v>517</v>
      </c>
      <c r="AC12" s="31"/>
      <c r="AD12" s="31"/>
      <c r="AE12" s="31"/>
      <c r="AF12" s="30"/>
      <c r="AG12" s="42" t="s">
        <v>240</v>
      </c>
      <c r="AK12" s="42" t="str">
        <f t="shared" si="7"/>
        <v>K</v>
      </c>
    </row>
    <row r="13" spans="1:42" ht="13.5" customHeight="1" x14ac:dyDescent="0.15">
      <c r="A13" s="14" t="s">
        <v>86</v>
      </c>
      <c r="B13" s="15"/>
      <c r="C13" s="13" t="str">
        <f t="shared" si="9"/>
        <v/>
      </c>
      <c r="D13" s="13" t="str">
        <f t="shared" si="8"/>
        <v>海洋政策、科学技術・イノベーション、国土強靱化施策</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296</v>
      </c>
      <c r="Z13" s="32" t="s">
        <v>424</v>
      </c>
      <c r="AA13" s="71" t="s">
        <v>390</v>
      </c>
      <c r="AB13" s="71" t="s">
        <v>518</v>
      </c>
      <c r="AC13" s="31"/>
      <c r="AD13" s="31"/>
      <c r="AE13" s="31"/>
      <c r="AF13" s="30"/>
      <c r="AG13" s="42" t="s">
        <v>241</v>
      </c>
      <c r="AK13" s="42" t="str">
        <f t="shared" si="7"/>
        <v>L</v>
      </c>
    </row>
    <row r="14" spans="1:42" ht="13.5" customHeight="1" x14ac:dyDescent="0.15">
      <c r="A14" s="14" t="s">
        <v>87</v>
      </c>
      <c r="B14" s="15"/>
      <c r="C14" s="13" t="str">
        <f t="shared" si="9"/>
        <v/>
      </c>
      <c r="D14" s="13" t="str">
        <f t="shared" si="8"/>
        <v>海洋政策、科学技術・イノベーション、国土強靱化施策</v>
      </c>
      <c r="F14" s="18" t="s">
        <v>111</v>
      </c>
      <c r="G14" s="17"/>
      <c r="H14" s="13" t="str">
        <f t="shared" si="1"/>
        <v/>
      </c>
      <c r="I14" s="13" t="str">
        <f t="shared" si="5"/>
        <v>一般会計</v>
      </c>
      <c r="K14" s="13"/>
      <c r="L14" s="13"/>
      <c r="O14" s="13"/>
      <c r="P14" s="13"/>
      <c r="Q14" s="19"/>
      <c r="T14" s="13"/>
      <c r="U14" s="32" t="s">
        <v>540</v>
      </c>
      <c r="W14" s="32" t="s">
        <v>144</v>
      </c>
      <c r="Y14" s="32" t="s">
        <v>297</v>
      </c>
      <c r="Z14" s="32" t="s">
        <v>425</v>
      </c>
      <c r="AA14" s="71" t="s">
        <v>391</v>
      </c>
      <c r="AB14" s="71" t="s">
        <v>519</v>
      </c>
      <c r="AC14" s="31"/>
      <c r="AD14" s="31"/>
      <c r="AE14" s="31"/>
      <c r="AF14" s="30"/>
      <c r="AG14" s="62"/>
      <c r="AK14" s="42" t="str">
        <f t="shared" si="7"/>
        <v>M</v>
      </c>
    </row>
    <row r="15" spans="1:42" ht="13.5" customHeight="1" x14ac:dyDescent="0.15">
      <c r="A15" s="14" t="s">
        <v>88</v>
      </c>
      <c r="B15" s="15"/>
      <c r="C15" s="13" t="str">
        <f t="shared" si="9"/>
        <v/>
      </c>
      <c r="D15" s="13" t="str">
        <f t="shared" si="8"/>
        <v>海洋政策、科学技術・イノベーション、国土強靱化施策</v>
      </c>
      <c r="F15" s="18" t="s">
        <v>112</v>
      </c>
      <c r="G15" s="17"/>
      <c r="H15" s="13" t="str">
        <f t="shared" si="1"/>
        <v/>
      </c>
      <c r="I15" s="13" t="str">
        <f t="shared" si="5"/>
        <v>一般会計</v>
      </c>
      <c r="K15" s="13"/>
      <c r="L15" s="13"/>
      <c r="O15" s="13"/>
      <c r="P15" s="13"/>
      <c r="Q15" s="19"/>
      <c r="T15" s="13"/>
      <c r="U15" s="32" t="s">
        <v>541</v>
      </c>
      <c r="W15" s="32" t="s">
        <v>145</v>
      </c>
      <c r="Y15" s="32" t="s">
        <v>298</v>
      </c>
      <c r="Z15" s="32" t="s">
        <v>426</v>
      </c>
      <c r="AA15" s="71" t="s">
        <v>392</v>
      </c>
      <c r="AB15" s="71" t="s">
        <v>520</v>
      </c>
      <c r="AC15" s="31"/>
      <c r="AD15" s="31"/>
      <c r="AE15" s="31"/>
      <c r="AF15" s="30"/>
      <c r="AG15" s="63"/>
      <c r="AK15" s="42" t="str">
        <f t="shared" si="7"/>
        <v>N</v>
      </c>
    </row>
    <row r="16" spans="1:42" ht="13.5" customHeight="1" x14ac:dyDescent="0.15">
      <c r="A16" s="14" t="s">
        <v>89</v>
      </c>
      <c r="B16" s="15" t="s">
        <v>607</v>
      </c>
      <c r="C16" s="13" t="str">
        <f t="shared" si="9"/>
        <v>地球温暖化対策</v>
      </c>
      <c r="D16" s="13" t="str">
        <f t="shared" si="8"/>
        <v>海洋政策、科学技術・イノベーション、国土強靱化施策、地球温暖化対策</v>
      </c>
      <c r="F16" s="18" t="s">
        <v>113</v>
      </c>
      <c r="G16" s="17"/>
      <c r="H16" s="13" t="str">
        <f t="shared" si="1"/>
        <v/>
      </c>
      <c r="I16" s="13" t="str">
        <f t="shared" si="5"/>
        <v>一般会計</v>
      </c>
      <c r="K16" s="13"/>
      <c r="L16" s="13"/>
      <c r="O16" s="13"/>
      <c r="P16" s="13"/>
      <c r="Q16" s="19"/>
      <c r="T16" s="13"/>
      <c r="U16" s="32" t="s">
        <v>542</v>
      </c>
      <c r="W16" s="32" t="s">
        <v>146</v>
      </c>
      <c r="Y16" s="32" t="s">
        <v>299</v>
      </c>
      <c r="Z16" s="32" t="s">
        <v>427</v>
      </c>
      <c r="AA16" s="71" t="s">
        <v>393</v>
      </c>
      <c r="AB16" s="71" t="s">
        <v>521</v>
      </c>
      <c r="AC16" s="31"/>
      <c r="AD16" s="31"/>
      <c r="AE16" s="31"/>
      <c r="AF16" s="30"/>
      <c r="AG16" s="63"/>
      <c r="AK16" s="42" t="str">
        <f t="shared" si="7"/>
        <v>O</v>
      </c>
    </row>
    <row r="17" spans="1:37" ht="13.5" customHeight="1" x14ac:dyDescent="0.15">
      <c r="A17" s="14" t="s">
        <v>90</v>
      </c>
      <c r="B17" s="15"/>
      <c r="C17" s="13" t="str">
        <f t="shared" si="9"/>
        <v/>
      </c>
      <c r="D17" s="13" t="str">
        <f t="shared" si="8"/>
        <v>海洋政策、科学技術・イノベーション、国土強靱化施策、地球温暖化対策</v>
      </c>
      <c r="F17" s="18" t="s">
        <v>114</v>
      </c>
      <c r="G17" s="17"/>
      <c r="H17" s="13" t="str">
        <f t="shared" si="1"/>
        <v/>
      </c>
      <c r="I17" s="13" t="str">
        <f t="shared" si="5"/>
        <v>一般会計</v>
      </c>
      <c r="K17" s="13"/>
      <c r="L17" s="13"/>
      <c r="O17" s="13"/>
      <c r="P17" s="13"/>
      <c r="Q17" s="19"/>
      <c r="T17" s="13"/>
      <c r="U17" s="32" t="s">
        <v>560</v>
      </c>
      <c r="W17" s="32" t="s">
        <v>147</v>
      </c>
      <c r="Y17" s="32" t="s">
        <v>300</v>
      </c>
      <c r="Z17" s="32" t="s">
        <v>428</v>
      </c>
      <c r="AA17" s="71" t="s">
        <v>394</v>
      </c>
      <c r="AB17" s="71" t="s">
        <v>522</v>
      </c>
      <c r="AC17" s="31"/>
      <c r="AD17" s="31"/>
      <c r="AE17" s="31"/>
      <c r="AF17" s="30"/>
      <c r="AG17" s="63"/>
      <c r="AK17" s="42" t="str">
        <f t="shared" si="7"/>
        <v>P</v>
      </c>
    </row>
    <row r="18" spans="1:37" ht="13.5" customHeight="1" x14ac:dyDescent="0.15">
      <c r="A18" s="14" t="s">
        <v>91</v>
      </c>
      <c r="B18" s="15"/>
      <c r="C18" s="13" t="str">
        <f t="shared" si="9"/>
        <v/>
      </c>
      <c r="D18" s="13" t="str">
        <f t="shared" si="8"/>
        <v>海洋政策、科学技術・イノベーション、国土強靱化施策、地球温暖化対策</v>
      </c>
      <c r="F18" s="18" t="s">
        <v>115</v>
      </c>
      <c r="G18" s="17"/>
      <c r="H18" s="13" t="str">
        <f t="shared" si="1"/>
        <v/>
      </c>
      <c r="I18" s="13" t="str">
        <f t="shared" si="5"/>
        <v>一般会計</v>
      </c>
      <c r="K18" s="13"/>
      <c r="L18" s="13"/>
      <c r="O18" s="13"/>
      <c r="P18" s="13"/>
      <c r="Q18" s="19"/>
      <c r="T18" s="13"/>
      <c r="U18" s="32" t="s">
        <v>543</v>
      </c>
      <c r="W18" s="32" t="s">
        <v>148</v>
      </c>
      <c r="Y18" s="32" t="s">
        <v>301</v>
      </c>
      <c r="Z18" s="32" t="s">
        <v>429</v>
      </c>
      <c r="AA18" s="71" t="s">
        <v>395</v>
      </c>
      <c r="AB18" s="71" t="s">
        <v>523</v>
      </c>
      <c r="AC18" s="31"/>
      <c r="AD18" s="31"/>
      <c r="AE18" s="31"/>
      <c r="AF18" s="30"/>
      <c r="AK18" s="42" t="str">
        <f t="shared" si="7"/>
        <v>Q</v>
      </c>
    </row>
    <row r="19" spans="1:37" ht="13.5" customHeight="1" x14ac:dyDescent="0.15">
      <c r="A19" s="14" t="s">
        <v>207</v>
      </c>
      <c r="B19" s="15"/>
      <c r="C19" s="13" t="str">
        <f t="shared" si="9"/>
        <v/>
      </c>
      <c r="D19" s="13" t="str">
        <f t="shared" si="8"/>
        <v>海洋政策、科学技術・イノベーション、国土強靱化施策、地球温暖化対策</v>
      </c>
      <c r="F19" s="18" t="s">
        <v>116</v>
      </c>
      <c r="G19" s="17"/>
      <c r="H19" s="13" t="str">
        <f t="shared" si="1"/>
        <v/>
      </c>
      <c r="I19" s="13" t="str">
        <f t="shared" si="5"/>
        <v>一般会計</v>
      </c>
      <c r="K19" s="13"/>
      <c r="L19" s="13"/>
      <c r="O19" s="13"/>
      <c r="P19" s="13"/>
      <c r="Q19" s="19"/>
      <c r="T19" s="13"/>
      <c r="U19" s="32" t="s">
        <v>544</v>
      </c>
      <c r="W19" s="32" t="s">
        <v>149</v>
      </c>
      <c r="Y19" s="32" t="s">
        <v>302</v>
      </c>
      <c r="Z19" s="32" t="s">
        <v>430</v>
      </c>
      <c r="AA19" s="71" t="s">
        <v>396</v>
      </c>
      <c r="AB19" s="71" t="s">
        <v>524</v>
      </c>
      <c r="AC19" s="31"/>
      <c r="AD19" s="31"/>
      <c r="AE19" s="31"/>
      <c r="AF19" s="30"/>
      <c r="AK19" s="42" t="str">
        <f t="shared" si="7"/>
        <v>R</v>
      </c>
    </row>
    <row r="20" spans="1:37" ht="13.5" customHeight="1" x14ac:dyDescent="0.15">
      <c r="A20" s="14" t="s">
        <v>208</v>
      </c>
      <c r="B20" s="15"/>
      <c r="C20" s="13" t="str">
        <f t="shared" si="9"/>
        <v/>
      </c>
      <c r="D20" s="13" t="str">
        <f t="shared" si="8"/>
        <v>海洋政策、科学技術・イノベーション、国土強靱化施策、地球温暖化対策</v>
      </c>
      <c r="F20" s="18" t="s">
        <v>206</v>
      </c>
      <c r="G20" s="17"/>
      <c r="H20" s="13" t="str">
        <f t="shared" si="1"/>
        <v/>
      </c>
      <c r="I20" s="13" t="str">
        <f t="shared" si="5"/>
        <v>一般会計</v>
      </c>
      <c r="K20" s="13"/>
      <c r="L20" s="13"/>
      <c r="O20" s="13"/>
      <c r="P20" s="13"/>
      <c r="Q20" s="19"/>
      <c r="T20" s="13"/>
      <c r="U20" s="32" t="s">
        <v>545</v>
      </c>
      <c r="W20" s="32" t="s">
        <v>150</v>
      </c>
      <c r="Y20" s="32" t="s">
        <v>303</v>
      </c>
      <c r="Z20" s="32" t="s">
        <v>431</v>
      </c>
      <c r="AA20" s="71" t="s">
        <v>397</v>
      </c>
      <c r="AB20" s="71" t="s">
        <v>525</v>
      </c>
      <c r="AC20" s="31"/>
      <c r="AD20" s="31"/>
      <c r="AE20" s="31"/>
      <c r="AF20" s="30"/>
      <c r="AK20" s="42" t="str">
        <f t="shared" si="7"/>
        <v>S</v>
      </c>
    </row>
    <row r="21" spans="1:37" ht="13.5" customHeight="1" x14ac:dyDescent="0.15">
      <c r="A21" s="14" t="s">
        <v>209</v>
      </c>
      <c r="B21" s="15"/>
      <c r="C21" s="13" t="str">
        <f t="shared" si="9"/>
        <v/>
      </c>
      <c r="D21" s="13" t="str">
        <f t="shared" si="8"/>
        <v>海洋政策、科学技術・イノベーション、国土強靱化施策、地球温暖化対策</v>
      </c>
      <c r="F21" s="18" t="s">
        <v>117</v>
      </c>
      <c r="G21" s="17"/>
      <c r="H21" s="13" t="str">
        <f t="shared" si="1"/>
        <v/>
      </c>
      <c r="I21" s="13" t="str">
        <f t="shared" si="5"/>
        <v>一般会計</v>
      </c>
      <c r="K21" s="13"/>
      <c r="L21" s="13"/>
      <c r="O21" s="13"/>
      <c r="P21" s="13"/>
      <c r="Q21" s="19"/>
      <c r="T21" s="13"/>
      <c r="U21" s="32" t="s">
        <v>546</v>
      </c>
      <c r="W21" s="32" t="s">
        <v>151</v>
      </c>
      <c r="Y21" s="32" t="s">
        <v>304</v>
      </c>
      <c r="Z21" s="32" t="s">
        <v>432</v>
      </c>
      <c r="AA21" s="71" t="s">
        <v>398</v>
      </c>
      <c r="AB21" s="71" t="s">
        <v>526</v>
      </c>
      <c r="AC21" s="31"/>
      <c r="AD21" s="31"/>
      <c r="AE21" s="31"/>
      <c r="AF21" s="30"/>
      <c r="AK21" s="42" t="str">
        <f t="shared" si="7"/>
        <v>T</v>
      </c>
    </row>
    <row r="22" spans="1:37" ht="13.5" customHeight="1" x14ac:dyDescent="0.15">
      <c r="A22" s="14" t="s">
        <v>210</v>
      </c>
      <c r="B22" s="15"/>
      <c r="C22" s="13" t="str">
        <f t="shared" si="9"/>
        <v/>
      </c>
      <c r="D22" s="13" t="str">
        <f>IF(C22="",D21,IF(D21&lt;&gt;"",CONCATENATE(D21,"、",C22),C22))</f>
        <v>海洋政策、科学技術・イノベーション、国土強靱化施策、地球温暖化対策</v>
      </c>
      <c r="F22" s="18" t="s">
        <v>118</v>
      </c>
      <c r="G22" s="17"/>
      <c r="H22" s="13" t="str">
        <f t="shared" si="1"/>
        <v/>
      </c>
      <c r="I22" s="13" t="str">
        <f t="shared" si="5"/>
        <v>一般会計</v>
      </c>
      <c r="K22" s="13"/>
      <c r="L22" s="13"/>
      <c r="O22" s="13"/>
      <c r="P22" s="13"/>
      <c r="Q22" s="19"/>
      <c r="T22" s="13"/>
      <c r="U22" s="32" t="s">
        <v>593</v>
      </c>
      <c r="W22" s="32" t="s">
        <v>152</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海洋政策、科学技術・イノベーション、国土強靱化施策、地球温暖化対策</v>
      </c>
      <c r="F23" s="18" t="s">
        <v>119</v>
      </c>
      <c r="G23" s="17"/>
      <c r="H23" s="13" t="str">
        <f t="shared" si="1"/>
        <v/>
      </c>
      <c r="I23" s="13" t="str">
        <f t="shared" si="5"/>
        <v>一般会計</v>
      </c>
      <c r="K23" s="13"/>
      <c r="L23" s="13"/>
      <c r="O23" s="13"/>
      <c r="P23" s="13"/>
      <c r="Q23" s="19"/>
      <c r="T23" s="13"/>
      <c r="U23" s="32" t="s">
        <v>547</v>
      </c>
      <c r="W23" s="32" t="s">
        <v>153</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154</v>
      </c>
      <c r="Y24" s="32" t="s">
        <v>307</v>
      </c>
      <c r="Z24" s="32" t="s">
        <v>435</v>
      </c>
      <c r="AA24" s="71" t="s">
        <v>401</v>
      </c>
      <c r="AB24" s="71" t="s">
        <v>529</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海洋政策、科学技術・イノベーション、国土強靱化施策、地球温暖化対策</v>
      </c>
      <c r="B27" s="13"/>
      <c r="F27" s="18" t="s">
        <v>122</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556</v>
      </c>
      <c r="Y32" s="32" t="s">
        <v>315</v>
      </c>
      <c r="Z32" s="32" t="s">
        <v>443</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156</v>
      </c>
      <c r="Y45" s="32" t="s">
        <v>328</v>
      </c>
      <c r="Z45" s="32" t="s">
        <v>456</v>
      </c>
      <c r="AF45" s="30"/>
      <c r="AK45" s="42" t="str">
        <f t="shared" si="7"/>
        <v>r</v>
      </c>
    </row>
    <row r="46" spans="1:37" x14ac:dyDescent="0.15">
      <c r="A46" s="13"/>
      <c r="B46" s="13"/>
      <c r="F46" s="13"/>
      <c r="G46" s="19"/>
      <c r="K46" s="13"/>
      <c r="L46" s="13"/>
      <c r="O46" s="13"/>
      <c r="P46" s="13"/>
      <c r="Q46" s="19"/>
      <c r="T46" s="13"/>
      <c r="U46" s="78" t="s">
        <v>592</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62</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595</v>
      </c>
      <c r="Z100" s="32" t="s">
        <v>511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2022-09-22T10:26:47Z</cp:lastPrinted>
  <dcterms:created xsi:type="dcterms:W3CDTF">2012-03-13T00:50:25Z</dcterms:created>
  <dcterms:modified xsi:type="dcterms:W3CDTF">2022-11-28T09:58:03Z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