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総政局（建）\(全体版）【令和4年度第二次補正】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<sst xmlns="http://schemas.openxmlformats.org/spreadsheetml/2006/main" count="1387" uniqueCount="707">
  <si>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</si>
  <si>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</si>
  <si>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</si>
  <si>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</si>
  <si>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</si>
  <si>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</si>
  <si>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</si>
  <si>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</si>
  <si>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</si>
  <si>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</si>
  <si>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</si>
  <si>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</si>
  <si>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</si>
  <si>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</si>
  <si>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</si>
  <si>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</si>
  <si>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</si>
  <si>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</si>
  <si>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</si>
  <si>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</si>
  <si>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</si>
  <si>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</si>
  <si>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</si>
  <si>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</si>
  <si>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</si>
  <si>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</si>
  <si>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</si>
  <si>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</si>
  <si>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</si>
  <si>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</si>
  <si>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</si>
  <si>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</si>
  <si>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</si>
  <si>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</si>
  <si>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</si>
  <si>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</si>
  <si>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</si>
  <si>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</si>
  <si>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</si>
  <si>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</si>
  <si>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</si>
  <si>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</si>
  <si>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</si>
  <si>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</si>
  <si>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</si>
  <si>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</si>
  <si>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</si>
  <si>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</si>
  <si>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</si>
  <si>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</si>
  <si>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</si>
  <si>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</si>
  <si>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</si>
  <si>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</si>
  <si>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</si>
  <si>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</si>
  <si>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</si>
  <si>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</si>
  <si>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</si>
  <si>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</si>
  <si>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</si>
  <si>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</si>
  <si>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</si>
  <si>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</si>
  <si>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</si>
  <si>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</si>
  <si>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</si>
  <si>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</si>
  <si>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</si>
  <si>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</si>
  <si>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</si>
  <si>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</si>
  <si>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</si>
  <si>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</si>
  <si>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</si>
  <si>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</si>
  <si>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</si>
  <si>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</si>
  <si>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</si>
  <si>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</si>
  <si>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</si>
  <si>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</si>
  <si>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</si>
  <si>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</si>
  <si>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</si>
  <si>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</si>
  <si>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</si>
  <si>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</si>
  <si>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</si>
  <si>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</si>
  <si>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</si>
  <si>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</si>
  <si>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</si>
  <si>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</si>
  <si>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</si>
  <si>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</si>
  <si>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</si>
  <si>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</si>
  <si>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</si>
  <si>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</si>
  <si>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</si>
  <si>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</si>
  <si>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</si>
  <si>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</si>
  <si>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</si>
  <si>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</si>
  <si>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</si>
  <si>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</si>
  <si>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</si>
  <si>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</si>
  <si>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</si>
  <si>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</si>
  <si>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</si>
  <si>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</si>
  <si>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</si>
  <si>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</si>
  <si>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</si>
  <si>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</si>
  <si>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</si>
  <si>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</si>
  <si>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</si>
  <si>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</si>
  <si>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</si>
  <si>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</si>
  <si>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</si>
  <si>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</si>
  <si>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</si>
  <si>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</si>
  <si>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</si>
  <si>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</si>
  <si>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</si>
  <si>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</si>
  <si>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</si>
  <si>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</si>
  <si>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</si>
  <si>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</si>
  <si>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</si>
  <si>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</si>
  <si>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</si>
  <si>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</si>
  <si>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</si>
  <si>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</si>
  <si>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</si>
  <si>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</si>
  <si>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</si>
  <si>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</si>
  <si>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</si>
  <si>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</si>
  <si>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</si>
  <si>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</si>
  <si>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</si>
  <si>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</si>
  <si>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</si>
  <si>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</si>
  <si>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</si>
  <si>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</si>
  <si>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</si>
  <si>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</si>
  <si>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</si>
  <si>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</si>
  <si>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</si>
  <si>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</si>
  <si>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</si>
  <si>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</si>
  <si>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</si>
  <si>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</si>
  <si>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</si>
  <si>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</si>
  <si>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</si>
  <si>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</si>
  <si>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</si>
  <si>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</si>
  <si>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</si>
  <si>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</si>
  <si>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</si>
  <si>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</si>
  <si>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</si>
  <si>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</si>
  <si>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</si>
  <si>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</si>
  <si>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</si>
  <si>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</si>
  <si>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</si>
  <si>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</si>
  <si>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</si>
  <si>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</si>
  <si>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</si>
  <si>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</si>
  <si>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</si>
  <si>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</si>
  <si>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</si>
  <si>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</si>
  <si>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</si>
  <si>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</si>
  <si>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</si>
  <si>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</si>
  <si>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</si>
  <si>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</si>
  <si>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</si>
  <si>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</si>
  <si>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</si>
  <si>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</si>
  <si>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</si>
  <si>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</si>
  <si>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</si>
  <si>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</si>
  <si>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</si>
  <si>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</si>
  <si>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</si>
  <si>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</si>
  <si>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</si>
  <si>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</si>
  <si>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</si>
  <si>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</si>
  <si>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</si>
  <si>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</si>
  <si>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</si>
  <si>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</si>
  <si>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</si>
  <si>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</si>
  <si>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</si>
  <si>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</si>
  <si>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</si>
  <si>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</si>
  <si>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</si>
  <si>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</si>
  <si>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</si>
  <si>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</si>
  <si>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</si>
  <si>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</si>
  <si>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</si>
  <si>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</si>
  <si>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</si>
  <si>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</si>
  <si>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</si>
  <si>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</si>
  <si>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</si>
  <si>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</si>
  <si>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</si>
  <si>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</si>
  <si>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</si>
  <si>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</si>
  <si>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</si>
  <si>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</si>
  <si>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</si>
  <si>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</si>
  <si>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</si>
  <si>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</si>
  <si>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</si>
  <si>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</si>
  <si>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</si>
  <si>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</si>
  <si>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</si>
  <si>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</si>
  <si>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</si>
  <si>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</si>
  <si>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</si>
  <si>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</si>
  <si>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</si>
  <si>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</si>
  <si>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</si>
  <si>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</si>
  <si>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</si>
  <si>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</si>
  <si>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</si>
  <si>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</si>
  <si>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</si>
  <si>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</si>
  <si>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</si>
  <si>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</si>
  <si>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</si>
  <si>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</si>
  <si>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</si>
  <si>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</si>
  <si>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</si>
  <si>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</si>
  <si>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</si>
  <si>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</si>
  <si>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</si>
  <si>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</si>
  <si>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</si>
  <si>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</si>
  <si>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</si>
  <si>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</si>
  <si>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</si>
  <si>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</si>
  <si>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</si>
  <si>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</si>
  <si>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</si>
  <si>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</si>
  <si>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</si>
  <si>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</si>
  <si>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</si>
  <si>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</si>
  <si>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</si>
  <si>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</si>
  <si>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</si>
  <si>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</si>
  <si>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</si>
  <si>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</si>
  <si>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</si>
  <si>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</si>
  <si>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</si>
  <si>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</si>
  <si>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</si>
  <si>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</si>
  <si>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</si>
  <si>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</si>
  <si>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</si>
  <si>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</si>
  <si>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</si>
  <si>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</si>
  <si>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</si>
  <si>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</si>
  <si>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</si>
  <si>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</si>
  <si>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</si>
  <si>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</si>
  <si>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</si>
  <si>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</si>
  <si>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</si>
  <si>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</si>
  <si>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</si>
  <si>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</si>
  <si>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</si>
  <si>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</si>
  <si>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</si>
  <si>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</si>
  <si>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</si>
  <si>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</si>
  <si>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</si>
  <si>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</si>
  <si>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</si>
  <si>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</si>
  <si>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</si>
  <si>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</si>
  <si>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</si>
  <si>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</si>
  <si>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</si>
  <si>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</si>
  <si>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</si>
  <si>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</si>
  <si>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</si>
  <si>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</si>
  <si>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</si>
  <si>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</si>
  <si>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</si>
  <si>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</si>
  <si>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</si>
  <si>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</si>
  <si>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</si>
  <si>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</si>
  <si>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</si>
  <si>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</si>
  <si>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</si>
  <si>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</si>
  <si>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</si>
  <si>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</si>
  <si>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</si>
  <si>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</si>
  <si>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</si>
  <si>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</si>
  <si>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</si>
  <si>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</si>
  <si>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</si>
  <si>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</si>
  <si>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</si>
  <si>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</si>
  <si>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</si>
  <si>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</si>
  <si>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</si>
  <si>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</si>
  <si>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</si>
  <si>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</si>
  <si>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</si>
  <si>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</si>
  <si>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</si>
  <si>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</si>
  <si>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</si>
  <si>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</si>
  <si>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</si>
  <si>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</si>
  <si>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</si>
  <si>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</si>
  <si>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</si>
  <si>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</si>
  <si>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</si>
  <si>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</si>
  <si>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</si>
  <si>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</si>
  <si>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</si>
  <si>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</si>
  <si>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</si>
  <si>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</si>
  <si>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</si>
  <si>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</si>
  <si>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</si>
  <si>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</si>
  <si>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</si>
  <si>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</si>
  <si>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</si>
  <si>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</si>
  <si>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</si>
  <si>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</si>
  <si>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</si>
  <si>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</si>
  <si>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</si>
  <si>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</si>
  <si>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</si>
  <si>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</si>
  <si>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</si>
  <si>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</si>
  <si>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</si>
  <si>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</si>
  <si>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</si>
  <si>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</si>
  <si>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</si>
  <si>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</si>
  <si>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</si>
  <si>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</si>
  <si>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</si>
  <si>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</si>
  <si>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</si>
  <si>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</si>
  <si>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</si>
  <si>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</si>
  <si>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</si>
  <si>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</si>
  <si>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</si>
  <si>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</si>
  <si>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</si>
  <si>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</si>
  <si>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</si>
  <si>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</si>
  <si>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</si>
  <si>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</si>
  <si>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</si>
  <si>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</si>
  <si>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</si>
  <si>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</si>
  <si>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</si>
  <si>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</si>
  <si>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</si>
  <si>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</si>
  <si>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</si>
  <si>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</si>
  <si>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</si>
  <si>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</si>
  <si>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</si>
  <si>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</si>
  <si>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</si>
  <si>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</si>
  <si>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</si>
  <si>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</si>
  <si>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</si>
  <si>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</si>
  <si>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</si>
  <si>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</si>
  <si>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</si>
  <si>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</si>
  <si>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</si>
  <si>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</si>
  <si>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</si>
  <si>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</si>
  <si>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</si>
  <si>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</si>
  <si>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</si>
  <si>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</si>
  <si>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</si>
  <si>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</si>
  <si>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</si>
  <si>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</si>
  <si>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</si>
  <si>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</si>
  <si>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</si>
  <si>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</si>
  <si>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</si>
  <si>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</si>
  <si>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</si>
  <si>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</si>
  <si>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</si>
  <si>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</si>
  <si>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</si>
  <si>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</si>
  <si>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</si>
  <si>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</si>
  <si>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</si>
  <si>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</si>
  <si>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</si>
  <si>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</si>
  <si>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</si>
  <si>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</si>
  <si>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</si>
  <si>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</si>
  <si>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</si>
  <si>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</si>
  <si>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</si>
  <si>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</si>
  <si>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</si>
  <si>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</si>
  <si>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</si>
  <si>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</si>
  <si>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</si>
  <si>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</si>
  <si>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</si>
  <si>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</si>
  <si>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</si>
  <si>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</si>
  <si>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</si>
  <si>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</si>
  <si>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</si>
  <si>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</si>
  <si>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</si>
  <si>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</si>
  <si>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</si>
  <si>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</si>
  <si>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</si>
  <si>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</si>
  <si>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</si>
  <si>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</si>
  <si>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</si>
  <si>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</si>
  <si>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</si>
  <si>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</si>
  <si>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</si>
  <si>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</si>
  <si>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</si>
  <si>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</si>
  <si>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</si>
  <si>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</si>
  <si>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</si>
  <si>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</si>
  <si>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</si>
  <si>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</si>
  <si>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</si>
  <si>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</si>
  <si>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</si>
  <si>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</si>
  <si>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</si>
  <si>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</si>
  <si>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</si>
  <si>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</si>
  <si>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</si>
  <si>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</si>
  <si>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</si>
  <si>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</si>
  <si>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</si>
  <si>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</si>
  <si>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</si>
  <si>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</si>
  <si>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</si>
  <si>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</si>
  <si>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</si>
  <si>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</si>
  <si>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</si>
  <si>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</si>
  <si>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</si>
  <si>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</si>
  <si>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</si>
  <si>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</si>
  <si>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</si>
  <si>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</si>
  <si>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</si>
  <si>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</si>
  <si>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</si>
  <si>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</si>
  <si>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</si>
  <si>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</si>
  <si>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</si>
  <si>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</si>
  <si>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</si>
  <si>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</si>
  <si>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</si>
  <si>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</si>
  <si>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</si>
  <si>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</si>
  <si>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</si>
  <si>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</si>
  <si>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</si>
  <si>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</si>
  <si>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</si>
  <si>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</si>
  <si>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</si>
  <si>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</si>
  <si>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</si>
  <si>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</si>
  <si>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</si>
  <si>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</si>
  <si>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</si>
  <si>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</si>
  <si>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</si>
  <si>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</si>
  <si>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</si>
  <si>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</si>
  <si>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</si>
  <si>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</si>
  <si>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</si>
  <si>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</si>
  <si>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</si>
  <si>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</si>
  <si>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</si>
  <si>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</si>
  <si>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建設分野における国際協力、連携の推進</t>
    <phoneticPr fontId="5"/>
  </si>
  <si>
    <t>総合政策局</t>
    <phoneticPr fontId="5"/>
  </si>
  <si>
    <t>平成19年度</t>
    <phoneticPr fontId="5"/>
  </si>
  <si>
    <t>終了予定なし</t>
    <phoneticPr fontId="5"/>
  </si>
  <si>
    <t>海外プロジェクト推進課・国際政策課・環境政策課</t>
    <phoneticPr fontId="5"/>
  </si>
  <si>
    <t>課長 盛谷 幸一郎</t>
    <phoneticPr fontId="5"/>
  </si>
  <si>
    <t>○</t>
  </si>
  <si>
    <t>-</t>
    <phoneticPr fontId="5"/>
  </si>
  <si>
    <t>成長戦略フォローアップ（令和3年6月18日）
インフラシステム海外展開戦略2025（令和3年6月改訂版）（令和3年6月17日）
国土交通省インフラシステム海外展開行動計画2021（令和3年6月）</t>
    <phoneticPr fontId="5"/>
  </si>
  <si>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phoneticPr fontId="5"/>
  </si>
  <si>
    <t>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t>
    <phoneticPr fontId="5"/>
  </si>
  <si>
    <t>経済協力調査委託費</t>
    <phoneticPr fontId="5"/>
  </si>
  <si>
    <t>委員等旅費</t>
    <phoneticPr fontId="5"/>
  </si>
  <si>
    <t>我が国インフラ関連企業の海外展開の支援のため、案件形成調査の実施するとともに、本邦企業が海外に展開しやすい環境を整備するために国際会議・政府間協議を実施する。</t>
    <phoneticPr fontId="5"/>
  </si>
  <si>
    <t>各国における二国間・多国間関係の強化</t>
    <phoneticPr fontId="5"/>
  </si>
  <si>
    <t>主に途上国を対象として、建設分野における国際協力、連携の推進のために行った調査、セミナー、国際会議等の業務発注件数</t>
    <phoneticPr fontId="5"/>
  </si>
  <si>
    <t>件</t>
    <phoneticPr fontId="5"/>
  </si>
  <si>
    <t>-</t>
    <phoneticPr fontId="5"/>
  </si>
  <si>
    <t>執行額　／　調査、セミナー、国際会議等の業務発注件数　　　　　　　　　　　　</t>
    <phoneticPr fontId="5"/>
  </si>
  <si>
    <t>百万円</t>
    <phoneticPr fontId="5"/>
  </si>
  <si>
    <t>317百万円 / 27件</t>
    <phoneticPr fontId="5"/>
  </si>
  <si>
    <t>295百万円 / 47件</t>
    <phoneticPr fontId="5"/>
  </si>
  <si>
    <t>1087百万円 / 79件</t>
    <phoneticPr fontId="5"/>
  </si>
  <si>
    <t>令和7年度までに、国土交通分野（モビリティ・交通分野、建設・都市開発分野）における我が国企業の海外インフラ受注額を約12兆円に引き上げる。</t>
    <phoneticPr fontId="5"/>
  </si>
  <si>
    <t>国土交通分野（交通分野、建設分野）における我が国企業の海外インフラ受注額</t>
    <phoneticPr fontId="5"/>
  </si>
  <si>
    <t>兆円</t>
    <phoneticPr fontId="5"/>
  </si>
  <si>
    <t>インフラシステム海外展開戦略2025（R2.12.10）概要資料（第49回経協インフラ戦略会議資料）に記載の2025年将来推計値の「モビリティ・交通（8兆円）」及び「建設・都市開発（4兆円）」の分野に係る合計値12兆円を目標値として設定。なお、令和2年度までの成果実績及び目標値については、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し、集計方法もこれに基づいたもの。</t>
    <phoneticPr fontId="5"/>
  </si>
  <si>
    <t>円借款事業における我が国インフラ企業（国土交通省分野）が入札に至った回数を平成30年度までに25回、令和７年度までに30回に引き上げる。</t>
    <phoneticPr fontId="5"/>
  </si>
  <si>
    <t>円借款事業における我が国インフラ企業（国土交通省分野）が海外入札に至った回数</t>
    <phoneticPr fontId="5"/>
  </si>
  <si>
    <t>回</t>
    <rPh sb="0" eb="1">
      <t>カイ</t>
    </rPh>
    <phoneticPr fontId="5"/>
  </si>
  <si>
    <t>過去の実績（国土交通省総合政策局調べ）等から、円借款予算の近年の状況も踏まえつつ、実績値を着実に伸ばしていくことを目指して、目標年において30回を目標値として設定。</t>
    <phoneticPr fontId="5"/>
  </si>
  <si>
    <t>単年度で終わらず、翌年度のトップセールスやさらに深掘りの調査事業につながった案件発掘・形成調査（国土交通省実施）の件数を平成30年度までに50件、令和７年度までに55件まで引き上げる。</t>
    <phoneticPr fontId="5"/>
  </si>
  <si>
    <t>単年度で終わらず、翌年度のトップセールスやさらに深掘りの調査事業につながった案件発掘・形成調査（国土交通省実施）の件数</t>
    <phoneticPr fontId="5"/>
  </si>
  <si>
    <t>件</t>
    <rPh sb="0" eb="1">
      <t>ケン</t>
    </rPh>
    <phoneticPr fontId="5"/>
  </si>
  <si>
    <t>過去の実績（国土交通省総合政策局調べ）等から、実績値を着実に伸ばしていくことを目指して、目標年において55件を目標値として設定。</t>
    <phoneticPr fontId="5"/>
  </si>
  <si>
    <t>12 国際協力、連携等の推進</t>
    <phoneticPr fontId="5"/>
  </si>
  <si>
    <t>43 国際協力、連携等を推進する</t>
    <phoneticPr fontId="5"/>
  </si>
  <si>
    <t>https://www.mlit.go.jp/seisakutokatsu/hyouka/seisakutokatsu_hyouka_tk_000037.html</t>
    <phoneticPr fontId="5"/>
  </si>
  <si>
    <t>P86（全体版）</t>
    <phoneticPr fontId="5"/>
  </si>
  <si>
    <t>有</t>
  </si>
  <si>
    <t>無</t>
  </si>
  <si>
    <t>‐</t>
  </si>
  <si>
    <t>川上段階での案件発掘・形成や多国間・二国間協議は、国が実施すべき事業である。</t>
    <phoneticPr fontId="5"/>
  </si>
  <si>
    <t>「インフラシステム海外展開戦略2025」において、官民一体となった海外展開の推進が求められている。</t>
    <phoneticPr fontId="5"/>
  </si>
  <si>
    <t>支出先の選定にあたっては、企画競争による手続きを行っている。すなわち、企画提案の特定にあたっては、匿名評価方式による書類評価を実施するとともに、外部の学識経験者からなる企画競争有識者委員会による審査を行っており、透明性・公平性の確保を図っているため、例え一社応募であっても支出先の選定は妥当である。</t>
    <phoneticPr fontId="5"/>
  </si>
  <si>
    <t>積算基準に則り適切に積算した金額に基づいて発注を行っている。</t>
    <phoneticPr fontId="5"/>
  </si>
  <si>
    <t>「国土交通省インフラシステム海外展開行動計画」において取り組むべきと定められた事項に支出を行っている。</t>
    <phoneticPr fontId="5"/>
  </si>
  <si>
    <t>令和3年度補正予算を用いた調査期間を確保するためにはやむを得ないものであり、繰越は妥当である。</t>
    <phoneticPr fontId="5"/>
  </si>
  <si>
    <t>発注にあたり、コスト削減やより透明性・公平性を確保するよう努めている。具体的には、説明書を配布したものの応札しなかった業者へのアンケート調査の実施結果を踏まえ、同種業務の検討や、業務説明会の実施等、一者入札を可能な限り減らす取組を実施している。</t>
    <phoneticPr fontId="5"/>
  </si>
  <si>
    <t>2020年は新型コロナウイルス感染症拡大による影響で成果が落ち込んだものの、概ね良好である。</t>
    <phoneticPr fontId="5"/>
  </si>
  <si>
    <t>当初の見込み通りの件数を達成している。</t>
    <phoneticPr fontId="5"/>
  </si>
  <si>
    <t>翌年度以降の事業に十分活用されている。</t>
    <phoneticPr fontId="5"/>
  </si>
  <si>
    <t>028</t>
    <phoneticPr fontId="5"/>
  </si>
  <si>
    <t>032</t>
    <phoneticPr fontId="5"/>
  </si>
  <si>
    <t>466</t>
    <phoneticPr fontId="5"/>
  </si>
  <si>
    <t>446</t>
    <phoneticPr fontId="5"/>
  </si>
  <si>
    <t>459</t>
    <phoneticPr fontId="5"/>
  </si>
  <si>
    <t>471</t>
    <phoneticPr fontId="5"/>
  </si>
  <si>
    <t>460</t>
    <phoneticPr fontId="5"/>
  </si>
  <si>
    <t>469</t>
    <phoneticPr fontId="5"/>
  </si>
  <si>
    <t>00</t>
    <phoneticPr fontId="5"/>
  </si>
  <si>
    <t>委託費</t>
    <phoneticPr fontId="5"/>
  </si>
  <si>
    <t>２０２１年度SmartJAMP(タイ王国・プーケットにおけるスマートシティ実現に向けたMaaS等）に関する調査検討業務に係る経費</t>
    <phoneticPr fontId="5"/>
  </si>
  <si>
    <t>世界都市サミット2021発表用動画作成業務に係る経費</t>
    <phoneticPr fontId="5"/>
  </si>
  <si>
    <t>株式会社オリエンタルコンサルタンツ・豊田通商株式会社共同提案体</t>
    <phoneticPr fontId="5"/>
  </si>
  <si>
    <t>日本工営株式会社</t>
    <phoneticPr fontId="5"/>
  </si>
  <si>
    <t>2021年度　i-Constructionの海外展開推進に向けた調査検討業務日本工営・トプコン・パスコ共同提案体</t>
    <phoneticPr fontId="5"/>
  </si>
  <si>
    <t>オリエンタルコンサルタンツグローバル・URリンケージ共同提案体</t>
    <phoneticPr fontId="5"/>
  </si>
  <si>
    <t>２０２１年度　SmartJAMP（ASEANにおける住宅又は建築物の普及可能性）に関する調査検討業務URリンケージ・アジアゲートウェイ・AGC共同提案体</t>
    <phoneticPr fontId="5"/>
  </si>
  <si>
    <t>株式会社オリエンタルコンサルタンツグローバル</t>
    <phoneticPr fontId="5"/>
  </si>
  <si>
    <t>２０２１年度　Smart JAMP（ベトナム国・ダナンにおけるスマートシティ実現に向けた都市計画・マネジメントのためのデジタル地図開発調査等）に関する調査検討業務共同提案体</t>
    <phoneticPr fontId="5"/>
  </si>
  <si>
    <t>パシフィックコンサルタンツ株式会社</t>
    <phoneticPr fontId="5"/>
  </si>
  <si>
    <t>２０２１年度　SmartJAMP（ASEANにおける道路交通管理システムの導入可能性）に関する調査検討業務株式会社オリエンタルコンサルタンツ・一般財団法人計量計画研究所・富士通株式会社共同提案体</t>
    <phoneticPr fontId="5"/>
  </si>
  <si>
    <t>２０２１年度SmartJAMP(タイ王国・プーケットにおけるスマートシティ実現に向けたMaaS等）に関する調査検討業務</t>
    <phoneticPr fontId="5"/>
  </si>
  <si>
    <t>２０２１年度　SmartJAMP（カンボジア王国・シェムリアップにおけるスマートシティの実現に向けた交通分野等の先進技術）に関する調査検討業務</t>
    <phoneticPr fontId="5"/>
  </si>
  <si>
    <t>2021年度 i-Constructionの海外展開推進に向けた調査検討業務</t>
    <phoneticPr fontId="5"/>
  </si>
  <si>
    <t>２０２１年度SmartJAMP（タイ王国・バンコクにおけるバンスーエリアでのスマートシティ実現に向けた推進体制等）に関する調査検討業務</t>
    <phoneticPr fontId="5"/>
  </si>
  <si>
    <t>２０２１年度　SmartJAMP（ASEANにおける住宅又は建築物の普及可能性）に関する調査検討業務</t>
    <phoneticPr fontId="5"/>
  </si>
  <si>
    <t>ラオス・ルアンパバーンにおけるスマートシティ実現に向けた具体的案件形成調査業務</t>
    <phoneticPr fontId="5"/>
  </si>
  <si>
    <t>２０２１年度　Smart JAMP（ベトナム国・ダナンにおけるスマートシティ実現に向けた都市計画・マネジメントのためのデジタル地図開発調査等）に関する調査検討業務</t>
    <phoneticPr fontId="5"/>
  </si>
  <si>
    <t>２０２１年度　SmartJAMP（タイ王国・チョンブリにおけるスマートシティ実現に向けたスマートバスと５G等の導入）に関する調査検討業務</t>
    <phoneticPr fontId="5"/>
  </si>
  <si>
    <t>２０２１年度　SmartJAMP（ASEANにおけるインフラ管理システムの導入可能性）に関する調査検討業務</t>
    <phoneticPr fontId="5"/>
  </si>
  <si>
    <t>２０２１年度　SmartJAMP（ASEANにおける道路交通管理システムの導入可能性）に関する調査検討業務</t>
    <phoneticPr fontId="5"/>
  </si>
  <si>
    <t>株式会社エクサインターナショナル</t>
    <phoneticPr fontId="5"/>
  </si>
  <si>
    <t>株式会社日刊建設工業新聞社</t>
    <phoneticPr fontId="5"/>
  </si>
  <si>
    <t>YOUテレビ株式会社</t>
    <phoneticPr fontId="5"/>
  </si>
  <si>
    <t xml:space="preserve">株式会社オーエムシー </t>
    <phoneticPr fontId="5"/>
  </si>
  <si>
    <t>勝美印刷株式会社</t>
    <phoneticPr fontId="5"/>
  </si>
  <si>
    <t xml:space="preserve">株式会社エモック・エンタープライズ </t>
    <phoneticPr fontId="5"/>
  </si>
  <si>
    <t>リコージャパン株式会社</t>
    <phoneticPr fontId="5"/>
  </si>
  <si>
    <t>松本徽章工業株式会社</t>
    <phoneticPr fontId="5"/>
  </si>
  <si>
    <t>世界都市サミット２０２１発表用動画作成業務</t>
    <phoneticPr fontId="5"/>
  </si>
  <si>
    <t>世界都市サミット２０２１準備補助業務</t>
    <phoneticPr fontId="5"/>
  </si>
  <si>
    <t>官民連携による案件形成促進のための動画更新業務</t>
    <phoneticPr fontId="5"/>
  </si>
  <si>
    <t>令和４年　国際業務に関する日インドネシア逐次通訳等業務</t>
    <phoneticPr fontId="5"/>
  </si>
  <si>
    <t>海外インフラプロジェクト優秀技術者表彰に係る表彰状印刷等業務</t>
    <phoneticPr fontId="5"/>
  </si>
  <si>
    <t>「海外インフラプロジェクト優秀技術者表彰」運営業務</t>
    <phoneticPr fontId="5"/>
  </si>
  <si>
    <t>令和４年　日インドネシア二国間会議におけるオンライン会議支援業務</t>
    <phoneticPr fontId="5"/>
  </si>
  <si>
    <t>2021年度 日インド二国間会合における資料作成等支援業務</t>
    <phoneticPr fontId="5"/>
  </si>
  <si>
    <t>公電配布システムプリンター用トナー等の購入</t>
    <phoneticPr fontId="5"/>
  </si>
  <si>
    <t>海外インフラプロジェクト優秀技術者表彰に係る副賞の購入</t>
    <phoneticPr fontId="5"/>
  </si>
  <si>
    <t>-</t>
    <phoneticPr fontId="5"/>
  </si>
  <si>
    <t>A.公益法人、民間企業、共同提案体</t>
    <phoneticPr fontId="5"/>
  </si>
  <si>
    <t>B.民間企業</t>
    <phoneticPr fontId="5"/>
  </si>
  <si>
    <t>経済協力調査委託費</t>
    <rPh sb="0" eb="9">
      <t>ケイザイキョウリョクチョウサイタクヒ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</si>
</sst>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11205</xdr:colOff>
      <xdr:row>264</xdr:row>
      <xdr:rowOff>11206</xdr:rowOff>
    </xdr:from>
    <xdr:to>
      <xdr:col>17</xdr:col>
      <xdr:colOff>184812</xdr:colOff>
      <xdr:row>265</xdr:row>
      <xdr:rowOff>319040</xdr:rowOff>
    </xdr:to>
    <xdr:sp macro="" textlink="">
      <xdr:nvSpPr>
        <xdr:cNvPr id="2" name="テキスト ボックス 1"/>
        <xdr:cNvSpPr txBox="1"/>
      </xdr:nvSpPr>
      <xdr:spPr>
        <a:xfrm>
          <a:off x="1826558" y="37270765"/>
          <a:ext cx="1787254" cy="655216"/>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1087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179295</xdr:colOff>
      <xdr:row>264</xdr:row>
      <xdr:rowOff>89647</xdr:rowOff>
    </xdr:from>
    <xdr:to>
      <xdr:col>32</xdr:col>
      <xdr:colOff>177858</xdr:colOff>
      <xdr:row>265</xdr:row>
      <xdr:rowOff>293725</xdr:rowOff>
    </xdr:to>
    <xdr:sp macro="" textlink="">
      <xdr:nvSpPr>
        <xdr:cNvPr id="3" name="大かっこ 2"/>
        <xdr:cNvSpPr/>
      </xdr:nvSpPr>
      <xdr:spPr>
        <a:xfrm>
          <a:off x="3810001" y="37349206"/>
          <a:ext cx="2822445" cy="5514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123265</xdr:colOff>
      <xdr:row>269</xdr:row>
      <xdr:rowOff>11206</xdr:rowOff>
    </xdr:from>
    <xdr:to>
      <xdr:col>46</xdr:col>
      <xdr:colOff>157274</xdr:colOff>
      <xdr:row>272</xdr:row>
      <xdr:rowOff>102141</xdr:rowOff>
    </xdr:to>
    <xdr:grpSp>
      <xdr:nvGrpSpPr>
        <xdr:cNvPr id="4" name="グループ化 3"/>
        <xdr:cNvGrpSpPr/>
      </xdr:nvGrpSpPr>
      <xdr:grpSpPr>
        <a:xfrm>
          <a:off x="2496923" y="34192599"/>
          <a:ext cx="6080578" cy="1061690"/>
          <a:chOff x="2471738" y="15591008"/>
          <a:chExt cx="6191363" cy="1004147"/>
        </a:xfrm>
      </xdr:grpSpPr>
      <xdr:cxnSp macro="">
        <xdr:nvCxnSpPr>
          <xdr:cNvPr id="5" name="直線矢印コネクタ 4"/>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3469637" y="15865727"/>
            <a:ext cx="2853641" cy="63469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Ａ．公益法人、民間企業、共同提案体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1018.9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テキスト ボックス 6"/>
          <xdr:cNvSpPr txBox="1"/>
        </xdr:nvSpPr>
        <xdr:spPr>
          <a:xfrm>
            <a:off x="3005702" y="15591008"/>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6465972" y="15723631"/>
            <a:ext cx="2197129" cy="87152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セミナー開催、調査の実施等</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89647</xdr:colOff>
      <xdr:row>275</xdr:row>
      <xdr:rowOff>44824</xdr:rowOff>
    </xdr:from>
    <xdr:to>
      <xdr:col>46</xdr:col>
      <xdr:colOff>169525</xdr:colOff>
      <xdr:row>278</xdr:row>
      <xdr:rowOff>105240</xdr:rowOff>
    </xdr:to>
    <xdr:grpSp>
      <xdr:nvGrpSpPr>
        <xdr:cNvPr id="9" name="グループ化 8"/>
        <xdr:cNvGrpSpPr/>
      </xdr:nvGrpSpPr>
      <xdr:grpSpPr>
        <a:xfrm>
          <a:off x="2466353" y="36174132"/>
          <a:ext cx="6123018" cy="1035743"/>
          <a:chOff x="2471738" y="15591008"/>
          <a:chExt cx="6232491" cy="1004147"/>
        </a:xfrm>
      </xdr:grpSpPr>
      <xdr:cxnSp macro="">
        <xdr:nvCxnSpPr>
          <xdr:cNvPr id="10" name="直線矢印コネクタ 9"/>
          <xdr:cNvCxnSpPr/>
        </xdr:nvCxnSpPr>
        <xdr:spPr>
          <a:xfrm flipV="1">
            <a:off x="2471738" y="16187812"/>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1" name="テキスト ボックス 10"/>
          <xdr:cNvSpPr txBox="1"/>
        </xdr:nvSpPr>
        <xdr:spPr>
          <a:xfrm>
            <a:off x="3469637" y="15865727"/>
            <a:ext cx="2871148" cy="63469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7.4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 name="テキスト ボックス 11"/>
          <xdr:cNvSpPr txBox="1"/>
        </xdr:nvSpPr>
        <xdr:spPr>
          <a:xfrm>
            <a:off x="2871993" y="15591008"/>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6507101" y="15723631"/>
            <a:ext cx="2197128" cy="87152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通訳、備品購入等</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89647</xdr:colOff>
      <xdr:row>279</xdr:row>
      <xdr:rowOff>381000</xdr:rowOff>
    </xdr:from>
    <xdr:to>
      <xdr:col>26</xdr:col>
      <xdr:colOff>144388</xdr:colOff>
      <xdr:row>282</xdr:row>
      <xdr:rowOff>129980</xdr:rowOff>
    </xdr:to>
    <xdr:sp macro="" textlink="">
      <xdr:nvSpPr>
        <xdr:cNvPr id="14" name="大かっこ 13"/>
        <xdr:cNvSpPr/>
      </xdr:nvSpPr>
      <xdr:spPr>
        <a:xfrm>
          <a:off x="3518647" y="43176265"/>
          <a:ext cx="1870094" cy="146348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algn="l" eaLnBrk="1" fontAlgn="auto" latinLnBrk="0" hangingPunct="1"/>
          <a:r>
            <a:rPr kumimoji="1" lang="ja-JP" altLang="en-US" sz="1100" b="0" i="0" baseline="0">
              <a:effectLst/>
              <a:latin typeface="+mn-lt"/>
              <a:ea typeface="+mn-ea"/>
              <a:cs typeface="+mn-cs"/>
            </a:rPr>
            <a:t>①諸謝金</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endParaRPr lang="ja-JP" altLang="ja-JP" sz="1000">
            <a:effectLst/>
          </a:endParaRPr>
        </a:p>
        <a:p>
          <a:pPr algn="l" eaLnBrk="1" fontAlgn="auto" latinLnBrk="0" hangingPunct="1"/>
          <a:r>
            <a:rPr kumimoji="1" lang="ja-JP" altLang="en-US" sz="1100" b="0" i="0" baseline="0">
              <a:effectLst/>
              <a:latin typeface="+mn-lt"/>
              <a:ea typeface="+mn-ea"/>
              <a:cs typeface="+mn-cs"/>
            </a:rPr>
            <a:t>②職員旅費</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③前渡金等　</a:t>
          </a:r>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④その他　  </a:t>
          </a:r>
          <a:endParaRPr kumimoji="1" lang="en-US" altLang="ja-JP" sz="1100" b="0" i="0" baseline="0">
            <a:effectLst/>
            <a:latin typeface="+mn-lt"/>
            <a:ea typeface="+mn-ea"/>
            <a:cs typeface="+mn-cs"/>
          </a:endParaRPr>
        </a:p>
      </xdr:txBody>
    </xdr:sp>
    <xdr:clientData/>
  </xdr:twoCellAnchor>
  <xdr:twoCellAnchor>
    <xdr:from>
      <xdr:col>18</xdr:col>
      <xdr:colOff>190500</xdr:colOff>
      <xdr:row>278</xdr:row>
      <xdr:rowOff>661147</xdr:rowOff>
    </xdr:from>
    <xdr:to>
      <xdr:col>25</xdr:col>
      <xdr:colOff>115691</xdr:colOff>
      <xdr:row>279</xdr:row>
      <xdr:rowOff>226676</xdr:rowOff>
    </xdr:to>
    <xdr:sp macro="" textlink="">
      <xdr:nvSpPr>
        <xdr:cNvPr id="15" name="テキスト ボックス 14"/>
        <xdr:cNvSpPr txBox="1"/>
      </xdr:nvSpPr>
      <xdr:spPr>
        <a:xfrm>
          <a:off x="3821206" y="42784059"/>
          <a:ext cx="1337132" cy="237882"/>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123264</xdr:colOff>
      <xdr:row>278</xdr:row>
      <xdr:rowOff>616324</xdr:rowOff>
    </xdr:from>
    <xdr:to>
      <xdr:col>37</xdr:col>
      <xdr:colOff>69186</xdr:colOff>
      <xdr:row>279</xdr:row>
      <xdr:rowOff>380440</xdr:rowOff>
    </xdr:to>
    <xdr:sp macro="" textlink="">
      <xdr:nvSpPr>
        <xdr:cNvPr id="16" name="テキスト ボックス 15"/>
        <xdr:cNvSpPr txBox="1"/>
      </xdr:nvSpPr>
      <xdr:spPr>
        <a:xfrm>
          <a:off x="5972735" y="42739236"/>
          <a:ext cx="1559569" cy="436469"/>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100853</xdr:colOff>
      <xdr:row>265</xdr:row>
      <xdr:rowOff>336177</xdr:rowOff>
    </xdr:from>
    <xdr:to>
      <xdr:col>13</xdr:col>
      <xdr:colOff>100854</xdr:colOff>
      <xdr:row>277</xdr:row>
      <xdr:rowOff>13448</xdr:rowOff>
    </xdr:to>
    <xdr:cxnSp macro="">
      <xdr:nvCxnSpPr>
        <xdr:cNvPr id="17" name="直線コネクタ 3"/>
        <xdr:cNvCxnSpPr/>
      </xdr:nvCxnSpPr>
      <xdr:spPr>
        <a:xfrm flipH="1">
          <a:off x="2723029" y="37943118"/>
          <a:ext cx="1" cy="3845859"/>
        </a:xfrm>
        <a:prstGeom prst="straightConnector1">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65" zoomScale="86" zoomScaleNormal="75" zoomScaleSheetLayoutView="86" zoomScalePageLayoutView="85" workbookViewId="0">
      <selection activeCell="W23" sqref="W23:AX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8">
        <v>2022</v>
      </c>
      <c r="AE2" s="888"/>
      <c r="AF2" s="888"/>
      <c r="AG2" s="888"/>
      <c r="AH2" s="888"/>
      <c r="AI2" s="75" t="s">
        <v>280</v>
      </c>
      <c r="AJ2" s="888" t="s">
        <v>600</v>
      </c>
      <c r="AK2" s="888"/>
      <c r="AL2" s="888"/>
      <c r="AM2" s="888"/>
      <c r="AN2" s="75" t="s">
        <v>280</v>
      </c>
      <c r="AO2" s="888">
        <v>21</v>
      </c>
      <c r="AP2" s="888"/>
      <c r="AQ2" s="888"/>
      <c r="AR2" s="76" t="s">
        <v>280</v>
      </c>
      <c r="AS2" s="889">
        <v>541</v>
      </c>
      <c r="AT2" s="889"/>
      <c r="AU2" s="889"/>
      <c r="AV2" s="75" t="str">
        <f>IF(AW2="","","-")</f>
        <v>-</v>
      </c>
      <c r="AW2" s="890">
        <v>0</v>
      </c>
      <c r="AX2" s="890"/>
    </row>
    <row r="3" spans="1:50" ht="21" customHeight="1" thickBot="1" x14ac:dyDescent="0.2">
      <c r="A3" s="891" t="s">
        <v>598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55</v>
      </c>
      <c r="AJ3" s="893" t="s">
        <v>601</v>
      </c>
      <c r="AK3" s="893"/>
      <c r="AL3" s="893"/>
      <c r="AM3" s="893"/>
      <c r="AN3" s="893"/>
      <c r="AO3" s="893"/>
      <c r="AP3" s="893"/>
      <c r="AQ3" s="893"/>
      <c r="AR3" s="893"/>
      <c r="AS3" s="893"/>
      <c r="AT3" s="893"/>
      <c r="AU3" s="893"/>
      <c r="AV3" s="893"/>
      <c r="AW3" s="893"/>
      <c r="AX3" s="24" t="s">
        <v>56</v>
      </c>
    </row>
    <row r="4" spans="1:50" ht="24.75" customHeight="1" x14ac:dyDescent="0.15">
      <c r="A4" s="863" t="s">
        <v>23</v>
      </c>
      <c r="B4" s="864"/>
      <c r="C4" s="864"/>
      <c r="D4" s="864"/>
      <c r="E4" s="864"/>
      <c r="F4" s="864"/>
      <c r="G4" s="865" t="s">
        <v>602</v>
      </c>
      <c r="H4" s="866"/>
      <c r="I4" s="866"/>
      <c r="J4" s="866"/>
      <c r="K4" s="866"/>
      <c r="L4" s="866"/>
      <c r="M4" s="866"/>
      <c r="N4" s="866"/>
      <c r="O4" s="866"/>
      <c r="P4" s="866"/>
      <c r="Q4" s="866"/>
      <c r="R4" s="866"/>
      <c r="S4" s="866"/>
      <c r="T4" s="866"/>
      <c r="U4" s="866"/>
      <c r="V4" s="866"/>
      <c r="W4" s="866"/>
      <c r="X4" s="866"/>
      <c r="Y4" s="867" t="s">
        <v>1</v>
      </c>
      <c r="Z4" s="868"/>
      <c r="AA4" s="868"/>
      <c r="AB4" s="868"/>
      <c r="AC4" s="868"/>
      <c r="AD4" s="869"/>
      <c r="AE4" s="870" t="s">
        <v>603</v>
      </c>
      <c r="AF4" s="871"/>
      <c r="AG4" s="871"/>
      <c r="AH4" s="871"/>
      <c r="AI4" s="871"/>
      <c r="AJ4" s="871"/>
      <c r="AK4" s="871"/>
      <c r="AL4" s="871"/>
      <c r="AM4" s="871"/>
      <c r="AN4" s="871"/>
      <c r="AO4" s="871"/>
      <c r="AP4" s="872"/>
      <c r="AQ4" s="873" t="s">
        <v>2</v>
      </c>
      <c r="AR4" s="868"/>
      <c r="AS4" s="868"/>
      <c r="AT4" s="868"/>
      <c r="AU4" s="868"/>
      <c r="AV4" s="868"/>
      <c r="AW4" s="868"/>
      <c r="AX4" s="874"/>
    </row>
    <row r="5" spans="1:50" ht="30" customHeight="1" x14ac:dyDescent="0.15">
      <c r="A5" s="875" t="s">
        <v>58</v>
      </c>
      <c r="B5" s="876"/>
      <c r="C5" s="876"/>
      <c r="D5" s="876"/>
      <c r="E5" s="876"/>
      <c r="F5" s="877"/>
      <c r="G5" s="878" t="s">
        <v>604</v>
      </c>
      <c r="H5" s="879"/>
      <c r="I5" s="879"/>
      <c r="J5" s="879"/>
      <c r="K5" s="879"/>
      <c r="L5" s="879"/>
      <c r="M5" s="880" t="s">
        <v>57</v>
      </c>
      <c r="N5" s="881"/>
      <c r="O5" s="881"/>
      <c r="P5" s="881"/>
      <c r="Q5" s="881"/>
      <c r="R5" s="882"/>
      <c r="S5" s="883" t="s">
        <v>605</v>
      </c>
      <c r="T5" s="879"/>
      <c r="U5" s="879"/>
      <c r="V5" s="879"/>
      <c r="W5" s="879"/>
      <c r="X5" s="884"/>
      <c r="Y5" s="885" t="s">
        <v>3</v>
      </c>
      <c r="Z5" s="886"/>
      <c r="AA5" s="886"/>
      <c r="AB5" s="886"/>
      <c r="AC5" s="886"/>
      <c r="AD5" s="887"/>
      <c r="AE5" s="845" t="s">
        <v>606</v>
      </c>
      <c r="AF5" s="845"/>
      <c r="AG5" s="845"/>
      <c r="AH5" s="845"/>
      <c r="AI5" s="845"/>
      <c r="AJ5" s="845"/>
      <c r="AK5" s="845"/>
      <c r="AL5" s="845"/>
      <c r="AM5" s="845"/>
      <c r="AN5" s="845"/>
      <c r="AO5" s="845"/>
      <c r="AP5" s="846"/>
      <c r="AQ5" s="847" t="s">
        <v>607</v>
      </c>
      <c r="AR5" s="848"/>
      <c r="AS5" s="848"/>
      <c r="AT5" s="848"/>
      <c r="AU5" s="848"/>
      <c r="AV5" s="848"/>
      <c r="AW5" s="848"/>
      <c r="AX5" s="849"/>
    </row>
    <row r="6" spans="1:50" ht="39" customHeight="1" x14ac:dyDescent="0.15">
      <c r="A6" s="850" t="s">
        <v>4</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81" customHeight="1" x14ac:dyDescent="0.15">
      <c r="A7" s="831" t="s">
        <v>20</v>
      </c>
      <c r="B7" s="832"/>
      <c r="C7" s="832"/>
      <c r="D7" s="832"/>
      <c r="E7" s="832"/>
      <c r="F7" s="833"/>
      <c r="G7" s="855" t="s">
        <v>609</v>
      </c>
      <c r="H7" s="856"/>
      <c r="I7" s="856"/>
      <c r="J7" s="856"/>
      <c r="K7" s="856"/>
      <c r="L7" s="856"/>
      <c r="M7" s="856"/>
      <c r="N7" s="856"/>
      <c r="O7" s="856"/>
      <c r="P7" s="856"/>
      <c r="Q7" s="856"/>
      <c r="R7" s="856"/>
      <c r="S7" s="856"/>
      <c r="T7" s="856"/>
      <c r="U7" s="856"/>
      <c r="V7" s="856"/>
      <c r="W7" s="856"/>
      <c r="X7" s="857"/>
      <c r="Y7" s="858" t="s">
        <v>265</v>
      </c>
      <c r="Z7" s="705"/>
      <c r="AA7" s="705"/>
      <c r="AB7" s="705"/>
      <c r="AC7" s="705"/>
      <c r="AD7" s="859"/>
      <c r="AE7" s="860" t="s">
        <v>610</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31" t="s">
        <v>181</v>
      </c>
      <c r="B8" s="832"/>
      <c r="C8" s="832"/>
      <c r="D8" s="832"/>
      <c r="E8" s="832"/>
      <c r="F8" s="833"/>
      <c r="G8" s="834" t="str">
        <f>入力規則等!A27</f>
        <v>-</v>
      </c>
      <c r="H8" s="835"/>
      <c r="I8" s="835"/>
      <c r="J8" s="835"/>
      <c r="K8" s="835"/>
      <c r="L8" s="835"/>
      <c r="M8" s="835"/>
      <c r="N8" s="835"/>
      <c r="O8" s="835"/>
      <c r="P8" s="835"/>
      <c r="Q8" s="835"/>
      <c r="R8" s="835"/>
      <c r="S8" s="835"/>
      <c r="T8" s="835"/>
      <c r="U8" s="835"/>
      <c r="V8" s="835"/>
      <c r="W8" s="835"/>
      <c r="X8" s="836"/>
      <c r="Y8" s="837" t="s">
        <v>182</v>
      </c>
      <c r="Z8" s="838"/>
      <c r="AA8" s="838"/>
      <c r="AB8" s="838"/>
      <c r="AC8" s="838"/>
      <c r="AD8" s="839"/>
      <c r="AE8" s="840" t="str">
        <f>入力規則等!K13</f>
        <v>その他の事項経費</v>
      </c>
      <c r="AF8" s="835"/>
      <c r="AG8" s="835"/>
      <c r="AH8" s="835"/>
      <c r="AI8" s="835"/>
      <c r="AJ8" s="835"/>
      <c r="AK8" s="835"/>
      <c r="AL8" s="835"/>
      <c r="AM8" s="835"/>
      <c r="AN8" s="835"/>
      <c r="AO8" s="835"/>
      <c r="AP8" s="835"/>
      <c r="AQ8" s="835"/>
      <c r="AR8" s="835"/>
      <c r="AS8" s="835"/>
      <c r="AT8" s="835"/>
      <c r="AU8" s="835"/>
      <c r="AV8" s="835"/>
      <c r="AW8" s="835"/>
      <c r="AX8" s="841"/>
    </row>
    <row r="9" spans="1:50" ht="58.5" customHeight="1" x14ac:dyDescent="0.15">
      <c r="A9" s="826" t="s">
        <v>21</v>
      </c>
      <c r="B9" s="827"/>
      <c r="C9" s="827"/>
      <c r="D9" s="827"/>
      <c r="E9" s="827"/>
      <c r="F9" s="827"/>
      <c r="G9" s="842" t="s">
        <v>611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814" t="s">
        <v>27</v>
      </c>
      <c r="B10" s="815"/>
      <c r="C10" s="815"/>
      <c r="D10" s="815"/>
      <c r="E10" s="815"/>
      <c r="F10" s="815"/>
      <c r="G10" s="816" t="s">
        <v>612</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15">
      <c r="A11" s="814" t="s">
        <v>5</v>
      </c>
      <c r="B11" s="815"/>
      <c r="C11" s="815"/>
      <c r="D11" s="815"/>
      <c r="E11" s="815"/>
      <c r="F11" s="819"/>
      <c r="G11" s="820" t="str">
        <f>入力規則等!P10</f>
        <v>委託・請負</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15">
      <c r="A12" s="823" t="s">
        <v>22</v>
      </c>
      <c r="B12" s="824"/>
      <c r="C12" s="824"/>
      <c r="D12" s="824"/>
      <c r="E12" s="824"/>
      <c r="F12" s="825"/>
      <c r="G12" s="829"/>
      <c r="H12" s="830"/>
      <c r="I12" s="830"/>
      <c r="J12" s="830"/>
      <c r="K12" s="830"/>
      <c r="L12" s="830"/>
      <c r="M12" s="830"/>
      <c r="N12" s="830"/>
      <c r="O12" s="830"/>
      <c r="P12" s="591" t="s">
        <v>412</v>
      </c>
      <c r="Q12" s="592"/>
      <c r="R12" s="592"/>
      <c r="S12" s="592"/>
      <c r="T12" s="592"/>
      <c r="U12" s="592"/>
      <c r="V12" s="593"/>
      <c r="W12" s="591" t="s">
        <v>564</v>
      </c>
      <c r="X12" s="592"/>
      <c r="Y12" s="592"/>
      <c r="Z12" s="592"/>
      <c r="AA12" s="592"/>
      <c r="AB12" s="592"/>
      <c r="AC12" s="593"/>
      <c r="AD12" s="591" t="s">
        <v>566</v>
      </c>
      <c r="AE12" s="592"/>
      <c r="AF12" s="592"/>
      <c r="AG12" s="592"/>
      <c r="AH12" s="592"/>
      <c r="AI12" s="592"/>
      <c r="AJ12" s="593"/>
      <c r="AK12" s="591" t="s">
        <v>584</v>
      </c>
      <c r="AL12" s="592"/>
      <c r="AM12" s="592"/>
      <c r="AN12" s="592"/>
      <c r="AO12" s="592"/>
      <c r="AP12" s="592"/>
      <c r="AQ12" s="593"/>
      <c r="AR12" s="444"/>
      <c r="AS12" s="445"/>
      <c r="AT12" s="445"/>
      <c r="AU12" s="445"/>
      <c r="AV12" s="445"/>
      <c r="AW12" s="445"/>
      <c r="AX12" s="777"/>
    </row>
    <row r="13" spans="1:50" ht="21" customHeight="1" x14ac:dyDescent="0.15">
      <c r="A13" s="174"/>
      <c r="B13" s="175"/>
      <c r="C13" s="175"/>
      <c r="D13" s="175"/>
      <c r="E13" s="175"/>
      <c r="F13" s="176"/>
      <c r="G13" s="778" t="s">
        <v>6</v>
      </c>
      <c r="H13" s="779"/>
      <c r="I13" s="785" t="s">
        <v>7</v>
      </c>
      <c r="J13" s="786"/>
      <c r="K13" s="786"/>
      <c r="L13" s="786"/>
      <c r="M13" s="786"/>
      <c r="N13" s="786"/>
      <c r="O13" s="787"/>
      <c r="P13" s="92">
        <v>389</v>
      </c>
      <c r="Q13" s="93"/>
      <c r="R13" s="93"/>
      <c r="S13" s="93"/>
      <c r="T13" s="93"/>
      <c r="U13" s="93"/>
      <c r="V13" s="94"/>
      <c r="W13" s="92">
        <v>394</v>
      </c>
      <c r="X13" s="93"/>
      <c r="Y13" s="93"/>
      <c r="Z13" s="93"/>
      <c r="AA13" s="93"/>
      <c r="AB13" s="93"/>
      <c r="AC13" s="94"/>
      <c r="AD13" s="92">
        <v>392</v>
      </c>
      <c r="AE13" s="93"/>
      <c r="AF13" s="93"/>
      <c r="AG13" s="93"/>
      <c r="AH13" s="93"/>
      <c r="AI13" s="93"/>
      <c r="AJ13" s="94"/>
      <c r="AK13" s="92">
        <v>392</v>
      </c>
      <c r="AL13" s="93"/>
      <c r="AM13" s="93"/>
      <c r="AN13" s="93"/>
      <c r="AO13" s="93"/>
      <c r="AP13" s="93"/>
      <c r="AQ13" s="94"/>
      <c r="AR13" s="805"/>
      <c r="AS13" s="806"/>
      <c r="AT13" s="806"/>
      <c r="AU13" s="806"/>
      <c r="AV13" s="806"/>
      <c r="AW13" s="806"/>
      <c r="AX13" s="807"/>
    </row>
    <row r="14" spans="1:50" ht="21" customHeight="1" x14ac:dyDescent="0.15">
      <c r="A14" s="174"/>
      <c r="B14" s="175"/>
      <c r="C14" s="175"/>
      <c r="D14" s="175"/>
      <c r="E14" s="175"/>
      <c r="F14" s="176"/>
      <c r="G14" s="780"/>
      <c r="H14" s="781"/>
      <c r="I14" s="800" t="s">
        <v>8</v>
      </c>
      <c r="J14" s="801"/>
      <c r="K14" s="801"/>
      <c r="L14" s="801"/>
      <c r="M14" s="801"/>
      <c r="N14" s="801"/>
      <c r="O14" s="802"/>
      <c r="P14" s="92" t="s">
        <v>609</v>
      </c>
      <c r="Q14" s="93"/>
      <c r="R14" s="93"/>
      <c r="S14" s="93"/>
      <c r="T14" s="93"/>
      <c r="U14" s="93"/>
      <c r="V14" s="94"/>
      <c r="W14" s="92">
        <v>635</v>
      </c>
      <c r="X14" s="93"/>
      <c r="Y14" s="93"/>
      <c r="Z14" s="93"/>
      <c r="AA14" s="93"/>
      <c r="AB14" s="93"/>
      <c r="AC14" s="94"/>
      <c r="AD14" s="92">
        <v>300</v>
      </c>
      <c r="AE14" s="93"/>
      <c r="AF14" s="93"/>
      <c r="AG14" s="93"/>
      <c r="AH14" s="93"/>
      <c r="AI14" s="93"/>
      <c r="AJ14" s="94"/>
      <c r="AK14" s="92">
        <v>198</v>
      </c>
      <c r="AL14" s="93"/>
      <c r="AM14" s="93"/>
      <c r="AN14" s="93"/>
      <c r="AO14" s="93"/>
      <c r="AP14" s="93"/>
      <c r="AQ14" s="94"/>
      <c r="AR14" s="808"/>
      <c r="AS14" s="809"/>
      <c r="AT14" s="809"/>
      <c r="AU14" s="809"/>
      <c r="AV14" s="809"/>
      <c r="AW14" s="809"/>
      <c r="AX14" s="810"/>
    </row>
    <row r="15" spans="1:50" ht="21" customHeight="1" x14ac:dyDescent="0.15">
      <c r="A15" s="174"/>
      <c r="B15" s="175"/>
      <c r="C15" s="175"/>
      <c r="D15" s="175"/>
      <c r="E15" s="175"/>
      <c r="F15" s="176"/>
      <c r="G15" s="782"/>
      <c r="H15" s="781"/>
      <c r="I15" s="788" t="s">
        <v>597</v>
      </c>
      <c r="J15" s="789"/>
      <c r="K15" s="789"/>
      <c r="L15" s="789"/>
      <c r="M15" s="789"/>
      <c r="N15" s="789"/>
      <c r="O15" s="790"/>
      <c r="P15" s="791"/>
      <c r="Q15" s="792"/>
      <c r="R15" s="792"/>
      <c r="S15" s="792"/>
      <c r="T15" s="792"/>
      <c r="U15" s="792"/>
      <c r="V15" s="793"/>
      <c r="W15" s="791"/>
      <c r="X15" s="792"/>
      <c r="Y15" s="792"/>
      <c r="Z15" s="792"/>
      <c r="AA15" s="792"/>
      <c r="AB15" s="792"/>
      <c r="AC15" s="793"/>
      <c r="AD15" s="791"/>
      <c r="AE15" s="792"/>
      <c r="AF15" s="792"/>
      <c r="AG15" s="792"/>
      <c r="AH15" s="792"/>
      <c r="AI15" s="792"/>
      <c r="AJ15" s="793"/>
      <c r="AK15" s="92">
        <v>198</v>
      </c>
      <c r="AL15" s="93"/>
      <c r="AM15" s="93"/>
      <c r="AN15" s="93"/>
      <c r="AO15" s="93"/>
      <c r="AP15" s="93"/>
      <c r="AQ15" s="94"/>
      <c r="AR15" s="808"/>
      <c r="AS15" s="809"/>
      <c r="AT15" s="809"/>
      <c r="AU15" s="809"/>
      <c r="AV15" s="809"/>
      <c r="AW15" s="809"/>
      <c r="AX15" s="810"/>
    </row>
    <row r="16" spans="1:50" ht="21" customHeight="1" x14ac:dyDescent="0.15">
      <c r="A16" s="174"/>
      <c r="B16" s="175"/>
      <c r="C16" s="175"/>
      <c r="D16" s="175"/>
      <c r="E16" s="175"/>
      <c r="F16" s="176"/>
      <c r="G16" s="782"/>
      <c r="H16" s="781"/>
      <c r="I16" s="800" t="s">
        <v>45</v>
      </c>
      <c r="J16" s="803"/>
      <c r="K16" s="803"/>
      <c r="L16" s="803"/>
      <c r="M16" s="803"/>
      <c r="N16" s="803"/>
      <c r="O16" s="804"/>
      <c r="P16" s="92" t="s">
        <v>609</v>
      </c>
      <c r="Q16" s="93"/>
      <c r="R16" s="93"/>
      <c r="S16" s="93"/>
      <c r="T16" s="93"/>
      <c r="U16" s="93"/>
      <c r="V16" s="94"/>
      <c r="W16" s="92">
        <v>61</v>
      </c>
      <c r="X16" s="93"/>
      <c r="Y16" s="93"/>
      <c r="Z16" s="93"/>
      <c r="AA16" s="93"/>
      <c r="AB16" s="93"/>
      <c r="AC16" s="94"/>
      <c r="AD16" s="92">
        <v>770</v>
      </c>
      <c r="AE16" s="93"/>
      <c r="AF16" s="93"/>
      <c r="AG16" s="93"/>
      <c r="AH16" s="93"/>
      <c r="AI16" s="93"/>
      <c r="AJ16" s="94"/>
      <c r="AK16" s="92">
        <v>328</v>
      </c>
      <c r="AL16" s="93"/>
      <c r="AM16" s="93"/>
      <c r="AN16" s="93"/>
      <c r="AO16" s="93"/>
      <c r="AP16" s="93"/>
      <c r="AQ16" s="94"/>
      <c r="AR16" s="808"/>
      <c r="AS16" s="809"/>
      <c r="AT16" s="809"/>
      <c r="AU16" s="809"/>
      <c r="AV16" s="809"/>
      <c r="AW16" s="809"/>
      <c r="AX16" s="810"/>
    </row>
    <row r="17" spans="1:50" ht="21" customHeight="1" x14ac:dyDescent="0.15">
      <c r="A17" s="174"/>
      <c r="B17" s="175"/>
      <c r="C17" s="175"/>
      <c r="D17" s="175"/>
      <c r="E17" s="175"/>
      <c r="F17" s="176"/>
      <c r="G17" s="782"/>
      <c r="H17" s="781"/>
      <c r="I17" s="800" t="s">
        <v>46</v>
      </c>
      <c r="J17" s="803"/>
      <c r="K17" s="803"/>
      <c r="L17" s="803"/>
      <c r="M17" s="803"/>
      <c r="N17" s="803"/>
      <c r="O17" s="804"/>
      <c r="P17" s="92">
        <v>-61</v>
      </c>
      <c r="Q17" s="93"/>
      <c r="R17" s="93"/>
      <c r="S17" s="93"/>
      <c r="T17" s="93"/>
      <c r="U17" s="93"/>
      <c r="V17" s="94"/>
      <c r="W17" s="92">
        <v>-770</v>
      </c>
      <c r="X17" s="93"/>
      <c r="Y17" s="93"/>
      <c r="Z17" s="93"/>
      <c r="AA17" s="93"/>
      <c r="AB17" s="93"/>
      <c r="AC17" s="94"/>
      <c r="AD17" s="92">
        <v>-328</v>
      </c>
      <c r="AE17" s="93"/>
      <c r="AF17" s="93"/>
      <c r="AG17" s="93"/>
      <c r="AH17" s="93"/>
      <c r="AI17" s="93"/>
      <c r="AJ17" s="94"/>
      <c r="AK17" s="92" t="s">
        <v>609</v>
      </c>
      <c r="AL17" s="93"/>
      <c r="AM17" s="93"/>
      <c r="AN17" s="93"/>
      <c r="AO17" s="93"/>
      <c r="AP17" s="93"/>
      <c r="AQ17" s="94"/>
      <c r="AR17" s="808"/>
      <c r="AS17" s="809"/>
      <c r="AT17" s="809"/>
      <c r="AU17" s="809"/>
      <c r="AV17" s="809"/>
      <c r="AW17" s="809"/>
      <c r="AX17" s="810"/>
    </row>
    <row r="18" spans="1:50" ht="24.75" customHeight="1" x14ac:dyDescent="0.15">
      <c r="A18" s="174"/>
      <c r="B18" s="175"/>
      <c r="C18" s="175"/>
      <c r="D18" s="175"/>
      <c r="E18" s="175"/>
      <c r="F18" s="176"/>
      <c r="G18" s="782"/>
      <c r="H18" s="781"/>
      <c r="I18" s="800" t="s">
        <v>44</v>
      </c>
      <c r="J18" s="801"/>
      <c r="K18" s="801"/>
      <c r="L18" s="801"/>
      <c r="M18" s="801"/>
      <c r="N18" s="801"/>
      <c r="O18" s="802"/>
      <c r="P18" s="92" t="s">
        <v>609</v>
      </c>
      <c r="Q18" s="93"/>
      <c r="R18" s="93"/>
      <c r="S18" s="93"/>
      <c r="T18" s="93"/>
      <c r="U18" s="93"/>
      <c r="V18" s="94"/>
      <c r="W18" s="92" t="s">
        <v>609</v>
      </c>
      <c r="X18" s="93"/>
      <c r="Y18" s="93"/>
      <c r="Z18" s="93"/>
      <c r="AA18" s="93"/>
      <c r="AB18" s="93"/>
      <c r="AC18" s="94"/>
      <c r="AD18" s="92" t="s">
        <v>280</v>
      </c>
      <c r="AE18" s="93"/>
      <c r="AF18" s="93"/>
      <c r="AG18" s="93"/>
      <c r="AH18" s="93"/>
      <c r="AI18" s="93"/>
      <c r="AJ18" s="94"/>
      <c r="AK18" s="92" t="s">
        <v>609</v>
      </c>
      <c r="AL18" s="93"/>
      <c r="AM18" s="93"/>
      <c r="AN18" s="93"/>
      <c r="AO18" s="93"/>
      <c r="AP18" s="93"/>
      <c r="AQ18" s="94"/>
      <c r="AR18" s="808"/>
      <c r="AS18" s="809"/>
      <c r="AT18" s="809"/>
      <c r="AU18" s="809"/>
      <c r="AV18" s="809"/>
      <c r="AW18" s="809"/>
      <c r="AX18" s="810"/>
    </row>
    <row r="19" spans="1:50" ht="24.75" customHeight="1" x14ac:dyDescent="0.15">
      <c r="A19" s="174"/>
      <c r="B19" s="175"/>
      <c r="C19" s="175"/>
      <c r="D19" s="175"/>
      <c r="E19" s="175"/>
      <c r="F19" s="176"/>
      <c r="G19" s="783"/>
      <c r="H19" s="784"/>
      <c r="I19" s="794" t="s">
        <v>18</v>
      </c>
      <c r="J19" s="795"/>
      <c r="K19" s="795"/>
      <c r="L19" s="795"/>
      <c r="M19" s="795"/>
      <c r="N19" s="795"/>
      <c r="O19" s="796"/>
      <c r="P19" s="797">
        <f>SUM(P13:V18)</f>
        <v>328</v>
      </c>
      <c r="Q19" s="798"/>
      <c r="R19" s="798"/>
      <c r="S19" s="798"/>
      <c r="T19" s="798"/>
      <c r="U19" s="798"/>
      <c r="V19" s="799"/>
      <c r="W19" s="797">
        <f>SUM(W13:AC18)</f>
        <v>320</v>
      </c>
      <c r="X19" s="798"/>
      <c r="Y19" s="798"/>
      <c r="Z19" s="798"/>
      <c r="AA19" s="798"/>
      <c r="AB19" s="798"/>
      <c r="AC19" s="799"/>
      <c r="AD19" s="797">
        <f>SUM(AD13:AJ18)</f>
        <v>1134</v>
      </c>
      <c r="AE19" s="798"/>
      <c r="AF19" s="798"/>
      <c r="AG19" s="798"/>
      <c r="AH19" s="798"/>
      <c r="AI19" s="798"/>
      <c r="AJ19" s="799"/>
      <c r="AK19" s="797">
        <f>SUM(AK13:AQ18)-AK15</f>
        <v>918</v>
      </c>
      <c r="AL19" s="798"/>
      <c r="AM19" s="798"/>
      <c r="AN19" s="798"/>
      <c r="AO19" s="798"/>
      <c r="AP19" s="798"/>
      <c r="AQ19" s="799"/>
      <c r="AR19" s="808"/>
      <c r="AS19" s="809"/>
      <c r="AT19" s="809"/>
      <c r="AU19" s="809"/>
      <c r="AV19" s="809"/>
      <c r="AW19" s="809"/>
      <c r="AX19" s="810"/>
    </row>
    <row r="20" spans="1:50" ht="24.75" customHeight="1" x14ac:dyDescent="0.15">
      <c r="A20" s="174"/>
      <c r="B20" s="175"/>
      <c r="C20" s="175"/>
      <c r="D20" s="175"/>
      <c r="E20" s="175"/>
      <c r="F20" s="176"/>
      <c r="G20" s="759" t="s">
        <v>9</v>
      </c>
      <c r="H20" s="760"/>
      <c r="I20" s="760"/>
      <c r="J20" s="760"/>
      <c r="K20" s="760"/>
      <c r="L20" s="760"/>
      <c r="M20" s="760"/>
      <c r="N20" s="760"/>
      <c r="O20" s="760"/>
      <c r="P20" s="92">
        <v>317</v>
      </c>
      <c r="Q20" s="93"/>
      <c r="R20" s="93"/>
      <c r="S20" s="93"/>
      <c r="T20" s="93"/>
      <c r="U20" s="93"/>
      <c r="V20" s="94"/>
      <c r="W20" s="92">
        <v>295</v>
      </c>
      <c r="X20" s="93"/>
      <c r="Y20" s="93"/>
      <c r="Z20" s="93"/>
      <c r="AA20" s="93"/>
      <c r="AB20" s="93"/>
      <c r="AC20" s="94"/>
      <c r="AD20" s="92">
        <v>1087</v>
      </c>
      <c r="AE20" s="93"/>
      <c r="AF20" s="93"/>
      <c r="AG20" s="93"/>
      <c r="AH20" s="93"/>
      <c r="AI20" s="93"/>
      <c r="AJ20" s="94"/>
      <c r="AK20" s="757"/>
      <c r="AL20" s="757"/>
      <c r="AM20" s="757"/>
      <c r="AN20" s="757"/>
      <c r="AO20" s="757"/>
      <c r="AP20" s="757"/>
      <c r="AQ20" s="757"/>
      <c r="AR20" s="808"/>
      <c r="AS20" s="809"/>
      <c r="AT20" s="809"/>
      <c r="AU20" s="809"/>
      <c r="AV20" s="809"/>
      <c r="AW20" s="809"/>
      <c r="AX20" s="810"/>
    </row>
    <row r="21" spans="1:50" ht="24.75" customHeight="1" x14ac:dyDescent="0.15">
      <c r="A21" s="174"/>
      <c r="B21" s="175"/>
      <c r="C21" s="175"/>
      <c r="D21" s="175"/>
      <c r="E21" s="175"/>
      <c r="F21" s="176"/>
      <c r="G21" s="759" t="s">
        <v>10</v>
      </c>
      <c r="H21" s="760"/>
      <c r="I21" s="760"/>
      <c r="J21" s="760"/>
      <c r="K21" s="760"/>
      <c r="L21" s="760"/>
      <c r="M21" s="760"/>
      <c r="N21" s="760"/>
      <c r="O21" s="760"/>
      <c r="P21" s="756">
        <f>IF(P19=0, "-", SUM(P20)/P19)</f>
        <v>0.96646341463414631</v>
      </c>
      <c r="Q21" s="756"/>
      <c r="R21" s="756"/>
      <c r="S21" s="756"/>
      <c r="T21" s="756"/>
      <c r="U21" s="756"/>
      <c r="V21" s="756"/>
      <c r="W21" s="756">
        <f>IF(W19=0, "-", SUM(W20)/W19)</f>
        <v>0.921875</v>
      </c>
      <c r="X21" s="756"/>
      <c r="Y21" s="756"/>
      <c r="Z21" s="756"/>
      <c r="AA21" s="756"/>
      <c r="AB21" s="756"/>
      <c r="AC21" s="756"/>
      <c r="AD21" s="756">
        <f>IF(AD19=0, "-", SUM(AD20)/AD19)</f>
        <v>0.9585537918871252</v>
      </c>
      <c r="AE21" s="756"/>
      <c r="AF21" s="756"/>
      <c r="AG21" s="756"/>
      <c r="AH21" s="756"/>
      <c r="AI21" s="756"/>
      <c r="AJ21" s="756"/>
      <c r="AK21" s="757"/>
      <c r="AL21" s="757"/>
      <c r="AM21" s="757"/>
      <c r="AN21" s="757"/>
      <c r="AO21" s="757"/>
      <c r="AP21" s="757"/>
      <c r="AQ21" s="758"/>
      <c r="AR21" s="808"/>
      <c r="AS21" s="809"/>
      <c r="AT21" s="809"/>
      <c r="AU21" s="809"/>
      <c r="AV21" s="809"/>
      <c r="AW21" s="809"/>
      <c r="AX21" s="810"/>
    </row>
    <row r="22" spans="1:50" ht="25.5" customHeight="1" x14ac:dyDescent="0.15">
      <c r="A22" s="826"/>
      <c r="B22" s="827"/>
      <c r="C22" s="827"/>
      <c r="D22" s="827"/>
      <c r="E22" s="827"/>
      <c r="F22" s="828"/>
      <c r="G22" s="754" t="s">
        <v>235</v>
      </c>
      <c r="H22" s="755"/>
      <c r="I22" s="755"/>
      <c r="J22" s="755"/>
      <c r="K22" s="755"/>
      <c r="L22" s="755"/>
      <c r="M22" s="755"/>
      <c r="N22" s="755"/>
      <c r="O22" s="755"/>
      <c r="P22" s="756">
        <f>IF(P20=0, "-", SUM(P20)/SUM(P13,P14))</f>
        <v>0.81491002570694082</v>
      </c>
      <c r="Q22" s="756"/>
      <c r="R22" s="756"/>
      <c r="S22" s="756"/>
      <c r="T22" s="756"/>
      <c r="U22" s="756"/>
      <c r="V22" s="756"/>
      <c r="W22" s="756">
        <f>IF(W20=0, "-", SUM(W20)/SUM(W13,W14))</f>
        <v>0.28668610301263364</v>
      </c>
      <c r="X22" s="756"/>
      <c r="Y22" s="756"/>
      <c r="Z22" s="756"/>
      <c r="AA22" s="756"/>
      <c r="AB22" s="756"/>
      <c r="AC22" s="756"/>
      <c r="AD22" s="756">
        <f>IF(AD20=0, "-", SUM(AD20)/SUM(AD13,AD14))</f>
        <v>1.5708092485549132</v>
      </c>
      <c r="AE22" s="756"/>
      <c r="AF22" s="756"/>
      <c r="AG22" s="756"/>
      <c r="AH22" s="756"/>
      <c r="AI22" s="756"/>
      <c r="AJ22" s="756"/>
      <c r="AK22" s="757"/>
      <c r="AL22" s="757"/>
      <c r="AM22" s="757"/>
      <c r="AN22" s="757"/>
      <c r="AO22" s="757"/>
      <c r="AP22" s="757"/>
      <c r="AQ22" s="758"/>
      <c r="AR22" s="811"/>
      <c r="AS22" s="812"/>
      <c r="AT22" s="812"/>
      <c r="AU22" s="812"/>
      <c r="AV22" s="812"/>
      <c r="AW22" s="812"/>
      <c r="AX22" s="813"/>
    </row>
    <row r="23" spans="1:50" ht="40.15" customHeight="1" x14ac:dyDescent="0.15">
      <c r="A23" s="740" t="s">
        <v>599</v>
      </c>
      <c r="B23" s="741"/>
      <c r="C23" s="741"/>
      <c r="D23" s="741"/>
      <c r="E23" s="741"/>
      <c r="F23" s="742"/>
      <c r="G23" s="746" t="s">
        <v>225</v>
      </c>
      <c r="H23" s="470"/>
      <c r="I23" s="470"/>
      <c r="J23" s="470"/>
      <c r="K23" s="470"/>
      <c r="L23" s="470"/>
      <c r="M23" s="470"/>
      <c r="N23" s="470"/>
      <c r="O23" s="471"/>
      <c r="P23" s="747" t="s">
        <v>597</v>
      </c>
      <c r="Q23" s="470"/>
      <c r="R23" s="470"/>
      <c r="S23" s="470"/>
      <c r="T23" s="470"/>
      <c r="U23" s="470"/>
      <c r="V23" s="471"/>
      <c r="W23" s="766"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7"/>
    </row>
    <row r="24" spans="1:50" ht="25.5" customHeight="1" x14ac:dyDescent="0.15">
      <c r="A24" s="743"/>
      <c r="B24" s="744"/>
      <c r="C24" s="744"/>
      <c r="D24" s="744"/>
      <c r="E24" s="744"/>
      <c r="F24" s="745"/>
      <c r="G24" s="748" t="s">
        <v>613</v>
      </c>
      <c r="H24" s="749"/>
      <c r="I24" s="749"/>
      <c r="J24" s="749"/>
      <c r="K24" s="749"/>
      <c r="L24" s="749"/>
      <c r="M24" s="749"/>
      <c r="N24" s="749"/>
      <c r="O24" s="750"/>
      <c r="P24" s="751">
        <v>250</v>
      </c>
      <c r="Q24" s="752"/>
      <c r="R24" s="752"/>
      <c r="S24" s="752"/>
      <c r="T24" s="752"/>
      <c r="U24" s="752"/>
      <c r="V24" s="753"/>
      <c r="W24" s="768" t="s">
        <v>280</v>
      </c>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customHeight="1" x14ac:dyDescent="0.15">
      <c r="A25" s="743"/>
      <c r="B25" s="744"/>
      <c r="C25" s="744"/>
      <c r="D25" s="744"/>
      <c r="E25" s="744"/>
      <c r="F25" s="745"/>
      <c r="G25" s="731" t="s">
        <v>614</v>
      </c>
      <c r="H25" s="732"/>
      <c r="I25" s="732"/>
      <c r="J25" s="732"/>
      <c r="K25" s="732"/>
      <c r="L25" s="732"/>
      <c r="M25" s="732"/>
      <c r="N25" s="732"/>
      <c r="O25" s="733"/>
      <c r="P25" s="92">
        <v>-0.1</v>
      </c>
      <c r="Q25" s="93"/>
      <c r="R25" s="93"/>
      <c r="S25" s="93"/>
      <c r="T25" s="93"/>
      <c r="U25" s="93"/>
      <c r="V25" s="94"/>
      <c r="W25" s="771"/>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customHeight="1" x14ac:dyDescent="0.15">
      <c r="A26" s="743"/>
      <c r="B26" s="744"/>
      <c r="C26" s="744"/>
      <c r="D26" s="744"/>
      <c r="E26" s="744"/>
      <c r="F26" s="745"/>
      <c r="G26" s="731" t="s">
        <v>706</v>
      </c>
      <c r="H26" s="732"/>
      <c r="I26" s="732"/>
      <c r="J26" s="732"/>
      <c r="K26" s="732"/>
      <c r="L26" s="732"/>
      <c r="M26" s="732"/>
      <c r="N26" s="732"/>
      <c r="O26" s="733"/>
      <c r="P26" s="92">
        <v>-52</v>
      </c>
      <c r="Q26" s="93"/>
      <c r="R26" s="93"/>
      <c r="S26" s="93"/>
      <c r="T26" s="93"/>
      <c r="U26" s="93"/>
      <c r="V26" s="94"/>
      <c r="W26" s="771"/>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15">
      <c r="A27" s="743"/>
      <c r="B27" s="744"/>
      <c r="C27" s="744"/>
      <c r="D27" s="744"/>
      <c r="E27" s="744"/>
      <c r="F27" s="745"/>
      <c r="G27" s="731"/>
      <c r="H27" s="732"/>
      <c r="I27" s="732"/>
      <c r="J27" s="732"/>
      <c r="K27" s="732"/>
      <c r="L27" s="732"/>
      <c r="M27" s="732"/>
      <c r="N27" s="732"/>
      <c r="O27" s="733"/>
      <c r="P27" s="92"/>
      <c r="Q27" s="93"/>
      <c r="R27" s="93"/>
      <c r="S27" s="93"/>
      <c r="T27" s="93"/>
      <c r="U27" s="93"/>
      <c r="V27" s="94"/>
      <c r="W27" s="771"/>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15">
      <c r="A28" s="743"/>
      <c r="B28" s="744"/>
      <c r="C28" s="744"/>
      <c r="D28" s="744"/>
      <c r="E28" s="744"/>
      <c r="F28" s="745"/>
      <c r="G28" s="731"/>
      <c r="H28" s="732"/>
      <c r="I28" s="732"/>
      <c r="J28" s="732"/>
      <c r="K28" s="732"/>
      <c r="L28" s="732"/>
      <c r="M28" s="732"/>
      <c r="N28" s="732"/>
      <c r="O28" s="733"/>
      <c r="P28" s="92"/>
      <c r="Q28" s="93"/>
      <c r="R28" s="93"/>
      <c r="S28" s="93"/>
      <c r="T28" s="93"/>
      <c r="U28" s="93"/>
      <c r="V28" s="94"/>
      <c r="W28" s="771"/>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hidden="1" customHeight="1" x14ac:dyDescent="0.15">
      <c r="A29" s="743"/>
      <c r="B29" s="744"/>
      <c r="C29" s="744"/>
      <c r="D29" s="744"/>
      <c r="E29" s="744"/>
      <c r="F29" s="745"/>
      <c r="G29" s="734"/>
      <c r="H29" s="735"/>
      <c r="I29" s="735"/>
      <c r="J29" s="735"/>
      <c r="K29" s="735"/>
      <c r="L29" s="735"/>
      <c r="M29" s="735"/>
      <c r="N29" s="735"/>
      <c r="O29" s="736"/>
      <c r="P29" s="737"/>
      <c r="Q29" s="738"/>
      <c r="R29" s="738"/>
      <c r="S29" s="738"/>
      <c r="T29" s="738"/>
      <c r="U29" s="738"/>
      <c r="V29" s="739"/>
      <c r="W29" s="771"/>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25.5" customHeight="1" thickBot="1" x14ac:dyDescent="0.2">
      <c r="A30" s="743"/>
      <c r="B30" s="744"/>
      <c r="C30" s="744"/>
      <c r="D30" s="744"/>
      <c r="E30" s="744"/>
      <c r="F30" s="745"/>
      <c r="G30" s="163" t="s">
        <v>18</v>
      </c>
      <c r="H30" s="761"/>
      <c r="I30" s="761"/>
      <c r="J30" s="761"/>
      <c r="K30" s="761"/>
      <c r="L30" s="761"/>
      <c r="M30" s="761"/>
      <c r="N30" s="761"/>
      <c r="O30" s="762"/>
      <c r="P30" s="763">
        <f>AK15</f>
        <v>198</v>
      </c>
      <c r="Q30" s="764"/>
      <c r="R30" s="764"/>
      <c r="S30" s="764"/>
      <c r="T30" s="764"/>
      <c r="U30" s="764"/>
      <c r="V30" s="765"/>
      <c r="W30" s="774"/>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6"/>
    </row>
    <row r="31" spans="1:50" ht="47.25" customHeight="1" x14ac:dyDescent="0.15">
      <c r="A31" s="709" t="s">
        <v>575</v>
      </c>
      <c r="B31" s="710"/>
      <c r="C31" s="710"/>
      <c r="D31" s="710"/>
      <c r="E31" s="710"/>
      <c r="F31" s="711"/>
      <c r="G31" s="730" t="s">
        <v>615</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576</v>
      </c>
      <c r="B32" s="504"/>
      <c r="C32" s="504"/>
      <c r="D32" s="504"/>
      <c r="E32" s="504"/>
      <c r="F32" s="357"/>
      <c r="G32" s="690" t="s">
        <v>568</v>
      </c>
      <c r="H32" s="691"/>
      <c r="I32" s="691"/>
      <c r="J32" s="691"/>
      <c r="K32" s="691"/>
      <c r="L32" s="691"/>
      <c r="M32" s="691"/>
      <c r="N32" s="691"/>
      <c r="O32" s="691"/>
      <c r="P32" s="692" t="s">
        <v>567</v>
      </c>
      <c r="Q32" s="691"/>
      <c r="R32" s="691"/>
      <c r="S32" s="691"/>
      <c r="T32" s="691"/>
      <c r="U32" s="691"/>
      <c r="V32" s="691"/>
      <c r="W32" s="691"/>
      <c r="X32" s="693"/>
      <c r="Y32" s="694"/>
      <c r="Z32" s="695"/>
      <c r="AA32" s="696"/>
      <c r="AB32" s="697" t="s">
        <v>11</v>
      </c>
      <c r="AC32" s="697"/>
      <c r="AD32" s="697"/>
      <c r="AE32" s="516" t="s">
        <v>412</v>
      </c>
      <c r="AF32" s="707"/>
      <c r="AG32" s="707"/>
      <c r="AH32" s="708"/>
      <c r="AI32" s="516" t="s">
        <v>564</v>
      </c>
      <c r="AJ32" s="707"/>
      <c r="AK32" s="707"/>
      <c r="AL32" s="708"/>
      <c r="AM32" s="516" t="s">
        <v>380</v>
      </c>
      <c r="AN32" s="707"/>
      <c r="AO32" s="707"/>
      <c r="AP32" s="708"/>
      <c r="AQ32" s="679" t="s">
        <v>411</v>
      </c>
      <c r="AR32" s="680"/>
      <c r="AS32" s="680"/>
      <c r="AT32" s="681"/>
      <c r="AU32" s="679" t="s">
        <v>585</v>
      </c>
      <c r="AV32" s="680"/>
      <c r="AW32" s="680"/>
      <c r="AX32" s="682"/>
    </row>
    <row r="33" spans="1:51" ht="23.25" customHeight="1" x14ac:dyDescent="0.15">
      <c r="A33" s="689"/>
      <c r="B33" s="504"/>
      <c r="C33" s="504"/>
      <c r="D33" s="504"/>
      <c r="E33" s="504"/>
      <c r="F33" s="357"/>
      <c r="G33" s="725" t="s">
        <v>616</v>
      </c>
      <c r="H33" s="645"/>
      <c r="I33" s="645"/>
      <c r="J33" s="645"/>
      <c r="K33" s="645"/>
      <c r="L33" s="645"/>
      <c r="M33" s="645"/>
      <c r="N33" s="645"/>
      <c r="O33" s="645"/>
      <c r="P33" s="236" t="s">
        <v>617</v>
      </c>
      <c r="Q33" s="649"/>
      <c r="R33" s="649"/>
      <c r="S33" s="649"/>
      <c r="T33" s="649"/>
      <c r="U33" s="649"/>
      <c r="V33" s="649"/>
      <c r="W33" s="649"/>
      <c r="X33" s="650"/>
      <c r="Y33" s="654" t="s">
        <v>48</v>
      </c>
      <c r="Z33" s="655"/>
      <c r="AA33" s="656"/>
      <c r="AB33" s="726" t="s">
        <v>618</v>
      </c>
      <c r="AC33" s="727"/>
      <c r="AD33" s="728"/>
      <c r="AE33" s="673">
        <v>27</v>
      </c>
      <c r="AF33" s="674"/>
      <c r="AG33" s="674"/>
      <c r="AH33" s="729"/>
      <c r="AI33" s="673">
        <v>47</v>
      </c>
      <c r="AJ33" s="674"/>
      <c r="AK33" s="674"/>
      <c r="AL33" s="729"/>
      <c r="AM33" s="673">
        <v>79</v>
      </c>
      <c r="AN33" s="674"/>
      <c r="AO33" s="674"/>
      <c r="AP33" s="729"/>
      <c r="AQ33" s="448" t="s">
        <v>619</v>
      </c>
      <c r="AR33" s="674"/>
      <c r="AS33" s="674"/>
      <c r="AT33" s="729"/>
      <c r="AU33" s="448" t="s">
        <v>619</v>
      </c>
      <c r="AV33" s="674"/>
      <c r="AW33" s="674"/>
      <c r="AX33" s="675"/>
    </row>
    <row r="34" spans="1:51" ht="46.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726" t="s">
        <v>618</v>
      </c>
      <c r="AC34" s="727"/>
      <c r="AD34" s="728"/>
      <c r="AE34" s="673">
        <v>25</v>
      </c>
      <c r="AF34" s="674"/>
      <c r="AG34" s="674"/>
      <c r="AH34" s="729"/>
      <c r="AI34" s="673">
        <v>25</v>
      </c>
      <c r="AJ34" s="674"/>
      <c r="AK34" s="674"/>
      <c r="AL34" s="729"/>
      <c r="AM34" s="673">
        <v>25</v>
      </c>
      <c r="AN34" s="674"/>
      <c r="AO34" s="674"/>
      <c r="AP34" s="729"/>
      <c r="AQ34" s="673">
        <v>25</v>
      </c>
      <c r="AR34" s="674"/>
      <c r="AS34" s="674"/>
      <c r="AT34" s="729"/>
      <c r="AU34" s="673">
        <v>25</v>
      </c>
      <c r="AV34" s="674"/>
      <c r="AW34" s="674"/>
      <c r="AX34" s="675"/>
    </row>
    <row r="35" spans="1:51" ht="23.25" customHeight="1" x14ac:dyDescent="0.15">
      <c r="A35" s="698" t="s">
        <v>577</v>
      </c>
      <c r="B35" s="699"/>
      <c r="C35" s="699"/>
      <c r="D35" s="699"/>
      <c r="E35" s="699"/>
      <c r="F35" s="700"/>
      <c r="G35" s="592" t="s">
        <v>578</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412</v>
      </c>
      <c r="AF35" s="592"/>
      <c r="AG35" s="592"/>
      <c r="AH35" s="593"/>
      <c r="AI35" s="591" t="s">
        <v>564</v>
      </c>
      <c r="AJ35" s="592"/>
      <c r="AK35" s="592"/>
      <c r="AL35" s="593"/>
      <c r="AM35" s="591" t="s">
        <v>380</v>
      </c>
      <c r="AN35" s="592"/>
      <c r="AO35" s="592"/>
      <c r="AP35" s="593"/>
      <c r="AQ35" s="602" t="s">
        <v>586</v>
      </c>
      <c r="AR35" s="603"/>
      <c r="AS35" s="603"/>
      <c r="AT35" s="603"/>
      <c r="AU35" s="603"/>
      <c r="AV35" s="603"/>
      <c r="AW35" s="603"/>
      <c r="AX35" s="604"/>
    </row>
    <row r="36" spans="1:51" ht="23.25" customHeight="1" x14ac:dyDescent="0.15">
      <c r="A36" s="701"/>
      <c r="B36" s="702"/>
      <c r="C36" s="702"/>
      <c r="D36" s="702"/>
      <c r="E36" s="702"/>
      <c r="F36" s="703"/>
      <c r="G36" s="605" t="s">
        <v>620</v>
      </c>
      <c r="H36" s="606"/>
      <c r="I36" s="606"/>
      <c r="J36" s="606"/>
      <c r="K36" s="606"/>
      <c r="L36" s="606"/>
      <c r="M36" s="606"/>
      <c r="N36" s="606"/>
      <c r="O36" s="606"/>
      <c r="P36" s="606"/>
      <c r="Q36" s="606"/>
      <c r="R36" s="606"/>
      <c r="S36" s="606"/>
      <c r="T36" s="606"/>
      <c r="U36" s="606"/>
      <c r="V36" s="606"/>
      <c r="W36" s="606"/>
      <c r="X36" s="606"/>
      <c r="Y36" s="666" t="s">
        <v>577</v>
      </c>
      <c r="Z36" s="667"/>
      <c r="AA36" s="668"/>
      <c r="AB36" s="669" t="s">
        <v>621</v>
      </c>
      <c r="AC36" s="670"/>
      <c r="AD36" s="671"/>
      <c r="AE36" s="672">
        <v>12</v>
      </c>
      <c r="AF36" s="672"/>
      <c r="AG36" s="672"/>
      <c r="AH36" s="672"/>
      <c r="AI36" s="672">
        <v>6.3</v>
      </c>
      <c r="AJ36" s="672"/>
      <c r="AK36" s="672"/>
      <c r="AL36" s="672"/>
      <c r="AM36" s="672">
        <v>14</v>
      </c>
      <c r="AN36" s="672"/>
      <c r="AO36" s="672"/>
      <c r="AP36" s="672"/>
      <c r="AQ36" s="448" t="s">
        <v>619</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580</v>
      </c>
      <c r="Z37" s="659"/>
      <c r="AA37" s="660"/>
      <c r="AB37" s="661" t="s">
        <v>581</v>
      </c>
      <c r="AC37" s="662"/>
      <c r="AD37" s="663"/>
      <c r="AE37" s="664" t="s">
        <v>622</v>
      </c>
      <c r="AF37" s="664"/>
      <c r="AG37" s="664"/>
      <c r="AH37" s="664"/>
      <c r="AI37" s="664" t="s">
        <v>623</v>
      </c>
      <c r="AJ37" s="664"/>
      <c r="AK37" s="664"/>
      <c r="AL37" s="664"/>
      <c r="AM37" s="664" t="s">
        <v>624</v>
      </c>
      <c r="AN37" s="664"/>
      <c r="AO37" s="664"/>
      <c r="AP37" s="664"/>
      <c r="AQ37" s="664" t="s">
        <v>619</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412</v>
      </c>
      <c r="AF38" s="629"/>
      <c r="AG38" s="629"/>
      <c r="AH38" s="630"/>
      <c r="AI38" s="713" t="s">
        <v>564</v>
      </c>
      <c r="AJ38" s="713"/>
      <c r="AK38" s="713"/>
      <c r="AL38" s="628"/>
      <c r="AM38" s="713" t="s">
        <v>380</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619</v>
      </c>
      <c r="AR39" s="455"/>
      <c r="AS39" s="401" t="s">
        <v>171</v>
      </c>
      <c r="AT39" s="402"/>
      <c r="AU39" s="500">
        <v>7</v>
      </c>
      <c r="AV39" s="500"/>
      <c r="AW39" s="415" t="s">
        <v>162</v>
      </c>
      <c r="AX39" s="563"/>
    </row>
    <row r="40" spans="1:51" ht="23.25" customHeight="1" x14ac:dyDescent="0.15">
      <c r="A40" s="721"/>
      <c r="B40" s="719"/>
      <c r="C40" s="719"/>
      <c r="D40" s="719"/>
      <c r="E40" s="719"/>
      <c r="F40" s="720"/>
      <c r="G40" s="631" t="s">
        <v>625</v>
      </c>
      <c r="H40" s="632"/>
      <c r="I40" s="632"/>
      <c r="J40" s="632"/>
      <c r="K40" s="632"/>
      <c r="L40" s="632"/>
      <c r="M40" s="632"/>
      <c r="N40" s="632"/>
      <c r="O40" s="633"/>
      <c r="P40" s="237" t="s">
        <v>626</v>
      </c>
      <c r="Q40" s="237"/>
      <c r="R40" s="237"/>
      <c r="S40" s="237"/>
      <c r="T40" s="237"/>
      <c r="U40" s="237"/>
      <c r="V40" s="237"/>
      <c r="W40" s="237"/>
      <c r="X40" s="379"/>
      <c r="Y40" s="640" t="s">
        <v>12</v>
      </c>
      <c r="Z40" s="641"/>
      <c r="AA40" s="642"/>
      <c r="AB40" s="556" t="s">
        <v>627</v>
      </c>
      <c r="AC40" s="556"/>
      <c r="AD40" s="556"/>
      <c r="AE40" s="448">
        <v>5.0999999999999996</v>
      </c>
      <c r="AF40" s="436"/>
      <c r="AG40" s="436"/>
      <c r="AH40" s="436"/>
      <c r="AI40" s="448">
        <v>3.9</v>
      </c>
      <c r="AJ40" s="436"/>
      <c r="AK40" s="436"/>
      <c r="AL40" s="436"/>
      <c r="AM40" s="448" t="s">
        <v>619</v>
      </c>
      <c r="AN40" s="436"/>
      <c r="AO40" s="436"/>
      <c r="AP40" s="436"/>
      <c r="AQ40" s="441" t="s">
        <v>619</v>
      </c>
      <c r="AR40" s="442"/>
      <c r="AS40" s="442"/>
      <c r="AT40" s="443"/>
      <c r="AU40" s="436" t="s">
        <v>619</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627</v>
      </c>
      <c r="AC41" s="542"/>
      <c r="AD41" s="542"/>
      <c r="AE41" s="448">
        <v>8.1</v>
      </c>
      <c r="AF41" s="436"/>
      <c r="AG41" s="436"/>
      <c r="AH41" s="436"/>
      <c r="AI41" s="448">
        <v>9</v>
      </c>
      <c r="AJ41" s="436"/>
      <c r="AK41" s="436"/>
      <c r="AL41" s="436"/>
      <c r="AM41" s="448">
        <v>9.6</v>
      </c>
      <c r="AN41" s="436"/>
      <c r="AO41" s="436"/>
      <c r="AP41" s="436"/>
      <c r="AQ41" s="441" t="s">
        <v>619</v>
      </c>
      <c r="AR41" s="442"/>
      <c r="AS41" s="442"/>
      <c r="AT41" s="443"/>
      <c r="AU41" s="436">
        <v>12</v>
      </c>
      <c r="AV41" s="436"/>
      <c r="AW41" s="436"/>
      <c r="AX41" s="437"/>
    </row>
    <row r="42" spans="1:51" ht="32.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64</v>
      </c>
      <c r="AF42" s="436"/>
      <c r="AG42" s="436"/>
      <c r="AH42" s="436"/>
      <c r="AI42" s="448">
        <v>37</v>
      </c>
      <c r="AJ42" s="436"/>
      <c r="AK42" s="436"/>
      <c r="AL42" s="436"/>
      <c r="AM42" s="448" t="s">
        <v>619</v>
      </c>
      <c r="AN42" s="436"/>
      <c r="AO42" s="436"/>
      <c r="AP42" s="436"/>
      <c r="AQ42" s="441" t="s">
        <v>619</v>
      </c>
      <c r="AR42" s="442"/>
      <c r="AS42" s="442"/>
      <c r="AT42" s="443"/>
      <c r="AU42" s="436" t="s">
        <v>619</v>
      </c>
      <c r="AV42" s="436"/>
      <c r="AW42" s="436"/>
      <c r="AX42" s="437"/>
    </row>
    <row r="43" spans="1:51" ht="23.25" customHeight="1" x14ac:dyDescent="0.15">
      <c r="A43" s="565" t="s">
        <v>256</v>
      </c>
      <c r="B43" s="503"/>
      <c r="C43" s="503"/>
      <c r="D43" s="503"/>
      <c r="E43" s="503"/>
      <c r="F43" s="355"/>
      <c r="G43" s="567" t="s">
        <v>628</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39.75" customHeight="1" x14ac:dyDescent="0.1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569</v>
      </c>
      <c r="B45" s="356" t="s">
        <v>570</v>
      </c>
      <c r="C45" s="504"/>
      <c r="D45" s="504"/>
      <c r="E45" s="504"/>
      <c r="F45" s="357"/>
      <c r="G45" s="575" t="s">
        <v>571</v>
      </c>
      <c r="H45" s="575"/>
      <c r="I45" s="575"/>
      <c r="J45" s="575"/>
      <c r="K45" s="575"/>
      <c r="L45" s="575"/>
      <c r="M45" s="575"/>
      <c r="N45" s="575"/>
      <c r="O45" s="575"/>
      <c r="P45" s="575"/>
      <c r="Q45" s="575"/>
      <c r="R45" s="575"/>
      <c r="S45" s="575"/>
      <c r="T45" s="575"/>
      <c r="U45" s="575"/>
      <c r="V45" s="575"/>
      <c r="W45" s="575"/>
      <c r="X45" s="575"/>
      <c r="Y45" s="575"/>
      <c r="Z45" s="575"/>
      <c r="AA45" s="576"/>
      <c r="AB45" s="577" t="s">
        <v>587</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412</v>
      </c>
      <c r="AF50" s="121"/>
      <c r="AG50" s="121"/>
      <c r="AH50" s="121"/>
      <c r="AI50" s="121" t="s">
        <v>564</v>
      </c>
      <c r="AJ50" s="121"/>
      <c r="AK50" s="121"/>
      <c r="AL50" s="121"/>
      <c r="AM50" s="121" t="s">
        <v>380</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412</v>
      </c>
      <c r="AF55" s="121"/>
      <c r="AG55" s="121"/>
      <c r="AH55" s="121"/>
      <c r="AI55" s="121" t="s">
        <v>564</v>
      </c>
      <c r="AJ55" s="121"/>
      <c r="AK55" s="121"/>
      <c r="AL55" s="121"/>
      <c r="AM55" s="121" t="s">
        <v>380</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412</v>
      </c>
      <c r="AF60" s="121"/>
      <c r="AG60" s="121"/>
      <c r="AH60" s="121"/>
      <c r="AI60" s="121" t="s">
        <v>564</v>
      </c>
      <c r="AJ60" s="121"/>
      <c r="AK60" s="121"/>
      <c r="AL60" s="121"/>
      <c r="AM60" s="121" t="s">
        <v>380</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575</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576</v>
      </c>
      <c r="B66" s="504"/>
      <c r="C66" s="504"/>
      <c r="D66" s="504"/>
      <c r="E66" s="504"/>
      <c r="F66" s="357"/>
      <c r="G66" s="690" t="s">
        <v>568</v>
      </c>
      <c r="H66" s="691"/>
      <c r="I66" s="691"/>
      <c r="J66" s="691"/>
      <c r="K66" s="691"/>
      <c r="L66" s="691"/>
      <c r="M66" s="691"/>
      <c r="N66" s="691"/>
      <c r="O66" s="691"/>
      <c r="P66" s="692" t="s">
        <v>567</v>
      </c>
      <c r="Q66" s="691"/>
      <c r="R66" s="691"/>
      <c r="S66" s="691"/>
      <c r="T66" s="691"/>
      <c r="U66" s="691"/>
      <c r="V66" s="691"/>
      <c r="W66" s="691"/>
      <c r="X66" s="693"/>
      <c r="Y66" s="694"/>
      <c r="Z66" s="695"/>
      <c r="AA66" s="696"/>
      <c r="AB66" s="697" t="s">
        <v>11</v>
      </c>
      <c r="AC66" s="697"/>
      <c r="AD66" s="697"/>
      <c r="AE66" s="516" t="s">
        <v>412</v>
      </c>
      <c r="AF66" s="707"/>
      <c r="AG66" s="707"/>
      <c r="AH66" s="708"/>
      <c r="AI66" s="516" t="s">
        <v>564</v>
      </c>
      <c r="AJ66" s="707"/>
      <c r="AK66" s="707"/>
      <c r="AL66" s="708"/>
      <c r="AM66" s="516" t="s">
        <v>380</v>
      </c>
      <c r="AN66" s="707"/>
      <c r="AO66" s="707"/>
      <c r="AP66" s="708"/>
      <c r="AQ66" s="679" t="s">
        <v>411</v>
      </c>
      <c r="AR66" s="680"/>
      <c r="AS66" s="680"/>
      <c r="AT66" s="681"/>
      <c r="AU66" s="679" t="s">
        <v>585</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577</v>
      </c>
      <c r="B69" s="699"/>
      <c r="C69" s="699"/>
      <c r="D69" s="699"/>
      <c r="E69" s="699"/>
      <c r="F69" s="700"/>
      <c r="G69" s="592" t="s">
        <v>578</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412</v>
      </c>
      <c r="AF69" s="121"/>
      <c r="AG69" s="121"/>
      <c r="AH69" s="121"/>
      <c r="AI69" s="121" t="s">
        <v>564</v>
      </c>
      <c r="AJ69" s="121"/>
      <c r="AK69" s="121"/>
      <c r="AL69" s="121"/>
      <c r="AM69" s="121" t="s">
        <v>380</v>
      </c>
      <c r="AN69" s="121"/>
      <c r="AO69" s="121"/>
      <c r="AP69" s="121"/>
      <c r="AQ69" s="602" t="s">
        <v>586</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579</v>
      </c>
      <c r="H70" s="606"/>
      <c r="I70" s="606"/>
      <c r="J70" s="606"/>
      <c r="K70" s="606"/>
      <c r="L70" s="606"/>
      <c r="M70" s="606"/>
      <c r="N70" s="606"/>
      <c r="O70" s="606"/>
      <c r="P70" s="606"/>
      <c r="Q70" s="606"/>
      <c r="R70" s="606"/>
      <c r="S70" s="606"/>
      <c r="T70" s="606"/>
      <c r="U70" s="606"/>
      <c r="V70" s="606"/>
      <c r="W70" s="606"/>
      <c r="X70" s="606"/>
      <c r="Y70" s="666" t="s">
        <v>577</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580</v>
      </c>
      <c r="Z71" s="659"/>
      <c r="AA71" s="660"/>
      <c r="AB71" s="661" t="s">
        <v>581</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412</v>
      </c>
      <c r="AF72" s="121"/>
      <c r="AG72" s="121"/>
      <c r="AH72" s="121"/>
      <c r="AI72" s="121" t="s">
        <v>564</v>
      </c>
      <c r="AJ72" s="121"/>
      <c r="AK72" s="121"/>
      <c r="AL72" s="121"/>
      <c r="AM72" s="121" t="s">
        <v>380</v>
      </c>
      <c r="AN72" s="121"/>
      <c r="AO72" s="121"/>
      <c r="AP72" s="121"/>
      <c r="AQ72" s="609" t="s">
        <v>170</v>
      </c>
      <c r="AR72" s="610"/>
      <c r="AS72" s="610"/>
      <c r="AT72" s="611"/>
      <c r="AU72" s="575" t="s">
        <v>124</v>
      </c>
      <c r="AV72" s="575"/>
      <c r="AW72" s="575"/>
      <c r="AX72" s="578"/>
      <c r="AY72">
        <f>COUNTA($G$74)</f>
        <v>1</v>
      </c>
    </row>
    <row r="73" spans="1:51" ht="18.75"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t="s">
        <v>619</v>
      </c>
      <c r="AR73" s="455"/>
      <c r="AS73" s="401" t="s">
        <v>171</v>
      </c>
      <c r="AT73" s="402"/>
      <c r="AU73" s="500">
        <v>7</v>
      </c>
      <c r="AV73" s="500"/>
      <c r="AW73" s="415" t="s">
        <v>162</v>
      </c>
      <c r="AX73" s="563"/>
      <c r="AY73">
        <f t="shared" ref="AY73:AY78" si="1">$AY$72</f>
        <v>1</v>
      </c>
    </row>
    <row r="74" spans="1:51" ht="23.25" customHeight="1" x14ac:dyDescent="0.15">
      <c r="A74" s="617"/>
      <c r="B74" s="615"/>
      <c r="C74" s="615"/>
      <c r="D74" s="615"/>
      <c r="E74" s="615"/>
      <c r="F74" s="616"/>
      <c r="G74" s="631" t="s">
        <v>629</v>
      </c>
      <c r="H74" s="632"/>
      <c r="I74" s="632"/>
      <c r="J74" s="632"/>
      <c r="K74" s="632"/>
      <c r="L74" s="632"/>
      <c r="M74" s="632"/>
      <c r="N74" s="632"/>
      <c r="O74" s="633"/>
      <c r="P74" s="237" t="s">
        <v>630</v>
      </c>
      <c r="Q74" s="237"/>
      <c r="R74" s="237"/>
      <c r="S74" s="237"/>
      <c r="T74" s="237"/>
      <c r="U74" s="237"/>
      <c r="V74" s="237"/>
      <c r="W74" s="237"/>
      <c r="X74" s="379"/>
      <c r="Y74" s="640" t="s">
        <v>12</v>
      </c>
      <c r="Z74" s="641"/>
      <c r="AA74" s="642"/>
      <c r="AB74" s="556" t="s">
        <v>631</v>
      </c>
      <c r="AC74" s="556"/>
      <c r="AD74" s="556"/>
      <c r="AE74" s="448">
        <v>13</v>
      </c>
      <c r="AF74" s="436"/>
      <c r="AG74" s="436"/>
      <c r="AH74" s="436"/>
      <c r="AI74" s="448">
        <v>12</v>
      </c>
      <c r="AJ74" s="436"/>
      <c r="AK74" s="436"/>
      <c r="AL74" s="436"/>
      <c r="AM74" s="448" t="s">
        <v>619</v>
      </c>
      <c r="AN74" s="436"/>
      <c r="AO74" s="436"/>
      <c r="AP74" s="436"/>
      <c r="AQ74" s="441" t="s">
        <v>619</v>
      </c>
      <c r="AR74" s="442"/>
      <c r="AS74" s="442"/>
      <c r="AT74" s="443"/>
      <c r="AU74" s="436" t="s">
        <v>619</v>
      </c>
      <c r="AV74" s="436"/>
      <c r="AW74" s="436"/>
      <c r="AX74" s="437"/>
      <c r="AY74">
        <f t="shared" si="1"/>
        <v>1</v>
      </c>
    </row>
    <row r="75" spans="1:51" ht="23.25"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t="s">
        <v>631</v>
      </c>
      <c r="AC75" s="542"/>
      <c r="AD75" s="542"/>
      <c r="AE75" s="448">
        <v>26</v>
      </c>
      <c r="AF75" s="436"/>
      <c r="AG75" s="436"/>
      <c r="AH75" s="436"/>
      <c r="AI75" s="448">
        <v>26</v>
      </c>
      <c r="AJ75" s="436"/>
      <c r="AK75" s="436"/>
      <c r="AL75" s="436"/>
      <c r="AM75" s="448">
        <v>27</v>
      </c>
      <c r="AN75" s="436"/>
      <c r="AO75" s="436"/>
      <c r="AP75" s="436"/>
      <c r="AQ75" s="441" t="s">
        <v>619</v>
      </c>
      <c r="AR75" s="442"/>
      <c r="AS75" s="442"/>
      <c r="AT75" s="443"/>
      <c r="AU75" s="436">
        <v>30</v>
      </c>
      <c r="AV75" s="436"/>
      <c r="AW75" s="436"/>
      <c r="AX75" s="437"/>
      <c r="AY75">
        <f t="shared" si="1"/>
        <v>1</v>
      </c>
    </row>
    <row r="76" spans="1:51" ht="36.75"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v>54</v>
      </c>
      <c r="AF76" s="436"/>
      <c r="AG76" s="436"/>
      <c r="AH76" s="436"/>
      <c r="AI76" s="448">
        <v>46</v>
      </c>
      <c r="AJ76" s="436"/>
      <c r="AK76" s="436"/>
      <c r="AL76" s="436"/>
      <c r="AM76" s="448" t="s">
        <v>619</v>
      </c>
      <c r="AN76" s="436"/>
      <c r="AO76" s="436"/>
      <c r="AP76" s="436"/>
      <c r="AQ76" s="441" t="s">
        <v>619</v>
      </c>
      <c r="AR76" s="442"/>
      <c r="AS76" s="442"/>
      <c r="AT76" s="443"/>
      <c r="AU76" s="436" t="s">
        <v>619</v>
      </c>
      <c r="AV76" s="436"/>
      <c r="AW76" s="436"/>
      <c r="AX76" s="437"/>
      <c r="AY76">
        <f t="shared" si="1"/>
        <v>1</v>
      </c>
    </row>
    <row r="77" spans="1:51" ht="23.25" customHeight="1" x14ac:dyDescent="0.15">
      <c r="A77" s="565" t="s">
        <v>256</v>
      </c>
      <c r="B77" s="503"/>
      <c r="C77" s="503"/>
      <c r="D77" s="503"/>
      <c r="E77" s="503"/>
      <c r="F77" s="355"/>
      <c r="G77" s="567" t="s">
        <v>632</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23.25"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15">
      <c r="A79" s="573" t="s">
        <v>569</v>
      </c>
      <c r="B79" s="356" t="s">
        <v>570</v>
      </c>
      <c r="C79" s="504"/>
      <c r="D79" s="504"/>
      <c r="E79" s="504"/>
      <c r="F79" s="357"/>
      <c r="G79" s="575" t="s">
        <v>571</v>
      </c>
      <c r="H79" s="575"/>
      <c r="I79" s="575"/>
      <c r="J79" s="575"/>
      <c r="K79" s="575"/>
      <c r="L79" s="575"/>
      <c r="M79" s="575"/>
      <c r="N79" s="575"/>
      <c r="O79" s="575"/>
      <c r="P79" s="575"/>
      <c r="Q79" s="575"/>
      <c r="R79" s="575"/>
      <c r="S79" s="575"/>
      <c r="T79" s="575"/>
      <c r="U79" s="575"/>
      <c r="V79" s="575"/>
      <c r="W79" s="575"/>
      <c r="X79" s="575"/>
      <c r="Y79" s="575"/>
      <c r="Z79" s="575"/>
      <c r="AA79" s="576"/>
      <c r="AB79" s="577" t="s">
        <v>587</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412</v>
      </c>
      <c r="AF84" s="121"/>
      <c r="AG84" s="121"/>
      <c r="AH84" s="121"/>
      <c r="AI84" s="121" t="s">
        <v>564</v>
      </c>
      <c r="AJ84" s="121"/>
      <c r="AK84" s="121"/>
      <c r="AL84" s="121"/>
      <c r="AM84" s="121" t="s">
        <v>380</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412</v>
      </c>
      <c r="AF89" s="121"/>
      <c r="AG89" s="121"/>
      <c r="AH89" s="121"/>
      <c r="AI89" s="121" t="s">
        <v>564</v>
      </c>
      <c r="AJ89" s="121"/>
      <c r="AK89" s="121"/>
      <c r="AL89" s="121"/>
      <c r="AM89" s="121" t="s">
        <v>380</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412</v>
      </c>
      <c r="AF94" s="121"/>
      <c r="AG94" s="121"/>
      <c r="AH94" s="121"/>
      <c r="AI94" s="121" t="s">
        <v>564</v>
      </c>
      <c r="AJ94" s="121"/>
      <c r="AK94" s="121"/>
      <c r="AL94" s="121"/>
      <c r="AM94" s="121" t="s">
        <v>380</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575</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576</v>
      </c>
      <c r="B100" s="504"/>
      <c r="C100" s="504"/>
      <c r="D100" s="504"/>
      <c r="E100" s="504"/>
      <c r="F100" s="357"/>
      <c r="G100" s="690" t="s">
        <v>568</v>
      </c>
      <c r="H100" s="691"/>
      <c r="I100" s="691"/>
      <c r="J100" s="691"/>
      <c r="K100" s="691"/>
      <c r="L100" s="691"/>
      <c r="M100" s="691"/>
      <c r="N100" s="691"/>
      <c r="O100" s="691"/>
      <c r="P100" s="692" t="s">
        <v>567</v>
      </c>
      <c r="Q100" s="691"/>
      <c r="R100" s="691"/>
      <c r="S100" s="691"/>
      <c r="T100" s="691"/>
      <c r="U100" s="691"/>
      <c r="V100" s="691"/>
      <c r="W100" s="691"/>
      <c r="X100" s="693"/>
      <c r="Y100" s="694"/>
      <c r="Z100" s="695"/>
      <c r="AA100" s="696"/>
      <c r="AB100" s="697" t="s">
        <v>11</v>
      </c>
      <c r="AC100" s="697"/>
      <c r="AD100" s="697"/>
      <c r="AE100" s="121" t="s">
        <v>412</v>
      </c>
      <c r="AF100" s="121"/>
      <c r="AG100" s="121"/>
      <c r="AH100" s="121"/>
      <c r="AI100" s="121" t="s">
        <v>564</v>
      </c>
      <c r="AJ100" s="121"/>
      <c r="AK100" s="121"/>
      <c r="AL100" s="121"/>
      <c r="AM100" s="121" t="s">
        <v>380</v>
      </c>
      <c r="AN100" s="121"/>
      <c r="AO100" s="121"/>
      <c r="AP100" s="121"/>
      <c r="AQ100" s="679" t="s">
        <v>411</v>
      </c>
      <c r="AR100" s="680"/>
      <c r="AS100" s="680"/>
      <c r="AT100" s="681"/>
      <c r="AU100" s="679" t="s">
        <v>585</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577</v>
      </c>
      <c r="B103" s="412"/>
      <c r="C103" s="412"/>
      <c r="D103" s="412"/>
      <c r="E103" s="412"/>
      <c r="F103" s="594"/>
      <c r="G103" s="592" t="s">
        <v>578</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412</v>
      </c>
      <c r="AF103" s="121"/>
      <c r="AG103" s="121"/>
      <c r="AH103" s="121"/>
      <c r="AI103" s="121" t="s">
        <v>564</v>
      </c>
      <c r="AJ103" s="121"/>
      <c r="AK103" s="121"/>
      <c r="AL103" s="121"/>
      <c r="AM103" s="121" t="s">
        <v>380</v>
      </c>
      <c r="AN103" s="121"/>
      <c r="AO103" s="121"/>
      <c r="AP103" s="121"/>
      <c r="AQ103" s="602" t="s">
        <v>586</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579</v>
      </c>
      <c r="H104" s="606"/>
      <c r="I104" s="606"/>
      <c r="J104" s="606"/>
      <c r="K104" s="606"/>
      <c r="L104" s="606"/>
      <c r="M104" s="606"/>
      <c r="N104" s="606"/>
      <c r="O104" s="606"/>
      <c r="P104" s="606"/>
      <c r="Q104" s="606"/>
      <c r="R104" s="606"/>
      <c r="S104" s="606"/>
      <c r="T104" s="606"/>
      <c r="U104" s="606"/>
      <c r="V104" s="606"/>
      <c r="W104" s="606"/>
      <c r="X104" s="606"/>
      <c r="Y104" s="666" t="s">
        <v>577</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580</v>
      </c>
      <c r="Z105" s="659"/>
      <c r="AA105" s="660"/>
      <c r="AB105" s="661" t="s">
        <v>581</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412</v>
      </c>
      <c r="AF106" s="121"/>
      <c r="AG106" s="121"/>
      <c r="AH106" s="121"/>
      <c r="AI106" s="121" t="s">
        <v>564</v>
      </c>
      <c r="AJ106" s="121"/>
      <c r="AK106" s="121"/>
      <c r="AL106" s="121"/>
      <c r="AM106" s="121" t="s">
        <v>380</v>
      </c>
      <c r="AN106" s="121"/>
      <c r="AO106" s="121"/>
      <c r="AP106" s="121"/>
      <c r="AQ106" s="609" t="s">
        <v>170</v>
      </c>
      <c r="AR106" s="610"/>
      <c r="AS106" s="610"/>
      <c r="AT106" s="611"/>
      <c r="AU106" s="575" t="s">
        <v>124</v>
      </c>
      <c r="AV106" s="575"/>
      <c r="AW106" s="575"/>
      <c r="AX106" s="578"/>
      <c r="AY106">
        <f>COUNTA($G$108)</f>
        <v>1</v>
      </c>
    </row>
    <row r="107" spans="1:60" ht="18.75"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t="s">
        <v>619</v>
      </c>
      <c r="AR107" s="455"/>
      <c r="AS107" s="401" t="s">
        <v>171</v>
      </c>
      <c r="AT107" s="402"/>
      <c r="AU107" s="500">
        <v>7</v>
      </c>
      <c r="AV107" s="500"/>
      <c r="AW107" s="415" t="s">
        <v>162</v>
      </c>
      <c r="AX107" s="563"/>
      <c r="AY107">
        <f t="shared" ref="AY107:AY112" si="3">$AY$106</f>
        <v>1</v>
      </c>
    </row>
    <row r="108" spans="1:60" ht="23.25" customHeight="1" x14ac:dyDescent="0.15">
      <c r="A108" s="617"/>
      <c r="B108" s="615"/>
      <c r="C108" s="615"/>
      <c r="D108" s="615"/>
      <c r="E108" s="615"/>
      <c r="F108" s="616"/>
      <c r="G108" s="631" t="s">
        <v>633</v>
      </c>
      <c r="H108" s="632"/>
      <c r="I108" s="632"/>
      <c r="J108" s="632"/>
      <c r="K108" s="632"/>
      <c r="L108" s="632"/>
      <c r="M108" s="632"/>
      <c r="N108" s="632"/>
      <c r="O108" s="633"/>
      <c r="P108" s="237" t="s">
        <v>634</v>
      </c>
      <c r="Q108" s="237"/>
      <c r="R108" s="237"/>
      <c r="S108" s="237"/>
      <c r="T108" s="237"/>
      <c r="U108" s="237"/>
      <c r="V108" s="237"/>
      <c r="W108" s="237"/>
      <c r="X108" s="379"/>
      <c r="Y108" s="640" t="s">
        <v>12</v>
      </c>
      <c r="Z108" s="641"/>
      <c r="AA108" s="642"/>
      <c r="AB108" s="556" t="s">
        <v>635</v>
      </c>
      <c r="AC108" s="556"/>
      <c r="AD108" s="556"/>
      <c r="AE108" s="448">
        <v>56</v>
      </c>
      <c r="AF108" s="436"/>
      <c r="AG108" s="436"/>
      <c r="AH108" s="436"/>
      <c r="AI108" s="448">
        <v>45</v>
      </c>
      <c r="AJ108" s="436"/>
      <c r="AK108" s="436"/>
      <c r="AL108" s="436"/>
      <c r="AM108" s="448" t="s">
        <v>619</v>
      </c>
      <c r="AN108" s="436"/>
      <c r="AO108" s="436"/>
      <c r="AP108" s="436"/>
      <c r="AQ108" s="441" t="s">
        <v>619</v>
      </c>
      <c r="AR108" s="442"/>
      <c r="AS108" s="442"/>
      <c r="AT108" s="443"/>
      <c r="AU108" s="436" t="s">
        <v>619</v>
      </c>
      <c r="AV108" s="436"/>
      <c r="AW108" s="436"/>
      <c r="AX108" s="437"/>
      <c r="AY108">
        <f t="shared" si="3"/>
        <v>1</v>
      </c>
    </row>
    <row r="109" spans="1:60" ht="23.25"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t="s">
        <v>635</v>
      </c>
      <c r="AC109" s="542"/>
      <c r="AD109" s="542"/>
      <c r="AE109" s="448">
        <v>50</v>
      </c>
      <c r="AF109" s="436"/>
      <c r="AG109" s="436"/>
      <c r="AH109" s="436"/>
      <c r="AI109" s="448">
        <v>51</v>
      </c>
      <c r="AJ109" s="436"/>
      <c r="AK109" s="436"/>
      <c r="AL109" s="436"/>
      <c r="AM109" s="448">
        <v>52</v>
      </c>
      <c r="AN109" s="436"/>
      <c r="AO109" s="436"/>
      <c r="AP109" s="436"/>
      <c r="AQ109" s="441" t="s">
        <v>619</v>
      </c>
      <c r="AR109" s="442"/>
      <c r="AS109" s="442"/>
      <c r="AT109" s="443"/>
      <c r="AU109" s="436">
        <v>55</v>
      </c>
      <c r="AV109" s="436"/>
      <c r="AW109" s="436"/>
      <c r="AX109" s="437"/>
      <c r="AY109">
        <f t="shared" si="3"/>
        <v>1</v>
      </c>
    </row>
    <row r="110" spans="1:60" ht="66.75"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v>112</v>
      </c>
      <c r="AF110" s="436"/>
      <c r="AG110" s="436"/>
      <c r="AH110" s="436"/>
      <c r="AI110" s="448">
        <v>88</v>
      </c>
      <c r="AJ110" s="436"/>
      <c r="AK110" s="436"/>
      <c r="AL110" s="436"/>
      <c r="AM110" s="448" t="s">
        <v>619</v>
      </c>
      <c r="AN110" s="436"/>
      <c r="AO110" s="436"/>
      <c r="AP110" s="436"/>
      <c r="AQ110" s="441" t="s">
        <v>619</v>
      </c>
      <c r="AR110" s="442"/>
      <c r="AS110" s="442"/>
      <c r="AT110" s="443"/>
      <c r="AU110" s="436" t="s">
        <v>619</v>
      </c>
      <c r="AV110" s="436"/>
      <c r="AW110" s="436"/>
      <c r="AX110" s="437"/>
      <c r="AY110">
        <f t="shared" si="3"/>
        <v>1</v>
      </c>
    </row>
    <row r="111" spans="1:60" ht="23.25" customHeight="1" x14ac:dyDescent="0.15">
      <c r="A111" s="565" t="s">
        <v>256</v>
      </c>
      <c r="B111" s="503"/>
      <c r="C111" s="503"/>
      <c r="D111" s="503"/>
      <c r="E111" s="503"/>
      <c r="F111" s="355"/>
      <c r="G111" s="567" t="s">
        <v>636</v>
      </c>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1</v>
      </c>
    </row>
    <row r="112" spans="1:60" ht="23.25" customHeight="1" thickBot="1" x14ac:dyDescent="0.2">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1</v>
      </c>
    </row>
    <row r="113" spans="1:60" ht="18.75" hidden="1" customHeight="1" x14ac:dyDescent="0.15">
      <c r="A113" s="573" t="s">
        <v>569</v>
      </c>
      <c r="B113" s="356" t="s">
        <v>570</v>
      </c>
      <c r="C113" s="504"/>
      <c r="D113" s="504"/>
      <c r="E113" s="504"/>
      <c r="F113" s="357"/>
      <c r="G113" s="575" t="s">
        <v>571</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587</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412</v>
      </c>
      <c r="AF118" s="121"/>
      <c r="AG118" s="121"/>
      <c r="AH118" s="121"/>
      <c r="AI118" s="121" t="s">
        <v>564</v>
      </c>
      <c r="AJ118" s="121"/>
      <c r="AK118" s="121"/>
      <c r="AL118" s="121"/>
      <c r="AM118" s="121" t="s">
        <v>380</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412</v>
      </c>
      <c r="AF123" s="121"/>
      <c r="AG123" s="121"/>
      <c r="AH123" s="121"/>
      <c r="AI123" s="121" t="s">
        <v>564</v>
      </c>
      <c r="AJ123" s="121"/>
      <c r="AK123" s="121"/>
      <c r="AL123" s="121"/>
      <c r="AM123" s="121" t="s">
        <v>380</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412</v>
      </c>
      <c r="AF128" s="121"/>
      <c r="AG128" s="121"/>
      <c r="AH128" s="121"/>
      <c r="AI128" s="121" t="s">
        <v>564</v>
      </c>
      <c r="AJ128" s="121"/>
      <c r="AK128" s="121"/>
      <c r="AL128" s="121"/>
      <c r="AM128" s="121" t="s">
        <v>380</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575</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576</v>
      </c>
      <c r="B134" s="504"/>
      <c r="C134" s="504"/>
      <c r="D134" s="504"/>
      <c r="E134" s="504"/>
      <c r="F134" s="357"/>
      <c r="G134" s="690" t="s">
        <v>568</v>
      </c>
      <c r="H134" s="691"/>
      <c r="I134" s="691"/>
      <c r="J134" s="691"/>
      <c r="K134" s="691"/>
      <c r="L134" s="691"/>
      <c r="M134" s="691"/>
      <c r="N134" s="691"/>
      <c r="O134" s="691"/>
      <c r="P134" s="692" t="s">
        <v>567</v>
      </c>
      <c r="Q134" s="691"/>
      <c r="R134" s="691"/>
      <c r="S134" s="691"/>
      <c r="T134" s="691"/>
      <c r="U134" s="691"/>
      <c r="V134" s="691"/>
      <c r="W134" s="691"/>
      <c r="X134" s="693"/>
      <c r="Y134" s="694"/>
      <c r="Z134" s="695"/>
      <c r="AA134" s="696"/>
      <c r="AB134" s="697" t="s">
        <v>11</v>
      </c>
      <c r="AC134" s="697"/>
      <c r="AD134" s="697"/>
      <c r="AE134" s="121" t="s">
        <v>412</v>
      </c>
      <c r="AF134" s="121"/>
      <c r="AG134" s="121"/>
      <c r="AH134" s="121"/>
      <c r="AI134" s="121" t="s">
        <v>564</v>
      </c>
      <c r="AJ134" s="121"/>
      <c r="AK134" s="121"/>
      <c r="AL134" s="121"/>
      <c r="AM134" s="121" t="s">
        <v>380</v>
      </c>
      <c r="AN134" s="121"/>
      <c r="AO134" s="121"/>
      <c r="AP134" s="121"/>
      <c r="AQ134" s="679" t="s">
        <v>411</v>
      </c>
      <c r="AR134" s="680"/>
      <c r="AS134" s="680"/>
      <c r="AT134" s="681"/>
      <c r="AU134" s="679" t="s">
        <v>585</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577</v>
      </c>
      <c r="B137" s="412"/>
      <c r="C137" s="412"/>
      <c r="D137" s="412"/>
      <c r="E137" s="412"/>
      <c r="F137" s="594"/>
      <c r="G137" s="592" t="s">
        <v>578</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412</v>
      </c>
      <c r="AF137" s="121"/>
      <c r="AG137" s="121"/>
      <c r="AH137" s="121"/>
      <c r="AI137" s="121" t="s">
        <v>564</v>
      </c>
      <c r="AJ137" s="121"/>
      <c r="AK137" s="121"/>
      <c r="AL137" s="121"/>
      <c r="AM137" s="121" t="s">
        <v>380</v>
      </c>
      <c r="AN137" s="121"/>
      <c r="AO137" s="121"/>
      <c r="AP137" s="121"/>
      <c r="AQ137" s="602" t="s">
        <v>586</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579</v>
      </c>
      <c r="H138" s="606"/>
      <c r="I138" s="606"/>
      <c r="J138" s="606"/>
      <c r="K138" s="606"/>
      <c r="L138" s="606"/>
      <c r="M138" s="606"/>
      <c r="N138" s="606"/>
      <c r="O138" s="606"/>
      <c r="P138" s="606"/>
      <c r="Q138" s="606"/>
      <c r="R138" s="606"/>
      <c r="S138" s="606"/>
      <c r="T138" s="606"/>
      <c r="U138" s="606"/>
      <c r="V138" s="606"/>
      <c r="W138" s="606"/>
      <c r="X138" s="606"/>
      <c r="Y138" s="666" t="s">
        <v>577</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580</v>
      </c>
      <c r="Z139" s="659"/>
      <c r="AA139" s="660"/>
      <c r="AB139" s="661" t="s">
        <v>581</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412</v>
      </c>
      <c r="AF140" s="121"/>
      <c r="AG140" s="121"/>
      <c r="AH140" s="121"/>
      <c r="AI140" s="121" t="s">
        <v>564</v>
      </c>
      <c r="AJ140" s="121"/>
      <c r="AK140" s="121"/>
      <c r="AL140" s="121"/>
      <c r="AM140" s="121" t="s">
        <v>380</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256</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569</v>
      </c>
      <c r="B147" s="356" t="s">
        <v>570</v>
      </c>
      <c r="C147" s="504"/>
      <c r="D147" s="504"/>
      <c r="E147" s="504"/>
      <c r="F147" s="357"/>
      <c r="G147" s="575" t="s">
        <v>571</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587</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412</v>
      </c>
      <c r="AF152" s="121"/>
      <c r="AG152" s="121"/>
      <c r="AH152" s="121"/>
      <c r="AI152" s="121" t="s">
        <v>564</v>
      </c>
      <c r="AJ152" s="121"/>
      <c r="AK152" s="121"/>
      <c r="AL152" s="121"/>
      <c r="AM152" s="121" t="s">
        <v>380</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412</v>
      </c>
      <c r="AF157" s="121"/>
      <c r="AG157" s="121"/>
      <c r="AH157" s="121"/>
      <c r="AI157" s="121" t="s">
        <v>564</v>
      </c>
      <c r="AJ157" s="121"/>
      <c r="AK157" s="121"/>
      <c r="AL157" s="121"/>
      <c r="AM157" s="121" t="s">
        <v>380</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412</v>
      </c>
      <c r="AF162" s="121"/>
      <c r="AG162" s="121"/>
      <c r="AH162" s="121"/>
      <c r="AI162" s="121" t="s">
        <v>564</v>
      </c>
      <c r="AJ162" s="121"/>
      <c r="AK162" s="121"/>
      <c r="AL162" s="121"/>
      <c r="AM162" s="121" t="s">
        <v>380</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575</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576</v>
      </c>
      <c r="B168" s="504"/>
      <c r="C168" s="504"/>
      <c r="D168" s="504"/>
      <c r="E168" s="504"/>
      <c r="F168" s="357"/>
      <c r="G168" s="690" t="s">
        <v>568</v>
      </c>
      <c r="H168" s="691"/>
      <c r="I168" s="691"/>
      <c r="J168" s="691"/>
      <c r="K168" s="691"/>
      <c r="L168" s="691"/>
      <c r="M168" s="691"/>
      <c r="N168" s="691"/>
      <c r="O168" s="691"/>
      <c r="P168" s="692" t="s">
        <v>567</v>
      </c>
      <c r="Q168" s="691"/>
      <c r="R168" s="691"/>
      <c r="S168" s="691"/>
      <c r="T168" s="691"/>
      <c r="U168" s="691"/>
      <c r="V168" s="691"/>
      <c r="W168" s="691"/>
      <c r="X168" s="693"/>
      <c r="Y168" s="694"/>
      <c r="Z168" s="695"/>
      <c r="AA168" s="696"/>
      <c r="AB168" s="697" t="s">
        <v>11</v>
      </c>
      <c r="AC168" s="697"/>
      <c r="AD168" s="697"/>
      <c r="AE168" s="121" t="s">
        <v>412</v>
      </c>
      <c r="AF168" s="121"/>
      <c r="AG168" s="121"/>
      <c r="AH168" s="121"/>
      <c r="AI168" s="121" t="s">
        <v>564</v>
      </c>
      <c r="AJ168" s="121"/>
      <c r="AK168" s="121"/>
      <c r="AL168" s="121"/>
      <c r="AM168" s="121" t="s">
        <v>380</v>
      </c>
      <c r="AN168" s="121"/>
      <c r="AO168" s="121"/>
      <c r="AP168" s="121"/>
      <c r="AQ168" s="679" t="s">
        <v>411</v>
      </c>
      <c r="AR168" s="680"/>
      <c r="AS168" s="680"/>
      <c r="AT168" s="681"/>
      <c r="AU168" s="679" t="s">
        <v>585</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577</v>
      </c>
      <c r="B171" s="412"/>
      <c r="C171" s="412"/>
      <c r="D171" s="412"/>
      <c r="E171" s="412"/>
      <c r="F171" s="594"/>
      <c r="G171" s="592" t="s">
        <v>578</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412</v>
      </c>
      <c r="AF171" s="121"/>
      <c r="AG171" s="121"/>
      <c r="AH171" s="121"/>
      <c r="AI171" s="121" t="s">
        <v>564</v>
      </c>
      <c r="AJ171" s="121"/>
      <c r="AK171" s="121"/>
      <c r="AL171" s="121"/>
      <c r="AM171" s="121" t="s">
        <v>380</v>
      </c>
      <c r="AN171" s="121"/>
      <c r="AO171" s="121"/>
      <c r="AP171" s="121"/>
      <c r="AQ171" s="602" t="s">
        <v>586</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579</v>
      </c>
      <c r="H172" s="606"/>
      <c r="I172" s="606"/>
      <c r="J172" s="606"/>
      <c r="K172" s="606"/>
      <c r="L172" s="606"/>
      <c r="M172" s="606"/>
      <c r="N172" s="606"/>
      <c r="O172" s="606"/>
      <c r="P172" s="606"/>
      <c r="Q172" s="606"/>
      <c r="R172" s="606"/>
      <c r="S172" s="606"/>
      <c r="T172" s="606"/>
      <c r="U172" s="606"/>
      <c r="V172" s="606"/>
      <c r="W172" s="606"/>
      <c r="X172" s="606"/>
      <c r="Y172" s="666" t="s">
        <v>577</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580</v>
      </c>
      <c r="Z173" s="659"/>
      <c r="AA173" s="660"/>
      <c r="AB173" s="661" t="s">
        <v>581</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412</v>
      </c>
      <c r="AF174" s="121"/>
      <c r="AG174" s="121"/>
      <c r="AH174" s="121"/>
      <c r="AI174" s="121" t="s">
        <v>564</v>
      </c>
      <c r="AJ174" s="121"/>
      <c r="AK174" s="121"/>
      <c r="AL174" s="121"/>
      <c r="AM174" s="121" t="s">
        <v>380</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256</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569</v>
      </c>
      <c r="B181" s="356" t="s">
        <v>570</v>
      </c>
      <c r="C181" s="504"/>
      <c r="D181" s="504"/>
      <c r="E181" s="504"/>
      <c r="F181" s="357"/>
      <c r="G181" s="575" t="s">
        <v>571</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587</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412</v>
      </c>
      <c r="AF186" s="121"/>
      <c r="AG186" s="121"/>
      <c r="AH186" s="121"/>
      <c r="AI186" s="121" t="s">
        <v>564</v>
      </c>
      <c r="AJ186" s="121"/>
      <c r="AK186" s="121"/>
      <c r="AL186" s="121"/>
      <c r="AM186" s="121" t="s">
        <v>380</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412</v>
      </c>
      <c r="AF191" s="121"/>
      <c r="AG191" s="121"/>
      <c r="AH191" s="121"/>
      <c r="AI191" s="121" t="s">
        <v>564</v>
      </c>
      <c r="AJ191" s="121"/>
      <c r="AK191" s="121"/>
      <c r="AL191" s="121"/>
      <c r="AM191" s="121" t="s">
        <v>380</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412</v>
      </c>
      <c r="AF196" s="121"/>
      <c r="AG196" s="121"/>
      <c r="AH196" s="121"/>
      <c r="AI196" s="121" t="s">
        <v>564</v>
      </c>
      <c r="AJ196" s="121"/>
      <c r="AK196" s="121"/>
      <c r="AL196" s="121"/>
      <c r="AM196" s="121" t="s">
        <v>380</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412</v>
      </c>
      <c r="AF201" s="121"/>
      <c r="AG201" s="121"/>
      <c r="AH201" s="121"/>
      <c r="AI201" s="121" t="s">
        <v>564</v>
      </c>
      <c r="AJ201" s="121"/>
      <c r="AK201" s="121"/>
      <c r="AL201" s="121"/>
      <c r="AM201" s="121" t="s">
        <v>380</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246</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246</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247</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245</v>
      </c>
      <c r="X206" s="463"/>
      <c r="Y206" s="468" t="s">
        <v>12</v>
      </c>
      <c r="Z206" s="468"/>
      <c r="AA206" s="469"/>
      <c r="AB206" s="477" t="s">
        <v>246</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246</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247</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412</v>
      </c>
      <c r="AF209" s="120"/>
      <c r="AG209" s="120"/>
      <c r="AH209" s="120"/>
      <c r="AI209" s="121" t="s">
        <v>564</v>
      </c>
      <c r="AJ209" s="121"/>
      <c r="AK209" s="121"/>
      <c r="AL209" s="121"/>
      <c r="AM209" s="121" t="s">
        <v>380</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259</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572</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279</v>
      </c>
      <c r="B216" s="370"/>
      <c r="C216" s="372" t="s">
        <v>174</v>
      </c>
      <c r="D216" s="370"/>
      <c r="E216" s="373" t="s">
        <v>190</v>
      </c>
      <c r="F216" s="374"/>
      <c r="G216" s="375" t="s">
        <v>637</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638</v>
      </c>
      <c r="H217" s="237"/>
      <c r="I217" s="237"/>
      <c r="J217" s="237"/>
      <c r="K217" s="237"/>
      <c r="L217" s="237"/>
      <c r="M217" s="237"/>
      <c r="N217" s="237"/>
      <c r="O217" s="237"/>
      <c r="P217" s="237"/>
      <c r="Q217" s="237"/>
      <c r="R217" s="237"/>
      <c r="S217" s="237"/>
      <c r="T217" s="237"/>
      <c r="U217" s="237"/>
      <c r="V217" s="379"/>
      <c r="W217" s="382" t="s">
        <v>582</v>
      </c>
      <c r="X217" s="383"/>
      <c r="Y217" s="383"/>
      <c r="Z217" s="383"/>
      <c r="AA217" s="384"/>
      <c r="AB217" s="385" t="s">
        <v>639</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thickBot="1" x14ac:dyDescent="0.2">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583</v>
      </c>
      <c r="X218" s="389"/>
      <c r="Y218" s="389"/>
      <c r="Z218" s="389"/>
      <c r="AA218" s="390"/>
      <c r="AB218" s="385" t="s">
        <v>640</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hidden="1" customHeight="1" x14ac:dyDescent="0.15">
      <c r="A219" s="371"/>
      <c r="B219" s="353"/>
      <c r="C219" s="350" t="s">
        <v>590</v>
      </c>
      <c r="D219" s="351"/>
      <c r="E219" s="354" t="s">
        <v>275</v>
      </c>
      <c r="F219" s="355"/>
      <c r="G219" s="360" t="s">
        <v>177</v>
      </c>
      <c r="H219" s="361"/>
      <c r="I219" s="361"/>
      <c r="J219" s="362"/>
      <c r="K219" s="363"/>
      <c r="L219" s="363"/>
      <c r="M219" s="363"/>
      <c r="N219" s="363"/>
      <c r="O219" s="363"/>
      <c r="P219" s="363"/>
      <c r="Q219" s="363"/>
      <c r="R219" s="363"/>
      <c r="S219" s="363"/>
      <c r="T219" s="364"/>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hidden="1" customHeight="1" x14ac:dyDescent="0.15">
      <c r="A220" s="371"/>
      <c r="B220" s="353"/>
      <c r="C220" s="352"/>
      <c r="D220" s="353"/>
      <c r="E220" s="356"/>
      <c r="F220" s="357"/>
      <c r="G220" s="360" t="s">
        <v>591</v>
      </c>
      <c r="H220" s="361"/>
      <c r="I220" s="361"/>
      <c r="J220" s="361"/>
      <c r="K220" s="361"/>
      <c r="L220" s="361"/>
      <c r="M220" s="361"/>
      <c r="N220" s="361"/>
      <c r="O220" s="361"/>
      <c r="P220" s="361"/>
      <c r="Q220" s="361"/>
      <c r="R220" s="361"/>
      <c r="S220" s="361"/>
      <c r="T220" s="361"/>
      <c r="U220" s="367"/>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hidden="1" customHeight="1" thickBot="1" x14ac:dyDescent="0.2">
      <c r="A221" s="371"/>
      <c r="B221" s="353"/>
      <c r="C221" s="352"/>
      <c r="D221" s="353"/>
      <c r="E221" s="358"/>
      <c r="F221" s="359"/>
      <c r="G221" s="360" t="s">
        <v>583</v>
      </c>
      <c r="H221" s="361"/>
      <c r="I221" s="361"/>
      <c r="J221" s="361"/>
      <c r="K221" s="361"/>
      <c r="L221" s="361"/>
      <c r="M221" s="361"/>
      <c r="N221" s="361"/>
      <c r="O221" s="361"/>
      <c r="P221" s="361"/>
      <c r="Q221" s="361"/>
      <c r="R221" s="361"/>
      <c r="S221" s="361"/>
      <c r="T221" s="361"/>
      <c r="U221" s="368"/>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27"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608</v>
      </c>
      <c r="AE224" s="332"/>
      <c r="AF224" s="332"/>
      <c r="AG224" s="333" t="s">
        <v>619</v>
      </c>
      <c r="AH224" s="334"/>
      <c r="AI224" s="334"/>
      <c r="AJ224" s="334"/>
      <c r="AK224" s="334"/>
      <c r="AL224" s="334"/>
      <c r="AM224" s="334"/>
      <c r="AN224" s="334"/>
      <c r="AO224" s="334"/>
      <c r="AP224" s="334"/>
      <c r="AQ224" s="334"/>
      <c r="AR224" s="334"/>
      <c r="AS224" s="334"/>
      <c r="AT224" s="334"/>
      <c r="AU224" s="334"/>
      <c r="AV224" s="334"/>
      <c r="AW224" s="334"/>
      <c r="AX224" s="335"/>
    </row>
    <row r="225" spans="1:50" ht="27"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608</v>
      </c>
      <c r="AE225" s="220"/>
      <c r="AF225" s="220"/>
      <c r="AG225" s="269" t="s">
        <v>644</v>
      </c>
      <c r="AH225" s="270"/>
      <c r="AI225" s="270"/>
      <c r="AJ225" s="270"/>
      <c r="AK225" s="270"/>
      <c r="AL225" s="270"/>
      <c r="AM225" s="270"/>
      <c r="AN225" s="270"/>
      <c r="AO225" s="270"/>
      <c r="AP225" s="270"/>
      <c r="AQ225" s="270"/>
      <c r="AR225" s="270"/>
      <c r="AS225" s="270"/>
      <c r="AT225" s="270"/>
      <c r="AU225" s="270"/>
      <c r="AV225" s="270"/>
      <c r="AW225" s="270"/>
      <c r="AX225" s="271"/>
    </row>
    <row r="226" spans="1:50" ht="27"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608</v>
      </c>
      <c r="AE226" s="282"/>
      <c r="AF226" s="282"/>
      <c r="AG226" s="239" t="s">
        <v>645</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608</v>
      </c>
      <c r="AE227" s="234"/>
      <c r="AF227" s="234"/>
      <c r="AG227" s="236" t="s">
        <v>646</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257</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641</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642</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643</v>
      </c>
      <c r="AE230" s="259"/>
      <c r="AF230" s="259"/>
      <c r="AG230" s="261" t="s">
        <v>619</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608</v>
      </c>
      <c r="AE231" s="220"/>
      <c r="AF231" s="220"/>
      <c r="AG231" s="269" t="s">
        <v>647</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643</v>
      </c>
      <c r="AE232" s="220"/>
      <c r="AF232" s="220"/>
      <c r="AG232" s="269" t="s">
        <v>619</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608</v>
      </c>
      <c r="AE233" s="220"/>
      <c r="AF233" s="220"/>
      <c r="AG233" s="269" t="s">
        <v>648</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643</v>
      </c>
      <c r="AE234" s="282"/>
      <c r="AF234" s="282"/>
      <c r="AG234" s="283" t="s">
        <v>619</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608</v>
      </c>
      <c r="AE235" s="220"/>
      <c r="AF235" s="291"/>
      <c r="AG235" s="269" t="s">
        <v>649</v>
      </c>
      <c r="AH235" s="270"/>
      <c r="AI235" s="270"/>
      <c r="AJ235" s="270"/>
      <c r="AK235" s="270"/>
      <c r="AL235" s="270"/>
      <c r="AM235" s="270"/>
      <c r="AN235" s="270"/>
      <c r="AO235" s="270"/>
      <c r="AP235" s="270"/>
      <c r="AQ235" s="270"/>
      <c r="AR235" s="270"/>
      <c r="AS235" s="270"/>
      <c r="AT235" s="270"/>
      <c r="AU235" s="270"/>
      <c r="AV235" s="270"/>
      <c r="AW235" s="270"/>
      <c r="AX235" s="271"/>
    </row>
    <row r="236" spans="1:50" ht="76.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608</v>
      </c>
      <c r="AE236" s="345"/>
      <c r="AF236" s="346"/>
      <c r="AG236" s="347" t="s">
        <v>650</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608</v>
      </c>
      <c r="AE237" s="259"/>
      <c r="AF237" s="260"/>
      <c r="AG237" s="261" t="s">
        <v>651</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643</v>
      </c>
      <c r="AE238" s="268"/>
      <c r="AF238" s="268"/>
      <c r="AG238" s="269" t="s">
        <v>619</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608</v>
      </c>
      <c r="AE239" s="220"/>
      <c r="AF239" s="220"/>
      <c r="AG239" s="269" t="s">
        <v>652</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608</v>
      </c>
      <c r="AE240" s="220"/>
      <c r="AF240" s="220"/>
      <c r="AG240" s="221" t="s">
        <v>653</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643</v>
      </c>
      <c r="AE241" s="234"/>
      <c r="AF241" s="235"/>
      <c r="AG241" s="236"/>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42.75" customHeight="1" thickBot="1" x14ac:dyDescent="0.2">
      <c r="A249" s="208" t="s">
        <v>703</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273</v>
      </c>
      <c r="B251" s="215"/>
      <c r="C251" s="215"/>
      <c r="D251" s="216"/>
      <c r="E251" s="191" t="s">
        <v>654</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272</v>
      </c>
      <c r="B252" s="120"/>
      <c r="C252" s="120"/>
      <c r="D252" s="120"/>
      <c r="E252" s="191" t="s">
        <v>655</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271</v>
      </c>
      <c r="B253" s="120"/>
      <c r="C253" s="120"/>
      <c r="D253" s="120"/>
      <c r="E253" s="191" t="s">
        <v>656</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270</v>
      </c>
      <c r="B254" s="120"/>
      <c r="C254" s="120"/>
      <c r="D254" s="120"/>
      <c r="E254" s="191" t="s">
        <v>657</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269</v>
      </c>
      <c r="B255" s="120"/>
      <c r="C255" s="120"/>
      <c r="D255" s="120"/>
      <c r="E255" s="191" t="s">
        <v>658</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268</v>
      </c>
      <c r="B256" s="120"/>
      <c r="C256" s="120"/>
      <c r="D256" s="120"/>
      <c r="E256" s="191" t="s">
        <v>659</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267</v>
      </c>
      <c r="B257" s="120"/>
      <c r="C257" s="120"/>
      <c r="D257" s="120"/>
      <c r="E257" s="191" t="s">
        <v>660</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266</v>
      </c>
      <c r="B258" s="120"/>
      <c r="C258" s="120"/>
      <c r="D258" s="120"/>
      <c r="E258" s="191" t="s">
        <v>661</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412</v>
      </c>
      <c r="B259" s="120"/>
      <c r="C259" s="120"/>
      <c r="D259" s="120"/>
      <c r="E259" s="190" t="s">
        <v>601</v>
      </c>
      <c r="F259" s="171"/>
      <c r="G259" s="171"/>
      <c r="H259" s="77" t="str">
        <f>IF(E259="","","-")</f>
        <v>-</v>
      </c>
      <c r="I259" s="171"/>
      <c r="J259" s="171"/>
      <c r="K259" s="77" t="str">
        <f>IF(I259="","","-")</f>
        <v/>
      </c>
      <c r="L259" s="173">
        <v>513</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588</v>
      </c>
      <c r="B260" s="120"/>
      <c r="C260" s="120"/>
      <c r="D260" s="120"/>
      <c r="E260" s="190" t="s">
        <v>601</v>
      </c>
      <c r="F260" s="171"/>
      <c r="G260" s="171"/>
      <c r="H260" s="77"/>
      <c r="I260" s="171"/>
      <c r="J260" s="171"/>
      <c r="K260" s="77"/>
      <c r="L260" s="173">
        <v>508</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380</v>
      </c>
      <c r="B261" s="120"/>
      <c r="C261" s="120"/>
      <c r="D261" s="120"/>
      <c r="E261" s="186">
        <v>2021</v>
      </c>
      <c r="F261" s="172"/>
      <c r="G261" s="171" t="s">
        <v>600</v>
      </c>
      <c r="H261" s="171"/>
      <c r="I261" s="171"/>
      <c r="J261" s="172">
        <v>20</v>
      </c>
      <c r="K261" s="172"/>
      <c r="L261" s="173">
        <v>556</v>
      </c>
      <c r="M261" s="173"/>
      <c r="N261" s="173"/>
      <c r="O261" s="172" t="s">
        <v>662</v>
      </c>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260</v>
      </c>
      <c r="B262" s="175"/>
      <c r="C262" s="175"/>
      <c r="D262" s="175"/>
      <c r="E262" s="175"/>
      <c r="F262" s="176"/>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hidden="1"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36.75" customHeight="1" x14ac:dyDescent="0.15">
      <c r="A301" s="180" t="s">
        <v>262</v>
      </c>
      <c r="B301" s="181"/>
      <c r="C301" s="181"/>
      <c r="D301" s="181"/>
      <c r="E301" s="181"/>
      <c r="F301" s="182"/>
      <c r="G301" s="159" t="s">
        <v>704</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705</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55.5" customHeight="1" x14ac:dyDescent="0.15">
      <c r="A303" s="183"/>
      <c r="B303" s="184"/>
      <c r="C303" s="184"/>
      <c r="D303" s="184"/>
      <c r="E303" s="184"/>
      <c r="F303" s="185"/>
      <c r="G303" s="149" t="s">
        <v>663</v>
      </c>
      <c r="H303" s="150"/>
      <c r="I303" s="150"/>
      <c r="J303" s="150"/>
      <c r="K303" s="151"/>
      <c r="L303" s="152" t="s">
        <v>664</v>
      </c>
      <c r="M303" s="153"/>
      <c r="N303" s="153"/>
      <c r="O303" s="153"/>
      <c r="P303" s="153"/>
      <c r="Q303" s="153"/>
      <c r="R303" s="153"/>
      <c r="S303" s="153"/>
      <c r="T303" s="153"/>
      <c r="U303" s="153"/>
      <c r="V303" s="153"/>
      <c r="W303" s="153"/>
      <c r="X303" s="154"/>
      <c r="Y303" s="155">
        <v>32.299999999999997</v>
      </c>
      <c r="Z303" s="156"/>
      <c r="AA303" s="156"/>
      <c r="AB303" s="157"/>
      <c r="AC303" s="149" t="s">
        <v>663</v>
      </c>
      <c r="AD303" s="150"/>
      <c r="AE303" s="150"/>
      <c r="AF303" s="150"/>
      <c r="AG303" s="151"/>
      <c r="AH303" s="152" t="s">
        <v>665</v>
      </c>
      <c r="AI303" s="153"/>
      <c r="AJ303" s="153"/>
      <c r="AK303" s="153"/>
      <c r="AL303" s="153"/>
      <c r="AM303" s="153"/>
      <c r="AN303" s="153"/>
      <c r="AO303" s="153"/>
      <c r="AP303" s="153"/>
      <c r="AQ303" s="153"/>
      <c r="AR303" s="153"/>
      <c r="AS303" s="153"/>
      <c r="AT303" s="154"/>
      <c r="AU303" s="155">
        <v>1</v>
      </c>
      <c r="AV303" s="156"/>
      <c r="AW303" s="156"/>
      <c r="AX303" s="158"/>
    </row>
    <row r="304" spans="1:50" ht="24.75" hidden="1"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32.299999999999997</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1</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573</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244</v>
      </c>
      <c r="AI358" s="119"/>
      <c r="AJ358" s="119"/>
      <c r="AK358" s="119"/>
      <c r="AL358" s="119" t="s">
        <v>19</v>
      </c>
      <c r="AM358" s="119"/>
      <c r="AN358" s="119"/>
      <c r="AO358" s="124"/>
      <c r="AP358" s="108" t="s">
        <v>194</v>
      </c>
      <c r="AQ358" s="108"/>
      <c r="AR358" s="108"/>
      <c r="AS358" s="108"/>
      <c r="AT358" s="108"/>
      <c r="AU358" s="108"/>
      <c r="AV358" s="108"/>
      <c r="AW358" s="108"/>
      <c r="AX358" s="108"/>
    </row>
    <row r="359" spans="1:51" ht="74.25" customHeight="1" x14ac:dyDescent="0.15">
      <c r="A359" s="95">
        <v>1</v>
      </c>
      <c r="B359" s="95">
        <v>1</v>
      </c>
      <c r="C359" s="115" t="s">
        <v>666</v>
      </c>
      <c r="D359" s="114"/>
      <c r="E359" s="114"/>
      <c r="F359" s="114"/>
      <c r="G359" s="114"/>
      <c r="H359" s="114"/>
      <c r="I359" s="114"/>
      <c r="J359" s="98" t="s">
        <v>619</v>
      </c>
      <c r="K359" s="99"/>
      <c r="L359" s="99"/>
      <c r="M359" s="99"/>
      <c r="N359" s="99"/>
      <c r="O359" s="99"/>
      <c r="P359" s="116" t="s">
        <v>675</v>
      </c>
      <c r="Q359" s="100"/>
      <c r="R359" s="100"/>
      <c r="S359" s="100"/>
      <c r="T359" s="100"/>
      <c r="U359" s="100"/>
      <c r="V359" s="100"/>
      <c r="W359" s="100"/>
      <c r="X359" s="100"/>
      <c r="Y359" s="101">
        <v>32.299999999999997</v>
      </c>
      <c r="Z359" s="102"/>
      <c r="AA359" s="102"/>
      <c r="AB359" s="103"/>
      <c r="AC359" s="84" t="s">
        <v>252</v>
      </c>
      <c r="AD359" s="85"/>
      <c r="AE359" s="85"/>
      <c r="AF359" s="85"/>
      <c r="AG359" s="85"/>
      <c r="AH359" s="117">
        <v>1</v>
      </c>
      <c r="AI359" s="118"/>
      <c r="AJ359" s="118"/>
      <c r="AK359" s="118"/>
      <c r="AL359" s="88">
        <v>100</v>
      </c>
      <c r="AM359" s="89"/>
      <c r="AN359" s="89"/>
      <c r="AO359" s="90"/>
      <c r="AP359" s="91" t="s">
        <v>619</v>
      </c>
      <c r="AQ359" s="91"/>
      <c r="AR359" s="91"/>
      <c r="AS359" s="91"/>
      <c r="AT359" s="91"/>
      <c r="AU359" s="91"/>
      <c r="AV359" s="91"/>
      <c r="AW359" s="91"/>
      <c r="AX359" s="91"/>
    </row>
    <row r="360" spans="1:51" ht="82.5" customHeight="1" x14ac:dyDescent="0.15">
      <c r="A360" s="95">
        <v>2</v>
      </c>
      <c r="B360" s="95">
        <v>1</v>
      </c>
      <c r="C360" s="115" t="s">
        <v>667</v>
      </c>
      <c r="D360" s="114"/>
      <c r="E360" s="114"/>
      <c r="F360" s="114"/>
      <c r="G360" s="114"/>
      <c r="H360" s="114"/>
      <c r="I360" s="114"/>
      <c r="J360" s="98">
        <v>2010001016851</v>
      </c>
      <c r="K360" s="99"/>
      <c r="L360" s="99"/>
      <c r="M360" s="99"/>
      <c r="N360" s="99"/>
      <c r="O360" s="99"/>
      <c r="P360" s="116" t="s">
        <v>676</v>
      </c>
      <c r="Q360" s="100"/>
      <c r="R360" s="100"/>
      <c r="S360" s="100"/>
      <c r="T360" s="100"/>
      <c r="U360" s="100"/>
      <c r="V360" s="100"/>
      <c r="W360" s="100"/>
      <c r="X360" s="100"/>
      <c r="Y360" s="101">
        <v>25.1</v>
      </c>
      <c r="Z360" s="102"/>
      <c r="AA360" s="102"/>
      <c r="AB360" s="103"/>
      <c r="AC360" s="84" t="s">
        <v>252</v>
      </c>
      <c r="AD360" s="85"/>
      <c r="AE360" s="85"/>
      <c r="AF360" s="85"/>
      <c r="AG360" s="85"/>
      <c r="AH360" s="117">
        <v>2</v>
      </c>
      <c r="AI360" s="118"/>
      <c r="AJ360" s="118"/>
      <c r="AK360" s="118"/>
      <c r="AL360" s="88">
        <v>100</v>
      </c>
      <c r="AM360" s="89"/>
      <c r="AN360" s="89"/>
      <c r="AO360" s="90"/>
      <c r="AP360" s="91" t="s">
        <v>619</v>
      </c>
      <c r="AQ360" s="91"/>
      <c r="AR360" s="91"/>
      <c r="AS360" s="91"/>
      <c r="AT360" s="91"/>
      <c r="AU360" s="91"/>
      <c r="AV360" s="91"/>
      <c r="AW360" s="91"/>
      <c r="AX360" s="91"/>
      <c r="AY360">
        <f>COUNTA($C$360)</f>
        <v>1</v>
      </c>
    </row>
    <row r="361" spans="1:51" ht="80.25" customHeight="1" x14ac:dyDescent="0.15">
      <c r="A361" s="95">
        <v>3</v>
      </c>
      <c r="B361" s="95">
        <v>1</v>
      </c>
      <c r="C361" s="115" t="s">
        <v>668</v>
      </c>
      <c r="D361" s="114"/>
      <c r="E361" s="114"/>
      <c r="F361" s="114"/>
      <c r="G361" s="114"/>
      <c r="H361" s="114"/>
      <c r="I361" s="114"/>
      <c r="J361" s="98" t="s">
        <v>619</v>
      </c>
      <c r="K361" s="99"/>
      <c r="L361" s="99"/>
      <c r="M361" s="99"/>
      <c r="N361" s="99"/>
      <c r="O361" s="99"/>
      <c r="P361" s="116" t="s">
        <v>677</v>
      </c>
      <c r="Q361" s="100"/>
      <c r="R361" s="100"/>
      <c r="S361" s="100"/>
      <c r="T361" s="100"/>
      <c r="U361" s="100"/>
      <c r="V361" s="100"/>
      <c r="W361" s="100"/>
      <c r="X361" s="100"/>
      <c r="Y361" s="101">
        <v>24.6</v>
      </c>
      <c r="Z361" s="102"/>
      <c r="AA361" s="102"/>
      <c r="AB361" s="103"/>
      <c r="AC361" s="84" t="s">
        <v>252</v>
      </c>
      <c r="AD361" s="85"/>
      <c r="AE361" s="85"/>
      <c r="AF361" s="85"/>
      <c r="AG361" s="85"/>
      <c r="AH361" s="86">
        <v>2</v>
      </c>
      <c r="AI361" s="87"/>
      <c r="AJ361" s="87"/>
      <c r="AK361" s="87"/>
      <c r="AL361" s="88">
        <v>100</v>
      </c>
      <c r="AM361" s="89"/>
      <c r="AN361" s="89"/>
      <c r="AO361" s="90"/>
      <c r="AP361" s="91" t="s">
        <v>619</v>
      </c>
      <c r="AQ361" s="91"/>
      <c r="AR361" s="91"/>
      <c r="AS361" s="91"/>
      <c r="AT361" s="91"/>
      <c r="AU361" s="91"/>
      <c r="AV361" s="91"/>
      <c r="AW361" s="91"/>
      <c r="AX361" s="91"/>
      <c r="AY361">
        <f>COUNTA($C$361)</f>
        <v>1</v>
      </c>
    </row>
    <row r="362" spans="1:51" ht="75" customHeight="1" x14ac:dyDescent="0.15">
      <c r="A362" s="95">
        <v>4</v>
      </c>
      <c r="B362" s="95">
        <v>1</v>
      </c>
      <c r="C362" s="115" t="s">
        <v>669</v>
      </c>
      <c r="D362" s="114"/>
      <c r="E362" s="114"/>
      <c r="F362" s="114"/>
      <c r="G362" s="114"/>
      <c r="H362" s="114"/>
      <c r="I362" s="114"/>
      <c r="J362" s="98" t="s">
        <v>619</v>
      </c>
      <c r="K362" s="99"/>
      <c r="L362" s="99"/>
      <c r="M362" s="99"/>
      <c r="N362" s="99"/>
      <c r="O362" s="99"/>
      <c r="P362" s="116" t="s">
        <v>678</v>
      </c>
      <c r="Q362" s="100"/>
      <c r="R362" s="100"/>
      <c r="S362" s="100"/>
      <c r="T362" s="100"/>
      <c r="U362" s="100"/>
      <c r="V362" s="100"/>
      <c r="W362" s="100"/>
      <c r="X362" s="100"/>
      <c r="Y362" s="101">
        <v>23.7</v>
      </c>
      <c r="Z362" s="102"/>
      <c r="AA362" s="102"/>
      <c r="AB362" s="103"/>
      <c r="AC362" s="84" t="s">
        <v>252</v>
      </c>
      <c r="AD362" s="85"/>
      <c r="AE362" s="85"/>
      <c r="AF362" s="85"/>
      <c r="AG362" s="85"/>
      <c r="AH362" s="86">
        <v>3</v>
      </c>
      <c r="AI362" s="87"/>
      <c r="AJ362" s="87"/>
      <c r="AK362" s="87"/>
      <c r="AL362" s="88">
        <v>100</v>
      </c>
      <c r="AM362" s="89"/>
      <c r="AN362" s="89"/>
      <c r="AO362" s="90"/>
      <c r="AP362" s="91" t="s">
        <v>619</v>
      </c>
      <c r="AQ362" s="91"/>
      <c r="AR362" s="91"/>
      <c r="AS362" s="91"/>
      <c r="AT362" s="91"/>
      <c r="AU362" s="91"/>
      <c r="AV362" s="91"/>
      <c r="AW362" s="91"/>
      <c r="AX362" s="91"/>
      <c r="AY362">
        <f>COUNTA($C$362)</f>
        <v>1</v>
      </c>
    </row>
    <row r="363" spans="1:51" ht="121.5" customHeight="1" x14ac:dyDescent="0.15">
      <c r="A363" s="95">
        <v>5</v>
      </c>
      <c r="B363" s="95">
        <v>1</v>
      </c>
      <c r="C363" s="115" t="s">
        <v>670</v>
      </c>
      <c r="D363" s="114"/>
      <c r="E363" s="114"/>
      <c r="F363" s="114"/>
      <c r="G363" s="114"/>
      <c r="H363" s="114"/>
      <c r="I363" s="114"/>
      <c r="J363" s="98" t="s">
        <v>619</v>
      </c>
      <c r="K363" s="99"/>
      <c r="L363" s="99"/>
      <c r="M363" s="99"/>
      <c r="N363" s="99"/>
      <c r="O363" s="99"/>
      <c r="P363" s="116" t="s">
        <v>679</v>
      </c>
      <c r="Q363" s="100"/>
      <c r="R363" s="100"/>
      <c r="S363" s="100"/>
      <c r="T363" s="100"/>
      <c r="U363" s="100"/>
      <c r="V363" s="100"/>
      <c r="W363" s="100"/>
      <c r="X363" s="100"/>
      <c r="Y363" s="101">
        <v>22.5</v>
      </c>
      <c r="Z363" s="102"/>
      <c r="AA363" s="102"/>
      <c r="AB363" s="103"/>
      <c r="AC363" s="84" t="s">
        <v>252</v>
      </c>
      <c r="AD363" s="85"/>
      <c r="AE363" s="85"/>
      <c r="AF363" s="85"/>
      <c r="AG363" s="85"/>
      <c r="AH363" s="86">
        <v>2</v>
      </c>
      <c r="AI363" s="87"/>
      <c r="AJ363" s="87"/>
      <c r="AK363" s="87"/>
      <c r="AL363" s="88">
        <v>100</v>
      </c>
      <c r="AM363" s="89"/>
      <c r="AN363" s="89"/>
      <c r="AO363" s="90"/>
      <c r="AP363" s="91" t="s">
        <v>619</v>
      </c>
      <c r="AQ363" s="91"/>
      <c r="AR363" s="91"/>
      <c r="AS363" s="91"/>
      <c r="AT363" s="91"/>
      <c r="AU363" s="91"/>
      <c r="AV363" s="91"/>
      <c r="AW363" s="91"/>
      <c r="AX363" s="91"/>
      <c r="AY363">
        <f>COUNTA($C$363)</f>
        <v>1</v>
      </c>
    </row>
    <row r="364" spans="1:51" ht="57.75" customHeight="1" x14ac:dyDescent="0.15">
      <c r="A364" s="95">
        <v>6</v>
      </c>
      <c r="B364" s="95">
        <v>1</v>
      </c>
      <c r="C364" s="115" t="s">
        <v>671</v>
      </c>
      <c r="D364" s="114"/>
      <c r="E364" s="114"/>
      <c r="F364" s="114"/>
      <c r="G364" s="114"/>
      <c r="H364" s="114"/>
      <c r="I364" s="114"/>
      <c r="J364" s="98">
        <v>2011001100372</v>
      </c>
      <c r="K364" s="99"/>
      <c r="L364" s="99"/>
      <c r="M364" s="99"/>
      <c r="N364" s="99"/>
      <c r="O364" s="99"/>
      <c r="P364" s="116" t="s">
        <v>680</v>
      </c>
      <c r="Q364" s="100"/>
      <c r="R364" s="100"/>
      <c r="S364" s="100"/>
      <c r="T364" s="100"/>
      <c r="U364" s="100"/>
      <c r="V364" s="100"/>
      <c r="W364" s="100"/>
      <c r="X364" s="100"/>
      <c r="Y364" s="101">
        <v>22.5</v>
      </c>
      <c r="Z364" s="102"/>
      <c r="AA364" s="102"/>
      <c r="AB364" s="103"/>
      <c r="AC364" s="84" t="s">
        <v>252</v>
      </c>
      <c r="AD364" s="85"/>
      <c r="AE364" s="85"/>
      <c r="AF364" s="85"/>
      <c r="AG364" s="85"/>
      <c r="AH364" s="86">
        <v>2</v>
      </c>
      <c r="AI364" s="87"/>
      <c r="AJ364" s="87"/>
      <c r="AK364" s="87"/>
      <c r="AL364" s="88">
        <v>100</v>
      </c>
      <c r="AM364" s="89"/>
      <c r="AN364" s="89"/>
      <c r="AO364" s="90"/>
      <c r="AP364" s="91" t="s">
        <v>619</v>
      </c>
      <c r="AQ364" s="91"/>
      <c r="AR364" s="91"/>
      <c r="AS364" s="91"/>
      <c r="AT364" s="91"/>
      <c r="AU364" s="91"/>
      <c r="AV364" s="91"/>
      <c r="AW364" s="91"/>
      <c r="AX364" s="91"/>
      <c r="AY364">
        <f>COUNTA($C$364)</f>
        <v>1</v>
      </c>
    </row>
    <row r="365" spans="1:51" ht="135" customHeight="1" x14ac:dyDescent="0.15">
      <c r="A365" s="95">
        <v>7</v>
      </c>
      <c r="B365" s="95">
        <v>1</v>
      </c>
      <c r="C365" s="115" t="s">
        <v>672</v>
      </c>
      <c r="D365" s="114"/>
      <c r="E365" s="114"/>
      <c r="F365" s="114"/>
      <c r="G365" s="114"/>
      <c r="H365" s="114"/>
      <c r="I365" s="114"/>
      <c r="J365" s="98" t="s">
        <v>619</v>
      </c>
      <c r="K365" s="99"/>
      <c r="L365" s="99"/>
      <c r="M365" s="99"/>
      <c r="N365" s="99"/>
      <c r="O365" s="99"/>
      <c r="P365" s="116" t="s">
        <v>681</v>
      </c>
      <c r="Q365" s="100"/>
      <c r="R365" s="100"/>
      <c r="S365" s="100"/>
      <c r="T365" s="100"/>
      <c r="U365" s="100"/>
      <c r="V365" s="100"/>
      <c r="W365" s="100"/>
      <c r="X365" s="100"/>
      <c r="Y365" s="101">
        <v>22.4</v>
      </c>
      <c r="Z365" s="102"/>
      <c r="AA365" s="102"/>
      <c r="AB365" s="103"/>
      <c r="AC365" s="84" t="s">
        <v>252</v>
      </c>
      <c r="AD365" s="85"/>
      <c r="AE365" s="85"/>
      <c r="AF365" s="85"/>
      <c r="AG365" s="85"/>
      <c r="AH365" s="86">
        <v>1</v>
      </c>
      <c r="AI365" s="87"/>
      <c r="AJ365" s="87"/>
      <c r="AK365" s="87"/>
      <c r="AL365" s="88">
        <v>100</v>
      </c>
      <c r="AM365" s="89"/>
      <c r="AN365" s="89"/>
      <c r="AO365" s="90"/>
      <c r="AP365" s="91" t="s">
        <v>619</v>
      </c>
      <c r="AQ365" s="91"/>
      <c r="AR365" s="91"/>
      <c r="AS365" s="91"/>
      <c r="AT365" s="91"/>
      <c r="AU365" s="91"/>
      <c r="AV365" s="91"/>
      <c r="AW365" s="91"/>
      <c r="AX365" s="91"/>
      <c r="AY365">
        <f>COUNTA($C$365)</f>
        <v>1</v>
      </c>
    </row>
    <row r="366" spans="1:51" ht="76.5" customHeight="1" x14ac:dyDescent="0.15">
      <c r="A366" s="95">
        <v>8</v>
      </c>
      <c r="B366" s="95">
        <v>1</v>
      </c>
      <c r="C366" s="115" t="s">
        <v>673</v>
      </c>
      <c r="D366" s="114"/>
      <c r="E366" s="114"/>
      <c r="F366" s="114"/>
      <c r="G366" s="114"/>
      <c r="H366" s="114"/>
      <c r="I366" s="114"/>
      <c r="J366" s="98">
        <v>8013401001509</v>
      </c>
      <c r="K366" s="99"/>
      <c r="L366" s="99"/>
      <c r="M366" s="99"/>
      <c r="N366" s="99"/>
      <c r="O366" s="99"/>
      <c r="P366" s="116" t="s">
        <v>682</v>
      </c>
      <c r="Q366" s="100"/>
      <c r="R366" s="100"/>
      <c r="S366" s="100"/>
      <c r="T366" s="100"/>
      <c r="U366" s="100"/>
      <c r="V366" s="100"/>
      <c r="W366" s="100"/>
      <c r="X366" s="100"/>
      <c r="Y366" s="101">
        <v>22</v>
      </c>
      <c r="Z366" s="102"/>
      <c r="AA366" s="102"/>
      <c r="AB366" s="103"/>
      <c r="AC366" s="84" t="s">
        <v>252</v>
      </c>
      <c r="AD366" s="85"/>
      <c r="AE366" s="85"/>
      <c r="AF366" s="85"/>
      <c r="AG366" s="85"/>
      <c r="AH366" s="86">
        <v>3</v>
      </c>
      <c r="AI366" s="87"/>
      <c r="AJ366" s="87"/>
      <c r="AK366" s="87"/>
      <c r="AL366" s="88">
        <v>100</v>
      </c>
      <c r="AM366" s="89"/>
      <c r="AN366" s="89"/>
      <c r="AO366" s="90"/>
      <c r="AP366" s="91" t="s">
        <v>619</v>
      </c>
      <c r="AQ366" s="91"/>
      <c r="AR366" s="91"/>
      <c r="AS366" s="91"/>
      <c r="AT366" s="91"/>
      <c r="AU366" s="91"/>
      <c r="AV366" s="91"/>
      <c r="AW366" s="91"/>
      <c r="AX366" s="91"/>
      <c r="AY366">
        <f>COUNTA($C$366)</f>
        <v>1</v>
      </c>
    </row>
    <row r="367" spans="1:51" ht="62.25" customHeight="1" x14ac:dyDescent="0.15">
      <c r="A367" s="95">
        <v>9</v>
      </c>
      <c r="B367" s="95">
        <v>1</v>
      </c>
      <c r="C367" s="115" t="s">
        <v>667</v>
      </c>
      <c r="D367" s="114"/>
      <c r="E367" s="114"/>
      <c r="F367" s="114"/>
      <c r="G367" s="114"/>
      <c r="H367" s="114"/>
      <c r="I367" s="114"/>
      <c r="J367" s="98">
        <v>2010001016851</v>
      </c>
      <c r="K367" s="99"/>
      <c r="L367" s="99"/>
      <c r="M367" s="99"/>
      <c r="N367" s="99"/>
      <c r="O367" s="99"/>
      <c r="P367" s="116" t="s">
        <v>683</v>
      </c>
      <c r="Q367" s="100"/>
      <c r="R367" s="100"/>
      <c r="S367" s="100"/>
      <c r="T367" s="100"/>
      <c r="U367" s="100"/>
      <c r="V367" s="100"/>
      <c r="W367" s="100"/>
      <c r="X367" s="100"/>
      <c r="Y367" s="101">
        <v>22</v>
      </c>
      <c r="Z367" s="102"/>
      <c r="AA367" s="102"/>
      <c r="AB367" s="103"/>
      <c r="AC367" s="84" t="s">
        <v>252</v>
      </c>
      <c r="AD367" s="85"/>
      <c r="AE367" s="85"/>
      <c r="AF367" s="85"/>
      <c r="AG367" s="85"/>
      <c r="AH367" s="86">
        <v>1</v>
      </c>
      <c r="AI367" s="87"/>
      <c r="AJ367" s="87"/>
      <c r="AK367" s="87"/>
      <c r="AL367" s="88">
        <v>100</v>
      </c>
      <c r="AM367" s="89"/>
      <c r="AN367" s="89"/>
      <c r="AO367" s="90"/>
      <c r="AP367" s="91" t="s">
        <v>619</v>
      </c>
      <c r="AQ367" s="91"/>
      <c r="AR367" s="91"/>
      <c r="AS367" s="91"/>
      <c r="AT367" s="91"/>
      <c r="AU367" s="91"/>
      <c r="AV367" s="91"/>
      <c r="AW367" s="91"/>
      <c r="AX367" s="91"/>
      <c r="AY367">
        <f>COUNTA($C$367)</f>
        <v>1</v>
      </c>
    </row>
    <row r="368" spans="1:51" ht="150.75" customHeight="1" x14ac:dyDescent="0.15">
      <c r="A368" s="95">
        <v>10</v>
      </c>
      <c r="B368" s="95">
        <v>1</v>
      </c>
      <c r="C368" s="115" t="s">
        <v>674</v>
      </c>
      <c r="D368" s="114"/>
      <c r="E368" s="114"/>
      <c r="F368" s="114"/>
      <c r="G368" s="114"/>
      <c r="H368" s="114"/>
      <c r="I368" s="114"/>
      <c r="J368" s="98" t="s">
        <v>619</v>
      </c>
      <c r="K368" s="99"/>
      <c r="L368" s="99"/>
      <c r="M368" s="99"/>
      <c r="N368" s="99"/>
      <c r="O368" s="99"/>
      <c r="P368" s="116" t="s">
        <v>684</v>
      </c>
      <c r="Q368" s="100"/>
      <c r="R368" s="100"/>
      <c r="S368" s="100"/>
      <c r="T368" s="100"/>
      <c r="U368" s="100"/>
      <c r="V368" s="100"/>
      <c r="W368" s="100"/>
      <c r="X368" s="100"/>
      <c r="Y368" s="101">
        <v>20.8</v>
      </c>
      <c r="Z368" s="102"/>
      <c r="AA368" s="102"/>
      <c r="AB368" s="103"/>
      <c r="AC368" s="84" t="s">
        <v>252</v>
      </c>
      <c r="AD368" s="85"/>
      <c r="AE368" s="85"/>
      <c r="AF368" s="85"/>
      <c r="AG368" s="85"/>
      <c r="AH368" s="86">
        <v>2</v>
      </c>
      <c r="AI368" s="87"/>
      <c r="AJ368" s="87"/>
      <c r="AK368" s="87"/>
      <c r="AL368" s="88">
        <v>100</v>
      </c>
      <c r="AM368" s="89"/>
      <c r="AN368" s="89"/>
      <c r="AO368" s="90"/>
      <c r="AP368" s="91" t="s">
        <v>619</v>
      </c>
      <c r="AQ368" s="91"/>
      <c r="AR368" s="91"/>
      <c r="AS368" s="91"/>
      <c r="AT368" s="91"/>
      <c r="AU368" s="91"/>
      <c r="AV368" s="91"/>
      <c r="AW368" s="91"/>
      <c r="AX368" s="91"/>
      <c r="AY368">
        <f>COUNTA($C$368)</f>
        <v>1</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244</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0" customHeight="1" x14ac:dyDescent="0.15">
      <c r="A392" s="95">
        <v>1</v>
      </c>
      <c r="B392" s="95">
        <v>1</v>
      </c>
      <c r="C392" s="115" t="s">
        <v>685</v>
      </c>
      <c r="D392" s="114"/>
      <c r="E392" s="114"/>
      <c r="F392" s="114"/>
      <c r="G392" s="114"/>
      <c r="H392" s="114"/>
      <c r="I392" s="114"/>
      <c r="J392" s="98">
        <v>8011001030366</v>
      </c>
      <c r="K392" s="99"/>
      <c r="L392" s="99"/>
      <c r="M392" s="99"/>
      <c r="N392" s="99"/>
      <c r="O392" s="99"/>
      <c r="P392" s="116" t="s">
        <v>693</v>
      </c>
      <c r="Q392" s="100"/>
      <c r="R392" s="100"/>
      <c r="S392" s="100"/>
      <c r="T392" s="100"/>
      <c r="U392" s="100"/>
      <c r="V392" s="100"/>
      <c r="W392" s="100"/>
      <c r="X392" s="100"/>
      <c r="Y392" s="101">
        <v>1</v>
      </c>
      <c r="Z392" s="102"/>
      <c r="AA392" s="102"/>
      <c r="AB392" s="103"/>
      <c r="AC392" s="84" t="s">
        <v>254</v>
      </c>
      <c r="AD392" s="85"/>
      <c r="AE392" s="85"/>
      <c r="AF392" s="85"/>
      <c r="AG392" s="85"/>
      <c r="AH392" s="117">
        <v>1</v>
      </c>
      <c r="AI392" s="118"/>
      <c r="AJ392" s="118"/>
      <c r="AK392" s="118"/>
      <c r="AL392" s="88">
        <v>100</v>
      </c>
      <c r="AM392" s="89"/>
      <c r="AN392" s="89"/>
      <c r="AO392" s="90"/>
      <c r="AP392" s="91" t="s">
        <v>619</v>
      </c>
      <c r="AQ392" s="91"/>
      <c r="AR392" s="91"/>
      <c r="AS392" s="91"/>
      <c r="AT392" s="91"/>
      <c r="AU392" s="91"/>
      <c r="AV392" s="91"/>
      <c r="AW392" s="91"/>
      <c r="AX392" s="91"/>
      <c r="AY392">
        <f>$AY$389</f>
        <v>1</v>
      </c>
    </row>
    <row r="393" spans="1:51" ht="30" customHeight="1" x14ac:dyDescent="0.15">
      <c r="A393" s="95">
        <v>2</v>
      </c>
      <c r="B393" s="95">
        <v>1</v>
      </c>
      <c r="C393" s="115" t="s">
        <v>686</v>
      </c>
      <c r="D393" s="114"/>
      <c r="E393" s="114"/>
      <c r="F393" s="114"/>
      <c r="G393" s="114"/>
      <c r="H393" s="114"/>
      <c r="I393" s="114"/>
      <c r="J393" s="98">
        <v>2010401021583</v>
      </c>
      <c r="K393" s="99"/>
      <c r="L393" s="99"/>
      <c r="M393" s="99"/>
      <c r="N393" s="99"/>
      <c r="O393" s="99"/>
      <c r="P393" s="116" t="s">
        <v>694</v>
      </c>
      <c r="Q393" s="100"/>
      <c r="R393" s="100"/>
      <c r="S393" s="100"/>
      <c r="T393" s="100"/>
      <c r="U393" s="100"/>
      <c r="V393" s="100"/>
      <c r="W393" s="100"/>
      <c r="X393" s="100"/>
      <c r="Y393" s="101">
        <v>1</v>
      </c>
      <c r="Z393" s="102"/>
      <c r="AA393" s="102"/>
      <c r="AB393" s="103"/>
      <c r="AC393" s="84" t="s">
        <v>254</v>
      </c>
      <c r="AD393" s="85"/>
      <c r="AE393" s="85"/>
      <c r="AF393" s="85"/>
      <c r="AG393" s="85"/>
      <c r="AH393" s="117">
        <v>1</v>
      </c>
      <c r="AI393" s="118"/>
      <c r="AJ393" s="118"/>
      <c r="AK393" s="118"/>
      <c r="AL393" s="88">
        <v>100</v>
      </c>
      <c r="AM393" s="89"/>
      <c r="AN393" s="89"/>
      <c r="AO393" s="90"/>
      <c r="AP393" s="91" t="s">
        <v>619</v>
      </c>
      <c r="AQ393" s="91"/>
      <c r="AR393" s="91"/>
      <c r="AS393" s="91"/>
      <c r="AT393" s="91"/>
      <c r="AU393" s="91"/>
      <c r="AV393" s="91"/>
      <c r="AW393" s="91"/>
      <c r="AX393" s="91"/>
      <c r="AY393">
        <f>COUNTA($C$393)</f>
        <v>1</v>
      </c>
    </row>
    <row r="394" spans="1:51" ht="45" customHeight="1" x14ac:dyDescent="0.15">
      <c r="A394" s="95">
        <v>3</v>
      </c>
      <c r="B394" s="95">
        <v>1</v>
      </c>
      <c r="C394" s="115" t="s">
        <v>687</v>
      </c>
      <c r="D394" s="114"/>
      <c r="E394" s="114"/>
      <c r="F394" s="114"/>
      <c r="G394" s="114"/>
      <c r="H394" s="114"/>
      <c r="I394" s="114"/>
      <c r="J394" s="98">
        <v>4020001030420</v>
      </c>
      <c r="K394" s="99"/>
      <c r="L394" s="99"/>
      <c r="M394" s="99"/>
      <c r="N394" s="99"/>
      <c r="O394" s="99"/>
      <c r="P394" s="116" t="s">
        <v>695</v>
      </c>
      <c r="Q394" s="100"/>
      <c r="R394" s="100"/>
      <c r="S394" s="100"/>
      <c r="T394" s="100"/>
      <c r="U394" s="100"/>
      <c r="V394" s="100"/>
      <c r="W394" s="100"/>
      <c r="X394" s="100"/>
      <c r="Y394" s="101">
        <v>1</v>
      </c>
      <c r="Z394" s="102"/>
      <c r="AA394" s="102"/>
      <c r="AB394" s="103"/>
      <c r="AC394" s="84" t="s">
        <v>254</v>
      </c>
      <c r="AD394" s="85"/>
      <c r="AE394" s="85"/>
      <c r="AF394" s="85"/>
      <c r="AG394" s="85"/>
      <c r="AH394" s="86">
        <v>1</v>
      </c>
      <c r="AI394" s="87"/>
      <c r="AJ394" s="87"/>
      <c r="AK394" s="87"/>
      <c r="AL394" s="88">
        <v>100</v>
      </c>
      <c r="AM394" s="89"/>
      <c r="AN394" s="89"/>
      <c r="AO394" s="90"/>
      <c r="AP394" s="91" t="s">
        <v>619</v>
      </c>
      <c r="AQ394" s="91"/>
      <c r="AR394" s="91"/>
      <c r="AS394" s="91"/>
      <c r="AT394" s="91"/>
      <c r="AU394" s="91"/>
      <c r="AV394" s="91"/>
      <c r="AW394" s="91"/>
      <c r="AX394" s="91"/>
      <c r="AY394">
        <f>COUNTA($C$394)</f>
        <v>1</v>
      </c>
    </row>
    <row r="395" spans="1:51" ht="50.25" customHeight="1" x14ac:dyDescent="0.15">
      <c r="A395" s="95">
        <v>4</v>
      </c>
      <c r="B395" s="95">
        <v>1</v>
      </c>
      <c r="C395" s="115" t="s">
        <v>688</v>
      </c>
      <c r="D395" s="114"/>
      <c r="E395" s="114"/>
      <c r="F395" s="114"/>
      <c r="G395" s="114"/>
      <c r="H395" s="114"/>
      <c r="I395" s="114"/>
      <c r="J395" s="98">
        <v>9011101039249</v>
      </c>
      <c r="K395" s="99"/>
      <c r="L395" s="99"/>
      <c r="M395" s="99"/>
      <c r="N395" s="99"/>
      <c r="O395" s="99"/>
      <c r="P395" s="116" t="s">
        <v>696</v>
      </c>
      <c r="Q395" s="100"/>
      <c r="R395" s="100"/>
      <c r="S395" s="100"/>
      <c r="T395" s="100"/>
      <c r="U395" s="100"/>
      <c r="V395" s="100"/>
      <c r="W395" s="100"/>
      <c r="X395" s="100"/>
      <c r="Y395" s="101">
        <v>0.7</v>
      </c>
      <c r="Z395" s="102"/>
      <c r="AA395" s="102"/>
      <c r="AB395" s="103"/>
      <c r="AC395" s="84" t="s">
        <v>254</v>
      </c>
      <c r="AD395" s="85"/>
      <c r="AE395" s="85"/>
      <c r="AF395" s="85"/>
      <c r="AG395" s="85"/>
      <c r="AH395" s="86">
        <v>1</v>
      </c>
      <c r="AI395" s="87"/>
      <c r="AJ395" s="87"/>
      <c r="AK395" s="87"/>
      <c r="AL395" s="88">
        <v>100</v>
      </c>
      <c r="AM395" s="89"/>
      <c r="AN395" s="89"/>
      <c r="AO395" s="90"/>
      <c r="AP395" s="91" t="s">
        <v>619</v>
      </c>
      <c r="AQ395" s="91"/>
      <c r="AR395" s="91"/>
      <c r="AS395" s="91"/>
      <c r="AT395" s="91"/>
      <c r="AU395" s="91"/>
      <c r="AV395" s="91"/>
      <c r="AW395" s="91"/>
      <c r="AX395" s="91"/>
      <c r="AY395">
        <f>COUNTA($C$395)</f>
        <v>1</v>
      </c>
    </row>
    <row r="396" spans="1:51" ht="45.75" customHeight="1" x14ac:dyDescent="0.15">
      <c r="A396" s="95">
        <v>5</v>
      </c>
      <c r="B396" s="95">
        <v>1</v>
      </c>
      <c r="C396" s="115" t="s">
        <v>689</v>
      </c>
      <c r="D396" s="114"/>
      <c r="E396" s="114"/>
      <c r="F396" s="114"/>
      <c r="G396" s="114"/>
      <c r="H396" s="114"/>
      <c r="I396" s="114"/>
      <c r="J396" s="98">
        <v>9010001001855</v>
      </c>
      <c r="K396" s="99"/>
      <c r="L396" s="99"/>
      <c r="M396" s="99"/>
      <c r="N396" s="99"/>
      <c r="O396" s="99"/>
      <c r="P396" s="116" t="s">
        <v>697</v>
      </c>
      <c r="Q396" s="100"/>
      <c r="R396" s="100"/>
      <c r="S396" s="100"/>
      <c r="T396" s="100"/>
      <c r="U396" s="100"/>
      <c r="V396" s="100"/>
      <c r="W396" s="100"/>
      <c r="X396" s="100"/>
      <c r="Y396" s="101">
        <v>0.6</v>
      </c>
      <c r="Z396" s="102"/>
      <c r="AA396" s="102"/>
      <c r="AB396" s="103"/>
      <c r="AC396" s="84" t="s">
        <v>254</v>
      </c>
      <c r="AD396" s="85"/>
      <c r="AE396" s="85"/>
      <c r="AF396" s="85"/>
      <c r="AG396" s="85"/>
      <c r="AH396" s="86">
        <v>1</v>
      </c>
      <c r="AI396" s="87"/>
      <c r="AJ396" s="87"/>
      <c r="AK396" s="87"/>
      <c r="AL396" s="88">
        <v>100</v>
      </c>
      <c r="AM396" s="89"/>
      <c r="AN396" s="89"/>
      <c r="AO396" s="90"/>
      <c r="AP396" s="91" t="s">
        <v>619</v>
      </c>
      <c r="AQ396" s="91"/>
      <c r="AR396" s="91"/>
      <c r="AS396" s="91"/>
      <c r="AT396" s="91"/>
      <c r="AU396" s="91"/>
      <c r="AV396" s="91"/>
      <c r="AW396" s="91"/>
      <c r="AX396" s="91"/>
      <c r="AY396">
        <f>COUNTA($C$396)</f>
        <v>1</v>
      </c>
    </row>
    <row r="397" spans="1:51" ht="52.5" customHeight="1" x14ac:dyDescent="0.15">
      <c r="A397" s="95">
        <v>6</v>
      </c>
      <c r="B397" s="95">
        <v>1</v>
      </c>
      <c r="C397" s="115" t="s">
        <v>690</v>
      </c>
      <c r="D397" s="114"/>
      <c r="E397" s="114"/>
      <c r="F397" s="114"/>
      <c r="G397" s="114"/>
      <c r="H397" s="114"/>
      <c r="I397" s="114"/>
      <c r="J397" s="98">
        <v>2010401005495</v>
      </c>
      <c r="K397" s="99"/>
      <c r="L397" s="99"/>
      <c r="M397" s="99"/>
      <c r="N397" s="99"/>
      <c r="O397" s="99"/>
      <c r="P397" s="116" t="s">
        <v>698</v>
      </c>
      <c r="Q397" s="100"/>
      <c r="R397" s="100"/>
      <c r="S397" s="100"/>
      <c r="T397" s="100"/>
      <c r="U397" s="100"/>
      <c r="V397" s="100"/>
      <c r="W397" s="100"/>
      <c r="X397" s="100"/>
      <c r="Y397" s="101">
        <v>0.6</v>
      </c>
      <c r="Z397" s="102"/>
      <c r="AA397" s="102"/>
      <c r="AB397" s="103"/>
      <c r="AC397" s="84" t="s">
        <v>254</v>
      </c>
      <c r="AD397" s="85"/>
      <c r="AE397" s="85"/>
      <c r="AF397" s="85"/>
      <c r="AG397" s="85"/>
      <c r="AH397" s="86">
        <v>1</v>
      </c>
      <c r="AI397" s="87"/>
      <c r="AJ397" s="87"/>
      <c r="AK397" s="87"/>
      <c r="AL397" s="88">
        <v>100</v>
      </c>
      <c r="AM397" s="89"/>
      <c r="AN397" s="89"/>
      <c r="AO397" s="90"/>
      <c r="AP397" s="91" t="s">
        <v>619</v>
      </c>
      <c r="AQ397" s="91"/>
      <c r="AR397" s="91"/>
      <c r="AS397" s="91"/>
      <c r="AT397" s="91"/>
      <c r="AU397" s="91"/>
      <c r="AV397" s="91"/>
      <c r="AW397" s="91"/>
      <c r="AX397" s="91"/>
      <c r="AY397">
        <f>COUNTA($C$397)</f>
        <v>1</v>
      </c>
    </row>
    <row r="398" spans="1:51" ht="42" customHeight="1" x14ac:dyDescent="0.15">
      <c r="A398" s="95">
        <v>7</v>
      </c>
      <c r="B398" s="95">
        <v>1</v>
      </c>
      <c r="C398" s="115" t="s">
        <v>688</v>
      </c>
      <c r="D398" s="114"/>
      <c r="E398" s="114"/>
      <c r="F398" s="114"/>
      <c r="G398" s="114"/>
      <c r="H398" s="114"/>
      <c r="I398" s="114"/>
      <c r="J398" s="98">
        <v>9011101039249</v>
      </c>
      <c r="K398" s="99"/>
      <c r="L398" s="99"/>
      <c r="M398" s="99"/>
      <c r="N398" s="99"/>
      <c r="O398" s="99"/>
      <c r="P398" s="116" t="s">
        <v>699</v>
      </c>
      <c r="Q398" s="100"/>
      <c r="R398" s="100"/>
      <c r="S398" s="100"/>
      <c r="T398" s="100"/>
      <c r="U398" s="100"/>
      <c r="V398" s="100"/>
      <c r="W398" s="100"/>
      <c r="X398" s="100"/>
      <c r="Y398" s="101">
        <v>0.6</v>
      </c>
      <c r="Z398" s="102"/>
      <c r="AA398" s="102"/>
      <c r="AB398" s="103"/>
      <c r="AC398" s="84" t="s">
        <v>254</v>
      </c>
      <c r="AD398" s="85"/>
      <c r="AE398" s="85"/>
      <c r="AF398" s="85"/>
      <c r="AG398" s="85"/>
      <c r="AH398" s="86">
        <v>1</v>
      </c>
      <c r="AI398" s="87"/>
      <c r="AJ398" s="87"/>
      <c r="AK398" s="87"/>
      <c r="AL398" s="88">
        <v>100</v>
      </c>
      <c r="AM398" s="89"/>
      <c r="AN398" s="89"/>
      <c r="AO398" s="90"/>
      <c r="AP398" s="91" t="s">
        <v>619</v>
      </c>
      <c r="AQ398" s="91"/>
      <c r="AR398" s="91"/>
      <c r="AS398" s="91"/>
      <c r="AT398" s="91"/>
      <c r="AU398" s="91"/>
      <c r="AV398" s="91"/>
      <c r="AW398" s="91"/>
      <c r="AX398" s="91"/>
      <c r="AY398">
        <f>COUNTA($C$398)</f>
        <v>1</v>
      </c>
    </row>
    <row r="399" spans="1:51" ht="50.25" customHeight="1" x14ac:dyDescent="0.15">
      <c r="A399" s="95">
        <v>8</v>
      </c>
      <c r="B399" s="95">
        <v>1</v>
      </c>
      <c r="C399" s="115" t="s">
        <v>690</v>
      </c>
      <c r="D399" s="114"/>
      <c r="E399" s="114"/>
      <c r="F399" s="114"/>
      <c r="G399" s="114"/>
      <c r="H399" s="114"/>
      <c r="I399" s="114"/>
      <c r="J399" s="98">
        <v>2010401005495</v>
      </c>
      <c r="K399" s="99"/>
      <c r="L399" s="99"/>
      <c r="M399" s="99"/>
      <c r="N399" s="99"/>
      <c r="O399" s="99"/>
      <c r="P399" s="116" t="s">
        <v>700</v>
      </c>
      <c r="Q399" s="100"/>
      <c r="R399" s="100"/>
      <c r="S399" s="100"/>
      <c r="T399" s="100"/>
      <c r="U399" s="100"/>
      <c r="V399" s="100"/>
      <c r="W399" s="100"/>
      <c r="X399" s="100"/>
      <c r="Y399" s="101">
        <v>0.4</v>
      </c>
      <c r="Z399" s="102"/>
      <c r="AA399" s="102"/>
      <c r="AB399" s="103"/>
      <c r="AC399" s="84" t="s">
        <v>254</v>
      </c>
      <c r="AD399" s="85"/>
      <c r="AE399" s="85"/>
      <c r="AF399" s="85"/>
      <c r="AG399" s="85"/>
      <c r="AH399" s="86">
        <v>1</v>
      </c>
      <c r="AI399" s="87"/>
      <c r="AJ399" s="87"/>
      <c r="AK399" s="87"/>
      <c r="AL399" s="88">
        <v>100</v>
      </c>
      <c r="AM399" s="89"/>
      <c r="AN399" s="89"/>
      <c r="AO399" s="90"/>
      <c r="AP399" s="91" t="s">
        <v>619</v>
      </c>
      <c r="AQ399" s="91"/>
      <c r="AR399" s="91"/>
      <c r="AS399" s="91"/>
      <c r="AT399" s="91"/>
      <c r="AU399" s="91"/>
      <c r="AV399" s="91"/>
      <c r="AW399" s="91"/>
      <c r="AX399" s="91"/>
      <c r="AY399">
        <f>COUNTA($C$399)</f>
        <v>1</v>
      </c>
    </row>
    <row r="400" spans="1:51" ht="47.25" customHeight="1" x14ac:dyDescent="0.15">
      <c r="A400" s="95">
        <v>9</v>
      </c>
      <c r="B400" s="95">
        <v>1</v>
      </c>
      <c r="C400" s="115" t="s">
        <v>691</v>
      </c>
      <c r="D400" s="114"/>
      <c r="E400" s="114"/>
      <c r="F400" s="114"/>
      <c r="G400" s="114"/>
      <c r="H400" s="114"/>
      <c r="I400" s="114"/>
      <c r="J400" s="98">
        <v>1010001110829</v>
      </c>
      <c r="K400" s="99"/>
      <c r="L400" s="99"/>
      <c r="M400" s="99"/>
      <c r="N400" s="99"/>
      <c r="O400" s="99"/>
      <c r="P400" s="116" t="s">
        <v>701</v>
      </c>
      <c r="Q400" s="100"/>
      <c r="R400" s="100"/>
      <c r="S400" s="100"/>
      <c r="T400" s="100"/>
      <c r="U400" s="100"/>
      <c r="V400" s="100"/>
      <c r="W400" s="100"/>
      <c r="X400" s="100"/>
      <c r="Y400" s="101">
        <v>0.4</v>
      </c>
      <c r="Z400" s="102"/>
      <c r="AA400" s="102"/>
      <c r="AB400" s="103"/>
      <c r="AC400" s="84" t="s">
        <v>254</v>
      </c>
      <c r="AD400" s="85"/>
      <c r="AE400" s="85"/>
      <c r="AF400" s="85"/>
      <c r="AG400" s="85"/>
      <c r="AH400" s="86">
        <v>1</v>
      </c>
      <c r="AI400" s="87"/>
      <c r="AJ400" s="87"/>
      <c r="AK400" s="87"/>
      <c r="AL400" s="88">
        <v>100</v>
      </c>
      <c r="AM400" s="89"/>
      <c r="AN400" s="89"/>
      <c r="AO400" s="90"/>
      <c r="AP400" s="91" t="s">
        <v>619</v>
      </c>
      <c r="AQ400" s="91"/>
      <c r="AR400" s="91"/>
      <c r="AS400" s="91"/>
      <c r="AT400" s="91"/>
      <c r="AU400" s="91"/>
      <c r="AV400" s="91"/>
      <c r="AW400" s="91"/>
      <c r="AX400" s="91"/>
      <c r="AY400">
        <f>COUNTA($C$400)</f>
        <v>1</v>
      </c>
    </row>
    <row r="401" spans="1:51" ht="50.25" customHeight="1" x14ac:dyDescent="0.15">
      <c r="A401" s="95">
        <v>10</v>
      </c>
      <c r="B401" s="95">
        <v>1</v>
      </c>
      <c r="C401" s="115" t="s">
        <v>692</v>
      </c>
      <c r="D401" s="114"/>
      <c r="E401" s="114"/>
      <c r="F401" s="114"/>
      <c r="G401" s="114"/>
      <c r="H401" s="114"/>
      <c r="I401" s="114"/>
      <c r="J401" s="98">
        <v>1010501012888</v>
      </c>
      <c r="K401" s="99"/>
      <c r="L401" s="99"/>
      <c r="M401" s="99"/>
      <c r="N401" s="99"/>
      <c r="O401" s="99"/>
      <c r="P401" s="116" t="s">
        <v>702</v>
      </c>
      <c r="Q401" s="100"/>
      <c r="R401" s="100"/>
      <c r="S401" s="100"/>
      <c r="T401" s="100"/>
      <c r="U401" s="100"/>
      <c r="V401" s="100"/>
      <c r="W401" s="100"/>
      <c r="X401" s="100"/>
      <c r="Y401" s="101">
        <v>0.3</v>
      </c>
      <c r="Z401" s="102"/>
      <c r="AA401" s="102"/>
      <c r="AB401" s="103"/>
      <c r="AC401" s="84" t="s">
        <v>254</v>
      </c>
      <c r="AD401" s="85"/>
      <c r="AE401" s="85"/>
      <c r="AF401" s="85"/>
      <c r="AG401" s="85"/>
      <c r="AH401" s="86">
        <v>1</v>
      </c>
      <c r="AI401" s="87"/>
      <c r="AJ401" s="87"/>
      <c r="AK401" s="87"/>
      <c r="AL401" s="88">
        <v>100</v>
      </c>
      <c r="AM401" s="89"/>
      <c r="AN401" s="89"/>
      <c r="AO401" s="90"/>
      <c r="AP401" s="91" t="s">
        <v>619</v>
      </c>
      <c r="AQ401" s="91"/>
      <c r="AR401" s="91"/>
      <c r="AS401" s="91"/>
      <c r="AT401" s="91"/>
      <c r="AU401" s="91"/>
      <c r="AV401" s="91"/>
      <c r="AW401" s="91"/>
      <c r="AX401" s="91"/>
      <c r="AY401">
        <f>COUNTA($C$401)</f>
        <v>1</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t="s">
        <v>619</v>
      </c>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244</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244</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244</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244</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244</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244</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574</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3:AQ14 P16:AQ18">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2" max="49" man="1"/>
    <brk id="247" max="16383" man="1"/>
    <brk id="300" max="16383" man="1"/>
    <brk id="38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608</v>
      </c>
      <c r="R3" s="13" t="str">
        <f t="shared" ref="R3:R8" si="3">IF(Q3="","",P3)</f>
        <v>委託・請負</v>
      </c>
      <c r="S3" s="13" t="str">
        <f t="shared" ref="S3:S8" si="4">IF(R3="",S2,IF(S2&lt;&gt;"",CONCATENATE(S2,"、",R3),R3))</f>
        <v>委託・請負</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608</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2022-12-08T12:01:54Z</cp:lastPrinted>
  <dcterms:created xsi:type="dcterms:W3CDTF">2012-03-13T00:50:25Z</dcterms:created>
  <dcterms:modified xsi:type="dcterms:W3CDTF">2022-12-08T12:01:57Z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